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My Drive\TAHUN 2023\2023 LAPORAN PROMKES\2023 PROPEMAS\"/>
    </mc:Choice>
  </mc:AlternateContent>
  <xr:revisionPtr revIDLastSave="0" documentId="13_ncr:1_{D050E0BF-028B-4607-8D55-A265A7273969}" xr6:coauthVersionLast="47" xr6:coauthVersionMax="47" xr10:uidLastSave="{00000000-0000-0000-0000-000000000000}"/>
  <bookViews>
    <workbookView xWindow="-108" yWindow="-108" windowWidth="23256" windowHeight="12456" firstSheet="1" activeTab="5" xr2:uid="{00000000-000D-0000-FFFF-FFFF00000000}"/>
  </bookViews>
  <sheets>
    <sheet name="JADWAL" sheetId="1" r:id="rId1"/>
    <sheet name="SASARAN"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Rekap1" sheetId="15" r:id="rId15"/>
    <sheet name="Rekap2" sheetId="16" r:id="rId16"/>
    <sheet name="Telaah Posy Balita" sheetId="17" r:id="rId17"/>
    <sheet name="KELSI" sheetId="18" r:id="rId18"/>
    <sheet name="Poskeskel " sheetId="19" r:id="rId19"/>
    <sheet name=" POSKESTREN BARU" sheetId="29" r:id="rId20"/>
    <sheet name="Posy. Lansia" sheetId="21" r:id="rId21"/>
    <sheet name="Posbindu " sheetId="22" r:id="rId22"/>
    <sheet name="Telaah UKK" sheetId="23" r:id="rId23"/>
    <sheet name="SBH" sheetId="24" r:id="rId24"/>
    <sheet name="Advokasi" sheetId="25" r:id="rId25"/>
    <sheet name="Kemitraan" sheetId="26" r:id="rId26"/>
    <sheet name="Keluaran Kemitraan" sheetId="27" r:id="rId27"/>
    <sheet name="Sheet1" sheetId="28" r:id="rId28"/>
  </sheets>
  <definedNames>
    <definedName name="_xlnm.Print_Area" localSheetId="19">' POSKESTREN BARU'!$A$1:$E$167</definedName>
    <definedName name="_xlnm.Print_Titles" localSheetId="19">' POSKESTREN BARU'!$11:$11</definedName>
  </definedNames>
  <calcPr calcId="191029"/>
</workbook>
</file>

<file path=xl/calcChain.xml><?xml version="1.0" encoding="utf-8"?>
<calcChain xmlns="http://schemas.openxmlformats.org/spreadsheetml/2006/main">
  <c r="G206" i="6" l="1"/>
  <c r="G195" i="5"/>
  <c r="H195" i="5"/>
  <c r="F126" i="5"/>
  <c r="H126" i="5"/>
  <c r="H125" i="5"/>
  <c r="F125" i="5"/>
  <c r="M179" i="4"/>
  <c r="F188" i="4"/>
  <c r="F185" i="4"/>
  <c r="H185" i="4"/>
  <c r="E163" i="19"/>
  <c r="E164" i="19" s="1"/>
  <c r="F163" i="19"/>
  <c r="F164" i="19" s="1"/>
  <c r="F92" i="3"/>
  <c r="E160" i="29" l="1"/>
  <c r="F16" i="29"/>
  <c r="F15" i="29"/>
  <c r="F14" i="29"/>
  <c r="G13" i="29" l="1"/>
  <c r="H13" i="29" s="1"/>
  <c r="H13" i="23" l="1"/>
  <c r="I13" i="23" s="1"/>
  <c r="J13" i="23" s="1"/>
  <c r="K13" i="23" s="1"/>
  <c r="L13" i="23" s="1"/>
  <c r="M13" i="23" s="1"/>
  <c r="N13" i="23" s="1"/>
  <c r="O13" i="23" s="1"/>
  <c r="P13" i="23" s="1"/>
  <c r="H162" i="21" l="1"/>
  <c r="H163" i="21" s="1"/>
  <c r="I162" i="21"/>
  <c r="I163" i="21" s="1"/>
  <c r="J162" i="21"/>
  <c r="J163" i="21" s="1"/>
  <c r="K162" i="21"/>
  <c r="K163" i="21" s="1"/>
  <c r="L162" i="21"/>
  <c r="L163" i="21" s="1"/>
  <c r="M162" i="21"/>
  <c r="M163" i="21" s="1"/>
  <c r="N162" i="21"/>
  <c r="N163" i="21" s="1"/>
  <c r="O162" i="21"/>
  <c r="O163" i="21" s="1"/>
  <c r="P162" i="21"/>
  <c r="P163" i="21" s="1"/>
  <c r="Q162" i="21"/>
  <c r="Q163" i="21" s="1"/>
  <c r="R162" i="21"/>
  <c r="R163" i="21" s="1"/>
  <c r="S162" i="21"/>
  <c r="S163" i="21" s="1"/>
  <c r="T162" i="21"/>
  <c r="T163" i="21" s="1"/>
  <c r="U162" i="21"/>
  <c r="U163" i="21" s="1"/>
  <c r="V162" i="21"/>
  <c r="V163" i="21" s="1"/>
  <c r="W162" i="21"/>
  <c r="W163" i="21" s="1"/>
  <c r="X162" i="21"/>
  <c r="X163" i="21" s="1"/>
  <c r="Y162" i="21"/>
  <c r="Y163" i="21" s="1"/>
  <c r="Z162" i="21"/>
  <c r="Z163" i="21" s="1"/>
  <c r="AA162" i="21"/>
  <c r="AA163" i="21" s="1"/>
  <c r="AB162" i="21"/>
  <c r="AB163" i="21" s="1"/>
  <c r="AC162" i="21"/>
  <c r="AC163" i="21" s="1"/>
  <c r="AD162" i="21"/>
  <c r="AD163" i="21" s="1"/>
  <c r="G162" i="21"/>
  <c r="G163" i="21" s="1"/>
  <c r="I163" i="19" l="1"/>
  <c r="I164" i="19" s="1"/>
  <c r="I4" i="19" l="1"/>
  <c r="H4" i="19"/>
  <c r="G4" i="19"/>
  <c r="F4" i="19"/>
  <c r="S162" i="17"/>
  <c r="G155" i="17"/>
  <c r="G156" i="17" s="1"/>
  <c r="H155" i="17"/>
  <c r="H156" i="17" s="1"/>
  <c r="I155" i="17"/>
  <c r="I156" i="17" s="1"/>
  <c r="J155" i="17"/>
  <c r="J156" i="17" s="1"/>
  <c r="K155" i="17"/>
  <c r="K156" i="17" s="1"/>
  <c r="L155" i="17"/>
  <c r="L156" i="17" s="1"/>
  <c r="M155" i="17"/>
  <c r="M156" i="17" s="1"/>
  <c r="N155" i="17"/>
  <c r="N156" i="17" s="1"/>
  <c r="O155" i="17"/>
  <c r="O156" i="17" s="1"/>
  <c r="P155" i="17"/>
  <c r="P156" i="17" s="1"/>
  <c r="Q155" i="17"/>
  <c r="Q156" i="17" s="1"/>
  <c r="R155" i="17"/>
  <c r="R156" i="17" s="1"/>
  <c r="S155" i="17"/>
  <c r="S156" i="17" s="1"/>
  <c r="T155" i="17"/>
  <c r="T156" i="17" s="1"/>
  <c r="U155" i="17"/>
  <c r="U156" i="17" s="1"/>
  <c r="V155" i="17"/>
  <c r="V156" i="17" s="1"/>
  <c r="W155" i="17"/>
  <c r="W156" i="17" s="1"/>
  <c r="X155" i="17"/>
  <c r="X156" i="17" s="1"/>
  <c r="Y155" i="17"/>
  <c r="Y156" i="17" s="1"/>
  <c r="Z155" i="17"/>
  <c r="Z156" i="17" s="1"/>
  <c r="AA155" i="17"/>
  <c r="AA156" i="17" s="1"/>
  <c r="AB155" i="17"/>
  <c r="AB156" i="17" s="1"/>
  <c r="AC155" i="17"/>
  <c r="AC156" i="17" s="1"/>
  <c r="AD155" i="17"/>
  <c r="AD156" i="17" s="1"/>
  <c r="AE155" i="17"/>
  <c r="AE156" i="17" s="1"/>
  <c r="AF155" i="17"/>
  <c r="AF156" i="17" s="1"/>
  <c r="AG155" i="17"/>
  <c r="AG156" i="17" s="1"/>
  <c r="AH155" i="17"/>
  <c r="AH156" i="17" s="1"/>
  <c r="AI155" i="17"/>
  <c r="AI156" i="17" s="1"/>
  <c r="AJ155" i="17"/>
  <c r="AJ156" i="17" s="1"/>
  <c r="AK155" i="17"/>
  <c r="AK156" i="17" s="1"/>
  <c r="AL155" i="17"/>
  <c r="AL156" i="17" s="1"/>
  <c r="AM155" i="17"/>
  <c r="AM156" i="17" s="1"/>
  <c r="AN155" i="17"/>
  <c r="AN156" i="17" s="1"/>
  <c r="AO155" i="17"/>
  <c r="AO156" i="17" s="1"/>
  <c r="AP155" i="17"/>
  <c r="AP156" i="17" s="1"/>
  <c r="AQ155" i="17"/>
  <c r="AQ156" i="17" s="1"/>
  <c r="AR155" i="17"/>
  <c r="AR156" i="17" s="1"/>
  <c r="AS155" i="17"/>
  <c r="AS156" i="17" s="1"/>
  <c r="AT155" i="17"/>
  <c r="AT156" i="17" s="1"/>
  <c r="AU155" i="17"/>
  <c r="AU156" i="17" s="1"/>
  <c r="AV155" i="17"/>
  <c r="AV156" i="17" s="1"/>
  <c r="AW155" i="17"/>
  <c r="AW156" i="17" s="1"/>
  <c r="AX155" i="17"/>
  <c r="AX156" i="17" s="1"/>
  <c r="AY155" i="17"/>
  <c r="AY156" i="17" s="1"/>
  <c r="AZ155" i="17"/>
  <c r="AZ156" i="17" s="1"/>
  <c r="BA155" i="17"/>
  <c r="BA156" i="17" s="1"/>
  <c r="BB155" i="17"/>
  <c r="BB156" i="17" s="1"/>
  <c r="BC155" i="17"/>
  <c r="BC156" i="17" s="1"/>
  <c r="BD155" i="17"/>
  <c r="BD156" i="17" s="1"/>
  <c r="BE155" i="17"/>
  <c r="BE156" i="17" s="1"/>
  <c r="BF155" i="17"/>
  <c r="BF156" i="17" s="1"/>
  <c r="BG155" i="17"/>
  <c r="BG156" i="17" s="1"/>
  <c r="BH155" i="17"/>
  <c r="BH156" i="17" s="1"/>
  <c r="BI155" i="17"/>
  <c r="BI156" i="17" s="1"/>
  <c r="BJ155" i="17"/>
  <c r="BJ156" i="17" s="1"/>
  <c r="BK155" i="17"/>
  <c r="BK156" i="17" s="1"/>
  <c r="BL155" i="17"/>
  <c r="BL156" i="17" s="1"/>
  <c r="BM155" i="17"/>
  <c r="BM156" i="17" s="1"/>
  <c r="BN155" i="17"/>
  <c r="BN156" i="17" s="1"/>
  <c r="BO155" i="17"/>
  <c r="BO156" i="17" s="1"/>
  <c r="BP155" i="17"/>
  <c r="BP156" i="17" s="1"/>
  <c r="BQ155" i="17"/>
  <c r="BQ156" i="17" s="1"/>
  <c r="BR155" i="17"/>
  <c r="BR156" i="17" s="1"/>
  <c r="BS155" i="17"/>
  <c r="BS156" i="17" s="1"/>
  <c r="BT155" i="17"/>
  <c r="BT156" i="17" s="1"/>
  <c r="BU155" i="17"/>
  <c r="BU156" i="17" s="1"/>
  <c r="BV155" i="17"/>
  <c r="BV156" i="17" s="1"/>
  <c r="BW155" i="17"/>
  <c r="BW156" i="17" s="1"/>
  <c r="BX155" i="17"/>
  <c r="BX156" i="17" s="1"/>
  <c r="CE52" i="17"/>
  <c r="CE44" i="17"/>
  <c r="CE36" i="17"/>
  <c r="CE28" i="17"/>
  <c r="CE18" i="17"/>
  <c r="K4" i="14" l="1"/>
  <c r="J4" i="14"/>
  <c r="I4" i="14"/>
  <c r="H4" i="14"/>
  <c r="G4" i="14"/>
  <c r="F4" i="14"/>
  <c r="K4" i="13"/>
  <c r="J4" i="13"/>
  <c r="I4" i="13"/>
  <c r="H4" i="13"/>
  <c r="G4" i="13"/>
  <c r="F4" i="13"/>
  <c r="K4" i="12"/>
  <c r="J4" i="12"/>
  <c r="I4" i="12"/>
  <c r="H4" i="12"/>
  <c r="G4" i="12"/>
  <c r="F4" i="12"/>
  <c r="K4" i="11"/>
  <c r="J4" i="11"/>
  <c r="I4" i="11"/>
  <c r="H4" i="11"/>
  <c r="G4" i="11"/>
  <c r="F4" i="11"/>
  <c r="K4" i="10"/>
  <c r="J4" i="10"/>
  <c r="I4" i="10"/>
  <c r="H4" i="10"/>
  <c r="G4" i="10"/>
  <c r="F4" i="10"/>
  <c r="K4" i="9"/>
  <c r="J4" i="9"/>
  <c r="I4" i="9"/>
  <c r="H4" i="9"/>
  <c r="G4" i="9"/>
  <c r="F4" i="9"/>
  <c r="K4" i="8"/>
  <c r="J4" i="8"/>
  <c r="I4" i="8"/>
  <c r="H4" i="8"/>
  <c r="G4" i="8"/>
  <c r="F4" i="8"/>
  <c r="K4" i="7"/>
  <c r="J4" i="7"/>
  <c r="I4" i="7"/>
  <c r="H4" i="7"/>
  <c r="G4" i="7"/>
  <c r="F4" i="7"/>
  <c r="K4" i="6"/>
  <c r="J4" i="6"/>
  <c r="I4" i="6"/>
  <c r="H4" i="6"/>
  <c r="G4" i="6"/>
  <c r="F4" i="6"/>
  <c r="K4" i="5"/>
  <c r="J4" i="5"/>
  <c r="I4" i="5"/>
  <c r="H4" i="5"/>
  <c r="G4" i="5"/>
  <c r="F4" i="5"/>
  <c r="K4" i="4"/>
  <c r="J4" i="4"/>
  <c r="I4" i="4"/>
  <c r="H4" i="4"/>
  <c r="G4" i="4"/>
  <c r="F4" i="4"/>
  <c r="K289" i="13" l="1"/>
  <c r="J289" i="13"/>
  <c r="I289" i="13"/>
  <c r="H289" i="13"/>
  <c r="G289" i="13"/>
  <c r="F289" i="13"/>
  <c r="M288" i="13"/>
  <c r="BW19" i="15" s="1"/>
  <c r="M287" i="13"/>
  <c r="BV19" i="15" s="1"/>
  <c r="M286" i="13"/>
  <c r="M285" i="13"/>
  <c r="M284" i="13"/>
  <c r="BS19" i="15" s="1"/>
  <c r="M283" i="13"/>
  <c r="BR19" i="15" s="1"/>
  <c r="M282" i="13"/>
  <c r="K281" i="13"/>
  <c r="J281" i="13"/>
  <c r="I281" i="13"/>
  <c r="H281" i="13"/>
  <c r="G281" i="13"/>
  <c r="F281" i="13"/>
  <c r="M280" i="13"/>
  <c r="BO19" i="15" s="1"/>
  <c r="M279" i="13"/>
  <c r="BN19" i="15" s="1"/>
  <c r="M278" i="13"/>
  <c r="BM19" i="15" s="1"/>
  <c r="M277" i="13"/>
  <c r="BL19" i="15" s="1"/>
  <c r="M276" i="13"/>
  <c r="BK19" i="15" s="1"/>
  <c r="M275" i="13"/>
  <c r="M274" i="13"/>
  <c r="BI19" i="15" s="1"/>
  <c r="M273" i="13"/>
  <c r="M272" i="13"/>
  <c r="BG19" i="15" s="1"/>
  <c r="K271" i="13"/>
  <c r="J271" i="13"/>
  <c r="I271" i="13"/>
  <c r="H271" i="13"/>
  <c r="G271" i="13"/>
  <c r="F271" i="13"/>
  <c r="M270" i="13"/>
  <c r="GY19" i="16" s="1"/>
  <c r="M269" i="13"/>
  <c r="GX19" i="16" s="1"/>
  <c r="M268" i="13"/>
  <c r="GW19" i="16" s="1"/>
  <c r="M267" i="13"/>
  <c r="K266" i="13"/>
  <c r="J266" i="13"/>
  <c r="I266" i="13"/>
  <c r="H266" i="13"/>
  <c r="G266" i="13"/>
  <c r="F266" i="13"/>
  <c r="M265" i="13"/>
  <c r="GU19" i="16" s="1"/>
  <c r="M264" i="13"/>
  <c r="M263" i="13"/>
  <c r="GS19" i="16" s="1"/>
  <c r="M262" i="13"/>
  <c r="GR19" i="16" s="1"/>
  <c r="K261" i="13"/>
  <c r="J261" i="13"/>
  <c r="I261" i="13"/>
  <c r="H261" i="13"/>
  <c r="G261" i="13"/>
  <c r="F261" i="13"/>
  <c r="M260" i="13"/>
  <c r="M259" i="13"/>
  <c r="GP19" i="16" s="1"/>
  <c r="M258" i="13"/>
  <c r="GO19" i="16" s="1"/>
  <c r="M257" i="13"/>
  <c r="K256" i="13"/>
  <c r="J256" i="13"/>
  <c r="I256" i="13"/>
  <c r="H256" i="13"/>
  <c r="G256" i="13"/>
  <c r="F256" i="13"/>
  <c r="M255" i="13"/>
  <c r="M254" i="13"/>
  <c r="M253" i="13"/>
  <c r="M252" i="13"/>
  <c r="K251" i="13"/>
  <c r="J251" i="13"/>
  <c r="I251" i="13"/>
  <c r="H251" i="13"/>
  <c r="G251" i="13"/>
  <c r="F251" i="13"/>
  <c r="M250" i="13"/>
  <c r="GI19" i="16" s="1"/>
  <c r="M249" i="13"/>
  <c r="GH19" i="16" s="1"/>
  <c r="M248" i="13"/>
  <c r="M247" i="13"/>
  <c r="K246" i="13"/>
  <c r="J246" i="13"/>
  <c r="I246" i="13"/>
  <c r="H246" i="13"/>
  <c r="G246" i="13"/>
  <c r="F246" i="13"/>
  <c r="M245" i="13"/>
  <c r="M244" i="13"/>
  <c r="M243" i="13"/>
  <c r="M242" i="13"/>
  <c r="GB19" i="16" s="1"/>
  <c r="K241" i="13"/>
  <c r="J241" i="13"/>
  <c r="I241" i="13"/>
  <c r="H241" i="13"/>
  <c r="G241" i="13"/>
  <c r="F241" i="13"/>
  <c r="M240" i="13"/>
  <c r="GA19" i="16" s="1"/>
  <c r="M239" i="13"/>
  <c r="FZ19" i="16" s="1"/>
  <c r="M238" i="13"/>
  <c r="M237" i="13"/>
  <c r="K236" i="13"/>
  <c r="J236" i="13"/>
  <c r="I236" i="13"/>
  <c r="H236" i="13"/>
  <c r="G236" i="13"/>
  <c r="F236" i="13"/>
  <c r="M235" i="13"/>
  <c r="FW19" i="16" s="1"/>
  <c r="M234" i="13"/>
  <c r="FV19" i="16" s="1"/>
  <c r="M233" i="13"/>
  <c r="M232" i="13"/>
  <c r="FT19" i="16" s="1"/>
  <c r="K231" i="13"/>
  <c r="J231" i="13"/>
  <c r="I231" i="13"/>
  <c r="H231" i="13"/>
  <c r="G231" i="13"/>
  <c r="F231" i="13"/>
  <c r="M230" i="13"/>
  <c r="FS19" i="16" s="1"/>
  <c r="M229" i="13"/>
  <c r="FR19" i="16" s="1"/>
  <c r="M228" i="13"/>
  <c r="FQ19" i="16" s="1"/>
  <c r="M227" i="13"/>
  <c r="K226" i="13"/>
  <c r="J226" i="13"/>
  <c r="I226" i="13"/>
  <c r="H226" i="13"/>
  <c r="G226" i="13"/>
  <c r="F226" i="13"/>
  <c r="M225" i="13"/>
  <c r="M224" i="13"/>
  <c r="M223" i="13"/>
  <c r="FM19" i="16" s="1"/>
  <c r="M222" i="13"/>
  <c r="FL19" i="16" s="1"/>
  <c r="K221" i="13"/>
  <c r="J221" i="13"/>
  <c r="I221" i="13"/>
  <c r="H221" i="13"/>
  <c r="G221" i="13"/>
  <c r="F221" i="13"/>
  <c r="M220" i="13"/>
  <c r="FK19" i="16" s="1"/>
  <c r="M219" i="13"/>
  <c r="FJ19" i="16" s="1"/>
  <c r="M218" i="13"/>
  <c r="M217" i="13"/>
  <c r="K216" i="13"/>
  <c r="J216" i="13"/>
  <c r="I216" i="13"/>
  <c r="H216" i="13"/>
  <c r="G216" i="13"/>
  <c r="F216" i="13"/>
  <c r="M215" i="13"/>
  <c r="M214" i="13"/>
  <c r="FF19" i="16" s="1"/>
  <c r="M213" i="13"/>
  <c r="FE19" i="16" s="1"/>
  <c r="M212" i="13"/>
  <c r="FD19" i="16" s="1"/>
  <c r="K211" i="13"/>
  <c r="J211" i="13"/>
  <c r="I211" i="13"/>
  <c r="H211" i="13"/>
  <c r="G211" i="13"/>
  <c r="F211" i="13"/>
  <c r="M210" i="13"/>
  <c r="FC19" i="16" s="1"/>
  <c r="M209" i="13"/>
  <c r="FB19" i="16" s="1"/>
  <c r="M208" i="13"/>
  <c r="FA19" i="16" s="1"/>
  <c r="M207" i="13"/>
  <c r="K206" i="13"/>
  <c r="J206" i="13"/>
  <c r="I206" i="13"/>
  <c r="H206" i="13"/>
  <c r="G206" i="13"/>
  <c r="F206" i="13"/>
  <c r="M205" i="13"/>
  <c r="EY19" i="16" s="1"/>
  <c r="M204" i="13"/>
  <c r="M203" i="13"/>
  <c r="M202" i="13"/>
  <c r="EV19" i="16" s="1"/>
  <c r="M201" i="13"/>
  <c r="M200" i="13"/>
  <c r="M199" i="13"/>
  <c r="M198" i="13"/>
  <c r="ER19" i="16" s="1"/>
  <c r="M197" i="13"/>
  <c r="M196" i="13"/>
  <c r="M195" i="13"/>
  <c r="EO19" i="16" s="1"/>
  <c r="M194" i="13"/>
  <c r="EN19" i="16" s="1"/>
  <c r="K193" i="13"/>
  <c r="J193" i="13"/>
  <c r="I193" i="13"/>
  <c r="H193" i="13"/>
  <c r="G193" i="13"/>
  <c r="F193" i="13"/>
  <c r="M192" i="13"/>
  <c r="EM19" i="16" s="1"/>
  <c r="M191" i="13"/>
  <c r="EL19" i="16" s="1"/>
  <c r="M190" i="13"/>
  <c r="M189" i="13"/>
  <c r="M188" i="13"/>
  <c r="EI19" i="16" s="1"/>
  <c r="M187" i="13"/>
  <c r="EH19" i="16" s="1"/>
  <c r="M186" i="13"/>
  <c r="EG19" i="16" s="1"/>
  <c r="M185" i="13"/>
  <c r="M184" i="13"/>
  <c r="EF19" i="16" s="1"/>
  <c r="M183" i="13"/>
  <c r="EC19" i="16" s="1"/>
  <c r="M182" i="13"/>
  <c r="M181" i="13"/>
  <c r="M180" i="13"/>
  <c r="EB19" i="16" s="1"/>
  <c r="M179" i="13"/>
  <c r="DY19" i="16" s="1"/>
  <c r="K178" i="13"/>
  <c r="J178" i="13"/>
  <c r="I178" i="13"/>
  <c r="H178" i="13"/>
  <c r="G178" i="13"/>
  <c r="F178" i="13"/>
  <c r="K177" i="13"/>
  <c r="J177" i="13"/>
  <c r="I177" i="13"/>
  <c r="H177" i="13"/>
  <c r="G177" i="13"/>
  <c r="F177" i="13"/>
  <c r="M176" i="13"/>
  <c r="M175" i="13"/>
  <c r="M174" i="13"/>
  <c r="DT19" i="16" s="1"/>
  <c r="M173" i="13"/>
  <c r="DS19" i="16" s="1"/>
  <c r="M172" i="13"/>
  <c r="DR19" i="16" s="1"/>
  <c r="M171" i="13"/>
  <c r="M170" i="13"/>
  <c r="M169" i="13"/>
  <c r="DO19" i="16" s="1"/>
  <c r="M168" i="13"/>
  <c r="M167" i="13"/>
  <c r="M166" i="13"/>
  <c r="M165" i="13"/>
  <c r="DK19" i="16" s="1"/>
  <c r="M164" i="13"/>
  <c r="M163" i="13"/>
  <c r="M162" i="13"/>
  <c r="DH19" i="16" s="1"/>
  <c r="M161" i="13"/>
  <c r="DG19" i="16" s="1"/>
  <c r="K160" i="13"/>
  <c r="J160" i="13"/>
  <c r="I160" i="13"/>
  <c r="H160" i="13"/>
  <c r="G160" i="13"/>
  <c r="F160" i="13"/>
  <c r="K159" i="13"/>
  <c r="J159" i="13"/>
  <c r="I159" i="13"/>
  <c r="H159" i="13"/>
  <c r="G159" i="13"/>
  <c r="F159" i="13"/>
  <c r="M158" i="13"/>
  <c r="DD19" i="16" s="1"/>
  <c r="M157" i="13"/>
  <c r="M156" i="13"/>
  <c r="M155" i="13"/>
  <c r="DA19" i="16" s="1"/>
  <c r="M154" i="13"/>
  <c r="M153" i="13"/>
  <c r="M152" i="13"/>
  <c r="M151" i="13"/>
  <c r="CW19" i="16" s="1"/>
  <c r="M150" i="13"/>
  <c r="M149" i="13"/>
  <c r="M148" i="13"/>
  <c r="CT19" i="16" s="1"/>
  <c r="M147" i="13"/>
  <c r="CS19" i="16" s="1"/>
  <c r="M146" i="13"/>
  <c r="CR19" i="16" s="1"/>
  <c r="M145" i="13"/>
  <c r="M144" i="13"/>
  <c r="M143" i="13"/>
  <c r="CO19" i="16" s="1"/>
  <c r="M142" i="13"/>
  <c r="M141" i="13"/>
  <c r="M140" i="13"/>
  <c r="CL19" i="16" s="1"/>
  <c r="M139" i="13"/>
  <c r="CK19" i="16" s="1"/>
  <c r="M138" i="13"/>
  <c r="M137" i="13"/>
  <c r="M136" i="13"/>
  <c r="CH19" i="16" s="1"/>
  <c r="M135" i="13"/>
  <c r="CG19" i="16" s="1"/>
  <c r="M134" i="13"/>
  <c r="CF19" i="16" s="1"/>
  <c r="M133" i="13"/>
  <c r="M132" i="13"/>
  <c r="CD19" i="16" s="1"/>
  <c r="M131" i="13"/>
  <c r="CC19" i="16" s="1"/>
  <c r="M130" i="13"/>
  <c r="M129" i="13"/>
  <c r="M128" i="13"/>
  <c r="BZ19" i="16" s="1"/>
  <c r="M127" i="13"/>
  <c r="BY19" i="16" s="1"/>
  <c r="K126" i="13"/>
  <c r="J126" i="13"/>
  <c r="I126" i="13"/>
  <c r="H126" i="13"/>
  <c r="G126" i="13"/>
  <c r="F126" i="13"/>
  <c r="K125" i="13"/>
  <c r="J125" i="13"/>
  <c r="I125" i="13"/>
  <c r="H125" i="13"/>
  <c r="G125" i="13"/>
  <c r="F125" i="13"/>
  <c r="M124" i="13"/>
  <c r="M123" i="13"/>
  <c r="M122" i="13"/>
  <c r="BT19" i="16" s="1"/>
  <c r="M121" i="13"/>
  <c r="BS19" i="16" s="1"/>
  <c r="M120" i="13"/>
  <c r="BR19" i="16" s="1"/>
  <c r="M119" i="13"/>
  <c r="M118" i="13"/>
  <c r="BP19" i="16" s="1"/>
  <c r="M117" i="13"/>
  <c r="BO19" i="16" s="1"/>
  <c r="M116" i="13"/>
  <c r="M115" i="13"/>
  <c r="M114" i="13"/>
  <c r="M113" i="13"/>
  <c r="BK19" i="16" s="1"/>
  <c r="M112" i="13"/>
  <c r="M111" i="13"/>
  <c r="M110" i="13"/>
  <c r="M109" i="13"/>
  <c r="BG19" i="16" s="1"/>
  <c r="M108" i="13"/>
  <c r="BF19" i="16" s="1"/>
  <c r="M107" i="13"/>
  <c r="M106" i="13"/>
  <c r="BD19" i="16" s="1"/>
  <c r="M105" i="13"/>
  <c r="BC19" i="16" s="1"/>
  <c r="M104" i="13"/>
  <c r="M103" i="13"/>
  <c r="M102" i="13"/>
  <c r="M101" i="13"/>
  <c r="AY19" i="16" s="1"/>
  <c r="M100" i="13"/>
  <c r="M99" i="13"/>
  <c r="M98" i="13"/>
  <c r="AV19" i="16" s="1"/>
  <c r="M97" i="13"/>
  <c r="AU19" i="16" s="1"/>
  <c r="M96" i="13"/>
  <c r="AT19" i="16" s="1"/>
  <c r="M95" i="13"/>
  <c r="M94" i="13"/>
  <c r="M93" i="13"/>
  <c r="AQ19" i="16" s="1"/>
  <c r="K92" i="13"/>
  <c r="J92" i="13"/>
  <c r="I92" i="13"/>
  <c r="H92" i="13"/>
  <c r="G92" i="13"/>
  <c r="F92" i="13"/>
  <c r="K91" i="13"/>
  <c r="J91" i="13"/>
  <c r="I91" i="13"/>
  <c r="H91" i="13"/>
  <c r="G91" i="13"/>
  <c r="F91" i="13"/>
  <c r="M90" i="13"/>
  <c r="M89" i="13"/>
  <c r="M88" i="13"/>
  <c r="M87" i="13"/>
  <c r="AK19" i="16" s="1"/>
  <c r="M86" i="13"/>
  <c r="M85" i="13"/>
  <c r="M84" i="13"/>
  <c r="AH19" i="16" s="1"/>
  <c r="M83" i="13"/>
  <c r="AG19" i="16" s="1"/>
  <c r="M82" i="13"/>
  <c r="AF19" i="16" s="1"/>
  <c r="M81" i="13"/>
  <c r="M80" i="13"/>
  <c r="M79" i="13"/>
  <c r="AC19" i="16" s="1"/>
  <c r="M78" i="13"/>
  <c r="M77" i="13"/>
  <c r="M76" i="13"/>
  <c r="Z19" i="16" s="1"/>
  <c r="M75" i="13"/>
  <c r="Y19" i="16" s="1"/>
  <c r="M74" i="13"/>
  <c r="M73" i="13"/>
  <c r="M72" i="13"/>
  <c r="V19" i="16" s="1"/>
  <c r="M71" i="13"/>
  <c r="U19" i="16" s="1"/>
  <c r="M70" i="13"/>
  <c r="T19" i="16" s="1"/>
  <c r="M69" i="13"/>
  <c r="M68" i="13"/>
  <c r="R19" i="16" s="1"/>
  <c r="M67" i="13"/>
  <c r="Q19" i="16" s="1"/>
  <c r="M66" i="13"/>
  <c r="M65" i="13"/>
  <c r="M64" i="13"/>
  <c r="N19" i="16" s="1"/>
  <c r="M63" i="13"/>
  <c r="M19" i="16" s="1"/>
  <c r="M62" i="13"/>
  <c r="M61" i="13"/>
  <c r="M60" i="13"/>
  <c r="M59" i="13"/>
  <c r="I19" i="16" s="1"/>
  <c r="K58" i="13"/>
  <c r="J58" i="13"/>
  <c r="I58" i="13"/>
  <c r="H58" i="13"/>
  <c r="G58" i="13"/>
  <c r="F58" i="13"/>
  <c r="M57" i="13"/>
  <c r="M56" i="13"/>
  <c r="BD19" i="15" s="1"/>
  <c r="M55" i="13"/>
  <c r="M54" i="13"/>
  <c r="BB19" i="15" s="1"/>
  <c r="M53" i="13"/>
  <c r="M52" i="13"/>
  <c r="M51" i="13"/>
  <c r="M50" i="13"/>
  <c r="AX19" i="15" s="1"/>
  <c r="M49" i="13"/>
  <c r="M48" i="13"/>
  <c r="AV19" i="15" s="1"/>
  <c r="M47" i="13"/>
  <c r="M46" i="13"/>
  <c r="AT19" i="15" s="1"/>
  <c r="K45" i="13"/>
  <c r="J45" i="13"/>
  <c r="I45" i="13"/>
  <c r="H45" i="13"/>
  <c r="G45" i="13"/>
  <c r="F45" i="13"/>
  <c r="M44" i="13"/>
  <c r="AR19" i="15" s="1"/>
  <c r="M43" i="13"/>
  <c r="M42" i="13"/>
  <c r="M41" i="13"/>
  <c r="AO19" i="15" s="1"/>
  <c r="K40" i="13"/>
  <c r="J40" i="13"/>
  <c r="I40" i="13"/>
  <c r="H40" i="13"/>
  <c r="G40" i="13"/>
  <c r="F40" i="13"/>
  <c r="M39" i="13"/>
  <c r="AK19" i="15" s="1"/>
  <c r="M38" i="13"/>
  <c r="AJ19" i="15" s="1"/>
  <c r="M37" i="13"/>
  <c r="AI19" i="15" s="1"/>
  <c r="M36" i="13"/>
  <c r="M35" i="13"/>
  <c r="AG19" i="15" s="1"/>
  <c r="M34" i="13"/>
  <c r="AF19" i="15" s="1"/>
  <c r="M33" i="13"/>
  <c r="M32" i="13"/>
  <c r="M31" i="13"/>
  <c r="M30" i="13"/>
  <c r="AD19" i="15" s="1"/>
  <c r="M29" i="13"/>
  <c r="K28" i="13"/>
  <c r="J28" i="13"/>
  <c r="I28" i="13"/>
  <c r="H28" i="13"/>
  <c r="G28" i="13"/>
  <c r="F28" i="13"/>
  <c r="M27" i="13"/>
  <c r="AA19" i="15" s="1"/>
  <c r="M26" i="13"/>
  <c r="M25" i="13"/>
  <c r="M24" i="13"/>
  <c r="X19" i="15" s="1"/>
  <c r="M23" i="13"/>
  <c r="W19" i="15" s="1"/>
  <c r="M22" i="13"/>
  <c r="M21" i="13"/>
  <c r="M20" i="13"/>
  <c r="K19" i="13"/>
  <c r="J19" i="13"/>
  <c r="I19" i="13"/>
  <c r="H19" i="13"/>
  <c r="G19" i="13"/>
  <c r="F19" i="13"/>
  <c r="M18" i="13"/>
  <c r="S19" i="15" s="1"/>
  <c r="M17" i="13"/>
  <c r="R19" i="15" s="1"/>
  <c r="K16" i="13"/>
  <c r="J16" i="13"/>
  <c r="I16" i="13"/>
  <c r="H16" i="13"/>
  <c r="G16" i="13"/>
  <c r="F16" i="13"/>
  <c r="M15" i="13"/>
  <c r="M14" i="13"/>
  <c r="M13" i="13"/>
  <c r="N19" i="15" s="1"/>
  <c r="M12" i="13"/>
  <c r="M19" i="15" s="1"/>
  <c r="M11" i="13"/>
  <c r="L19" i="15" s="1"/>
  <c r="M10" i="13"/>
  <c r="J19" i="15" s="1"/>
  <c r="K289" i="12"/>
  <c r="J289" i="12"/>
  <c r="I289" i="12"/>
  <c r="H289" i="12"/>
  <c r="G289" i="12"/>
  <c r="F289" i="12"/>
  <c r="M288" i="12"/>
  <c r="M287" i="12"/>
  <c r="BV18" i="15" s="1"/>
  <c r="M286" i="12"/>
  <c r="BU18" i="15" s="1"/>
  <c r="M285" i="12"/>
  <c r="M284" i="12"/>
  <c r="M283" i="12"/>
  <c r="M282" i="12"/>
  <c r="BQ18" i="15" s="1"/>
  <c r="K281" i="12"/>
  <c r="J281" i="12"/>
  <c r="I281" i="12"/>
  <c r="H281" i="12"/>
  <c r="G281" i="12"/>
  <c r="F281" i="12"/>
  <c r="M280" i="12"/>
  <c r="BO18" i="15" s="1"/>
  <c r="M279" i="12"/>
  <c r="BN18" i="15" s="1"/>
  <c r="M278" i="12"/>
  <c r="BM18" i="15" s="1"/>
  <c r="M277" i="12"/>
  <c r="M276" i="12"/>
  <c r="BK18" i="15" s="1"/>
  <c r="M275" i="12"/>
  <c r="BJ18" i="15" s="1"/>
  <c r="M274" i="12"/>
  <c r="BI18" i="15" s="1"/>
  <c r="M273" i="12"/>
  <c r="M272" i="12"/>
  <c r="BG18" i="15" s="1"/>
  <c r="K271" i="12"/>
  <c r="J271" i="12"/>
  <c r="I271" i="12"/>
  <c r="H271" i="12"/>
  <c r="G271" i="12"/>
  <c r="F271" i="12"/>
  <c r="M270" i="12"/>
  <c r="M269" i="12"/>
  <c r="GX18" i="16" s="1"/>
  <c r="M268" i="12"/>
  <c r="GW18" i="16" s="1"/>
  <c r="M267" i="12"/>
  <c r="K266" i="12"/>
  <c r="J266" i="12"/>
  <c r="I266" i="12"/>
  <c r="H266" i="12"/>
  <c r="G266" i="12"/>
  <c r="F266" i="12"/>
  <c r="M265" i="12"/>
  <c r="GU18" i="16" s="1"/>
  <c r="M264" i="12"/>
  <c r="M263" i="12"/>
  <c r="M262" i="12"/>
  <c r="GR18" i="16" s="1"/>
  <c r="K261" i="12"/>
  <c r="J261" i="12"/>
  <c r="I261" i="12"/>
  <c r="H261" i="12"/>
  <c r="G261" i="12"/>
  <c r="F261" i="12"/>
  <c r="M260" i="12"/>
  <c r="M259" i="12"/>
  <c r="GP18" i="16" s="1"/>
  <c r="M258" i="12"/>
  <c r="GO18" i="16" s="1"/>
  <c r="M257" i="12"/>
  <c r="K256" i="12"/>
  <c r="J256" i="12"/>
  <c r="I256" i="12"/>
  <c r="H256" i="12"/>
  <c r="G256" i="12"/>
  <c r="F256" i="12"/>
  <c r="M255" i="12"/>
  <c r="GM18" i="16" s="1"/>
  <c r="M254" i="12"/>
  <c r="M253" i="12"/>
  <c r="M252" i="12"/>
  <c r="AZ18" i="15" s="1"/>
  <c r="K251" i="12"/>
  <c r="J251" i="12"/>
  <c r="I251" i="12"/>
  <c r="H251" i="12"/>
  <c r="G251" i="12"/>
  <c r="F251" i="12"/>
  <c r="M250" i="12"/>
  <c r="M249" i="12"/>
  <c r="GH18" i="16" s="1"/>
  <c r="M248" i="12"/>
  <c r="GG18" i="16" s="1"/>
  <c r="M247" i="12"/>
  <c r="K246" i="12"/>
  <c r="J246" i="12"/>
  <c r="I246" i="12"/>
  <c r="H246" i="12"/>
  <c r="G246" i="12"/>
  <c r="F246" i="12"/>
  <c r="M245" i="12"/>
  <c r="GE18" i="16" s="1"/>
  <c r="M244" i="12"/>
  <c r="M243" i="12"/>
  <c r="M242" i="12"/>
  <c r="K241" i="12"/>
  <c r="J241" i="12"/>
  <c r="I241" i="12"/>
  <c r="H241" i="12"/>
  <c r="G241" i="12"/>
  <c r="F241" i="12"/>
  <c r="M240" i="12"/>
  <c r="GA18" i="16" s="1"/>
  <c r="M239" i="12"/>
  <c r="M238" i="12"/>
  <c r="FY18" i="16" s="1"/>
  <c r="M237" i="12"/>
  <c r="K236" i="12"/>
  <c r="J236" i="12"/>
  <c r="I236" i="12"/>
  <c r="H236" i="12"/>
  <c r="G236" i="12"/>
  <c r="F236" i="12"/>
  <c r="M235" i="12"/>
  <c r="FW18" i="16" s="1"/>
  <c r="M234" i="12"/>
  <c r="FV18" i="16" s="1"/>
  <c r="M233" i="12"/>
  <c r="M232" i="12"/>
  <c r="FT18" i="16" s="1"/>
  <c r="K231" i="12"/>
  <c r="J231" i="12"/>
  <c r="I231" i="12"/>
  <c r="H231" i="12"/>
  <c r="G231" i="12"/>
  <c r="F231" i="12"/>
  <c r="M230" i="12"/>
  <c r="M229" i="12"/>
  <c r="M228" i="12"/>
  <c r="FQ18" i="16" s="1"/>
  <c r="M227" i="12"/>
  <c r="K226" i="12"/>
  <c r="J226" i="12"/>
  <c r="I226" i="12"/>
  <c r="H226" i="12"/>
  <c r="G226" i="12"/>
  <c r="F226" i="12"/>
  <c r="M225" i="12"/>
  <c r="FO18" i="16" s="1"/>
  <c r="M224" i="12"/>
  <c r="FN18" i="16" s="1"/>
  <c r="M223" i="12"/>
  <c r="M222" i="12"/>
  <c r="FL18" i="16" s="1"/>
  <c r="K221" i="12"/>
  <c r="J221" i="12"/>
  <c r="I221" i="12"/>
  <c r="H221" i="12"/>
  <c r="G221" i="12"/>
  <c r="F221" i="12"/>
  <c r="M220" i="12"/>
  <c r="FK18" i="16" s="1"/>
  <c r="M219" i="12"/>
  <c r="M218" i="12"/>
  <c r="FI18" i="16" s="1"/>
  <c r="M217" i="12"/>
  <c r="K216" i="12"/>
  <c r="J216" i="12"/>
  <c r="I216" i="12"/>
  <c r="H216" i="12"/>
  <c r="G216" i="12"/>
  <c r="F216" i="12"/>
  <c r="M215" i="12"/>
  <c r="FG18" i="16" s="1"/>
  <c r="M214" i="12"/>
  <c r="FF18" i="16" s="1"/>
  <c r="M213" i="12"/>
  <c r="M212" i="12"/>
  <c r="FD18" i="16" s="1"/>
  <c r="K211" i="12"/>
  <c r="J211" i="12"/>
  <c r="I211" i="12"/>
  <c r="H211" i="12"/>
  <c r="G211" i="12"/>
  <c r="F211" i="12"/>
  <c r="M210" i="12"/>
  <c r="M209" i="12"/>
  <c r="FB18" i="16" s="1"/>
  <c r="M208" i="12"/>
  <c r="FA18" i="16" s="1"/>
  <c r="M207" i="12"/>
  <c r="K206" i="12"/>
  <c r="J206" i="12"/>
  <c r="I206" i="12"/>
  <c r="H206" i="12"/>
  <c r="G206" i="12"/>
  <c r="F206" i="12"/>
  <c r="M205" i="12"/>
  <c r="EY18" i="16" s="1"/>
  <c r="M204" i="12"/>
  <c r="M203" i="12"/>
  <c r="M202" i="12"/>
  <c r="EV18" i="16" s="1"/>
  <c r="M201" i="12"/>
  <c r="EU18" i="16" s="1"/>
  <c r="M200" i="12"/>
  <c r="M199" i="12"/>
  <c r="M198" i="12"/>
  <c r="ER18" i="16" s="1"/>
  <c r="M197" i="12"/>
  <c r="EQ18" i="16" s="1"/>
  <c r="M196" i="12"/>
  <c r="EP18" i="16" s="1"/>
  <c r="M195" i="12"/>
  <c r="M194" i="12"/>
  <c r="EN18" i="16" s="1"/>
  <c r="K193" i="12"/>
  <c r="J193" i="12"/>
  <c r="I193" i="12"/>
  <c r="H193" i="12"/>
  <c r="G193" i="12"/>
  <c r="F193" i="12"/>
  <c r="M192" i="12"/>
  <c r="EM18" i="16" s="1"/>
  <c r="M191" i="12"/>
  <c r="EL18" i="16" s="1"/>
  <c r="M190" i="12"/>
  <c r="EK18" i="16" s="1"/>
  <c r="M189" i="12"/>
  <c r="M188" i="12"/>
  <c r="EI18" i="16" s="1"/>
  <c r="M187" i="12"/>
  <c r="EH18" i="16" s="1"/>
  <c r="M186" i="12"/>
  <c r="EG18" i="16" s="1"/>
  <c r="M185" i="12"/>
  <c r="M184" i="12"/>
  <c r="EF18" i="16" s="1"/>
  <c r="M183" i="12"/>
  <c r="M182" i="12"/>
  <c r="ED18" i="16" s="1"/>
  <c r="M181" i="12"/>
  <c r="M180" i="12"/>
  <c r="EB18" i="16" s="1"/>
  <c r="M179" i="12"/>
  <c r="DY18" i="16" s="1"/>
  <c r="K178" i="12"/>
  <c r="J178" i="12"/>
  <c r="I178" i="12"/>
  <c r="H178" i="12"/>
  <c r="G178" i="12"/>
  <c r="F178" i="12"/>
  <c r="K177" i="12"/>
  <c r="J177" i="12"/>
  <c r="I177" i="12"/>
  <c r="H177" i="12"/>
  <c r="G177" i="12"/>
  <c r="F177" i="12"/>
  <c r="M176" i="12"/>
  <c r="DV18" i="16" s="1"/>
  <c r="M175" i="12"/>
  <c r="DU18" i="16" s="1"/>
  <c r="M174" i="12"/>
  <c r="M173" i="12"/>
  <c r="DS18" i="16" s="1"/>
  <c r="M172" i="12"/>
  <c r="DR18" i="16" s="1"/>
  <c r="M171" i="12"/>
  <c r="M170" i="12"/>
  <c r="M169" i="12"/>
  <c r="DO18" i="16" s="1"/>
  <c r="M168" i="12"/>
  <c r="DN18" i="16" s="1"/>
  <c r="M167" i="12"/>
  <c r="M166" i="12"/>
  <c r="M165" i="12"/>
  <c r="DK18" i="16" s="1"/>
  <c r="M164" i="12"/>
  <c r="DJ18" i="16" s="1"/>
  <c r="M163" i="12"/>
  <c r="DI18" i="16" s="1"/>
  <c r="M162" i="12"/>
  <c r="M161" i="12"/>
  <c r="DG18" i="16" s="1"/>
  <c r="K160" i="12"/>
  <c r="J160" i="12"/>
  <c r="I160" i="12"/>
  <c r="H160" i="12"/>
  <c r="G160" i="12"/>
  <c r="F160" i="12"/>
  <c r="K159" i="12"/>
  <c r="J159" i="12"/>
  <c r="I159" i="12"/>
  <c r="H159" i="12"/>
  <c r="G159" i="12"/>
  <c r="F159" i="12"/>
  <c r="M158" i="12"/>
  <c r="DD18" i="16" s="1"/>
  <c r="M157" i="12"/>
  <c r="M156" i="12"/>
  <c r="DB18" i="16" s="1"/>
  <c r="M155" i="12"/>
  <c r="DA18" i="16" s="1"/>
  <c r="M154" i="12"/>
  <c r="CZ18" i="16" s="1"/>
  <c r="M153" i="12"/>
  <c r="M152" i="12"/>
  <c r="CX18" i="16" s="1"/>
  <c r="M151" i="12"/>
  <c r="CW18" i="16" s="1"/>
  <c r="M150" i="12"/>
  <c r="CV18" i="16" s="1"/>
  <c r="M149" i="12"/>
  <c r="CU18" i="16" s="1"/>
  <c r="M148" i="12"/>
  <c r="CT18" i="16" s="1"/>
  <c r="M147" i="12"/>
  <c r="M146" i="12"/>
  <c r="CR18" i="16" s="1"/>
  <c r="M145" i="12"/>
  <c r="M144" i="12"/>
  <c r="CP18" i="16" s="1"/>
  <c r="M143" i="12"/>
  <c r="CO18" i="16" s="1"/>
  <c r="M142" i="12"/>
  <c r="CN18" i="16" s="1"/>
  <c r="M141" i="12"/>
  <c r="M140" i="12"/>
  <c r="CL18" i="16" s="1"/>
  <c r="M139" i="12"/>
  <c r="CK18" i="16" s="1"/>
  <c r="M138" i="12"/>
  <c r="CJ18" i="16" s="1"/>
  <c r="M137" i="12"/>
  <c r="CI18" i="16" s="1"/>
  <c r="M136" i="12"/>
  <c r="CH18" i="16" s="1"/>
  <c r="M135" i="12"/>
  <c r="M134" i="12"/>
  <c r="CF18" i="16" s="1"/>
  <c r="M133" i="12"/>
  <c r="M132" i="12"/>
  <c r="CD18" i="16" s="1"/>
  <c r="M131" i="12"/>
  <c r="CC18" i="16" s="1"/>
  <c r="M130" i="12"/>
  <c r="CB18" i="16" s="1"/>
  <c r="M129" i="12"/>
  <c r="M128" i="12"/>
  <c r="BZ18" i="16" s="1"/>
  <c r="M127" i="12"/>
  <c r="BY18" i="16" s="1"/>
  <c r="K126" i="12"/>
  <c r="J126" i="12"/>
  <c r="I126" i="12"/>
  <c r="H126" i="12"/>
  <c r="G126" i="12"/>
  <c r="F126" i="12"/>
  <c r="K125" i="12"/>
  <c r="J125" i="12"/>
  <c r="I125" i="12"/>
  <c r="H125" i="12"/>
  <c r="G125" i="12"/>
  <c r="F125" i="12"/>
  <c r="M124" i="12"/>
  <c r="BV18" i="16" s="1"/>
  <c r="M123" i="12"/>
  <c r="BU18" i="16" s="1"/>
  <c r="M122" i="12"/>
  <c r="M121" i="12"/>
  <c r="BS18" i="16" s="1"/>
  <c r="M120" i="12"/>
  <c r="BR18" i="16" s="1"/>
  <c r="M119" i="12"/>
  <c r="M118" i="12"/>
  <c r="M117" i="12"/>
  <c r="M116" i="12"/>
  <c r="BN18" i="16" s="1"/>
  <c r="M115" i="12"/>
  <c r="M114" i="12"/>
  <c r="M113" i="12"/>
  <c r="BK18" i="16" s="1"/>
  <c r="M112" i="12"/>
  <c r="BJ18" i="16" s="1"/>
  <c r="M111" i="12"/>
  <c r="BI18" i="16" s="1"/>
  <c r="M110" i="12"/>
  <c r="M109" i="12"/>
  <c r="M108" i="12"/>
  <c r="BF18" i="16" s="1"/>
  <c r="M107" i="12"/>
  <c r="M106" i="12"/>
  <c r="M105" i="12"/>
  <c r="BC18" i="16" s="1"/>
  <c r="M104" i="12"/>
  <c r="BB18" i="16" s="1"/>
  <c r="M103" i="12"/>
  <c r="M102" i="12"/>
  <c r="M101" i="12"/>
  <c r="AY18" i="16" s="1"/>
  <c r="M100" i="12"/>
  <c r="AX18" i="16" s="1"/>
  <c r="M99" i="12"/>
  <c r="M98" i="12"/>
  <c r="M97" i="12"/>
  <c r="M96" i="12"/>
  <c r="AT18" i="16" s="1"/>
  <c r="M95" i="12"/>
  <c r="M94" i="12"/>
  <c r="M93" i="12"/>
  <c r="K92" i="12"/>
  <c r="J92" i="12"/>
  <c r="I92" i="12"/>
  <c r="H92" i="12"/>
  <c r="G92" i="12"/>
  <c r="F92" i="12"/>
  <c r="K91" i="12"/>
  <c r="J91" i="12"/>
  <c r="I91" i="12"/>
  <c r="H91" i="12"/>
  <c r="G91" i="12"/>
  <c r="F91" i="12"/>
  <c r="M90" i="12"/>
  <c r="AN18" i="16" s="1"/>
  <c r="M89" i="12"/>
  <c r="M88" i="12"/>
  <c r="M87" i="12"/>
  <c r="AK18" i="16" s="1"/>
  <c r="M86" i="12"/>
  <c r="AJ18" i="16" s="1"/>
  <c r="M85" i="12"/>
  <c r="AI18" i="16" s="1"/>
  <c r="M84" i="12"/>
  <c r="M83" i="12"/>
  <c r="M82" i="12"/>
  <c r="AF18" i="16" s="1"/>
  <c r="M81" i="12"/>
  <c r="M80" i="12"/>
  <c r="M79" i="12"/>
  <c r="AC18" i="16" s="1"/>
  <c r="M78" i="12"/>
  <c r="AB18" i="16" s="1"/>
  <c r="M77" i="12"/>
  <c r="M76" i="12"/>
  <c r="M75" i="12"/>
  <c r="Y18" i="16" s="1"/>
  <c r="M74" i="12"/>
  <c r="X18" i="16" s="1"/>
  <c r="M73" i="12"/>
  <c r="W18" i="16" s="1"/>
  <c r="M72" i="12"/>
  <c r="V18" i="16" s="1"/>
  <c r="M71" i="12"/>
  <c r="U18" i="16" s="1"/>
  <c r="M70" i="12"/>
  <c r="T18" i="16" s="1"/>
  <c r="M69" i="12"/>
  <c r="M68" i="12"/>
  <c r="R18" i="16" s="1"/>
  <c r="M67" i="12"/>
  <c r="M66" i="12"/>
  <c r="P18" i="16" s="1"/>
  <c r="M65" i="12"/>
  <c r="M64" i="12"/>
  <c r="N18" i="16" s="1"/>
  <c r="M63" i="12"/>
  <c r="M18" i="16" s="1"/>
  <c r="M62" i="12"/>
  <c r="L18" i="16" s="1"/>
  <c r="M61" i="12"/>
  <c r="K18" i="16" s="1"/>
  <c r="M60" i="12"/>
  <c r="J18" i="16" s="1"/>
  <c r="M59" i="12"/>
  <c r="I18" i="16" s="1"/>
  <c r="K58" i="12"/>
  <c r="J58" i="12"/>
  <c r="I58" i="12"/>
  <c r="H58" i="12"/>
  <c r="G58" i="12"/>
  <c r="F58" i="12"/>
  <c r="M57" i="12"/>
  <c r="M56" i="12"/>
  <c r="BD18" i="15" s="1"/>
  <c r="M55" i="12"/>
  <c r="BC18" i="15" s="1"/>
  <c r="M54" i="12"/>
  <c r="BB18" i="15" s="1"/>
  <c r="M53" i="12"/>
  <c r="M52" i="12"/>
  <c r="M51" i="12"/>
  <c r="M50" i="12"/>
  <c r="AX18" i="15" s="1"/>
  <c r="M49" i="12"/>
  <c r="M48" i="12"/>
  <c r="M47" i="12"/>
  <c r="AU18" i="15" s="1"/>
  <c r="M46" i="12"/>
  <c r="AT18" i="15" s="1"/>
  <c r="K45" i="12"/>
  <c r="J45" i="12"/>
  <c r="I45" i="12"/>
  <c r="H45" i="12"/>
  <c r="G45" i="12"/>
  <c r="F45" i="12"/>
  <c r="M44" i="12"/>
  <c r="AR18" i="15" s="1"/>
  <c r="M43" i="12"/>
  <c r="M42" i="12"/>
  <c r="M41" i="12"/>
  <c r="K40" i="12"/>
  <c r="J40" i="12"/>
  <c r="I40" i="12"/>
  <c r="H40" i="12"/>
  <c r="G40" i="12"/>
  <c r="F40" i="12"/>
  <c r="M39" i="12"/>
  <c r="M38" i="12"/>
  <c r="AJ18" i="15" s="1"/>
  <c r="M37" i="12"/>
  <c r="AI18" i="15" s="1"/>
  <c r="M36" i="12"/>
  <c r="M35" i="12"/>
  <c r="M34" i="12"/>
  <c r="M33" i="12"/>
  <c r="AE18" i="15" s="1"/>
  <c r="M32" i="12"/>
  <c r="M31" i="12"/>
  <c r="M30" i="12"/>
  <c r="AD18" i="15" s="1"/>
  <c r="M29" i="12"/>
  <c r="AC18" i="15" s="1"/>
  <c r="K28" i="12"/>
  <c r="J28" i="12"/>
  <c r="I28" i="12"/>
  <c r="H28" i="12"/>
  <c r="G28" i="12"/>
  <c r="F28" i="12"/>
  <c r="M27" i="12"/>
  <c r="AA18" i="15" s="1"/>
  <c r="M26" i="12"/>
  <c r="Z18" i="15" s="1"/>
  <c r="M25" i="12"/>
  <c r="M24" i="12"/>
  <c r="X18" i="15" s="1"/>
  <c r="M23" i="12"/>
  <c r="M22" i="12"/>
  <c r="V18" i="15" s="1"/>
  <c r="M21" i="12"/>
  <c r="U18" i="15" s="1"/>
  <c r="M20" i="12"/>
  <c r="K19" i="12"/>
  <c r="J19" i="12"/>
  <c r="I19" i="12"/>
  <c r="H19" i="12"/>
  <c r="G19" i="12"/>
  <c r="F19" i="12"/>
  <c r="M18" i="12"/>
  <c r="S18" i="15" s="1"/>
  <c r="M17" i="12"/>
  <c r="K16" i="12"/>
  <c r="J16" i="12"/>
  <c r="I16" i="12"/>
  <c r="H16" i="12"/>
  <c r="G16" i="12"/>
  <c r="F16" i="12"/>
  <c r="M15" i="12"/>
  <c r="M14" i="12"/>
  <c r="M13" i="12"/>
  <c r="N18" i="15" s="1"/>
  <c r="M12" i="12"/>
  <c r="M18" i="15" s="1"/>
  <c r="M11" i="12"/>
  <c r="L18" i="15" s="1"/>
  <c r="M10" i="12"/>
  <c r="J18" i="15" s="1"/>
  <c r="K289" i="11"/>
  <c r="J289" i="11"/>
  <c r="I289" i="11"/>
  <c r="H289" i="11"/>
  <c r="G289" i="11"/>
  <c r="F289" i="11"/>
  <c r="M288" i="11"/>
  <c r="BW17" i="15" s="1"/>
  <c r="M287" i="11"/>
  <c r="M286" i="11"/>
  <c r="M285" i="11"/>
  <c r="BT17" i="15" s="1"/>
  <c r="M284" i="11"/>
  <c r="M283" i="11"/>
  <c r="M282" i="11"/>
  <c r="BQ17" i="15" s="1"/>
  <c r="K281" i="11"/>
  <c r="J281" i="11"/>
  <c r="I281" i="11"/>
  <c r="H281" i="11"/>
  <c r="G281" i="11"/>
  <c r="F281" i="11"/>
  <c r="M280" i="11"/>
  <c r="M279" i="11"/>
  <c r="BN17" i="15" s="1"/>
  <c r="M278" i="11"/>
  <c r="BM17" i="15" s="1"/>
  <c r="M277" i="11"/>
  <c r="M276" i="11"/>
  <c r="M275" i="11"/>
  <c r="BJ17" i="15" s="1"/>
  <c r="M274" i="11"/>
  <c r="BI17" i="15" s="1"/>
  <c r="M273" i="11"/>
  <c r="BH17" i="15" s="1"/>
  <c r="M272" i="11"/>
  <c r="K271" i="11"/>
  <c r="J271" i="11"/>
  <c r="I271" i="11"/>
  <c r="H271" i="11"/>
  <c r="G271" i="11"/>
  <c r="F271" i="11"/>
  <c r="M270" i="11"/>
  <c r="M269" i="11"/>
  <c r="M268" i="11"/>
  <c r="GW17" i="16" s="1"/>
  <c r="M267" i="11"/>
  <c r="GV17" i="16" s="1"/>
  <c r="K266" i="11"/>
  <c r="J266" i="11"/>
  <c r="I266" i="11"/>
  <c r="H266" i="11"/>
  <c r="G266" i="11"/>
  <c r="F266" i="11"/>
  <c r="M265" i="11"/>
  <c r="M264" i="11"/>
  <c r="GT17" i="16" s="1"/>
  <c r="M263" i="11"/>
  <c r="M262" i="11"/>
  <c r="K261" i="11"/>
  <c r="J261" i="11"/>
  <c r="I261" i="11"/>
  <c r="H261" i="11"/>
  <c r="G261" i="11"/>
  <c r="F261" i="11"/>
  <c r="M260" i="11"/>
  <c r="GQ17" i="16" s="1"/>
  <c r="M259" i="11"/>
  <c r="M258" i="11"/>
  <c r="M257" i="11"/>
  <c r="GN17" i="16" s="1"/>
  <c r="K256" i="11"/>
  <c r="J256" i="11"/>
  <c r="I256" i="11"/>
  <c r="H256" i="11"/>
  <c r="G256" i="11"/>
  <c r="F256" i="11"/>
  <c r="M255" i="11"/>
  <c r="M254" i="11"/>
  <c r="M253" i="11"/>
  <c r="M252" i="11"/>
  <c r="K251" i="11"/>
  <c r="J251" i="11"/>
  <c r="I251" i="11"/>
  <c r="H251" i="11"/>
  <c r="G251" i="11"/>
  <c r="F251" i="11"/>
  <c r="M250" i="11"/>
  <c r="GI17" i="16" s="1"/>
  <c r="M249" i="11"/>
  <c r="M248" i="11"/>
  <c r="M247" i="11"/>
  <c r="GF17" i="16" s="1"/>
  <c r="K246" i="11"/>
  <c r="J246" i="11"/>
  <c r="I246" i="11"/>
  <c r="H246" i="11"/>
  <c r="G246" i="11"/>
  <c r="F246" i="11"/>
  <c r="M245" i="11"/>
  <c r="GE17" i="16" s="1"/>
  <c r="M244" i="11"/>
  <c r="GD17" i="16" s="1"/>
  <c r="M243" i="11"/>
  <c r="GC17" i="16" s="1"/>
  <c r="M242" i="11"/>
  <c r="GB17" i="16" s="1"/>
  <c r="K241" i="11"/>
  <c r="J241" i="11"/>
  <c r="I241" i="11"/>
  <c r="H241" i="11"/>
  <c r="G241" i="11"/>
  <c r="F241" i="11"/>
  <c r="M240" i="11"/>
  <c r="GA17" i="16" s="1"/>
  <c r="M239" i="11"/>
  <c r="M238" i="11"/>
  <c r="FY17" i="16" s="1"/>
  <c r="M237" i="11"/>
  <c r="FX17" i="16" s="1"/>
  <c r="K236" i="11"/>
  <c r="J236" i="11"/>
  <c r="I236" i="11"/>
  <c r="H236" i="11"/>
  <c r="G236" i="11"/>
  <c r="F236" i="11"/>
  <c r="M235" i="11"/>
  <c r="FW17" i="16" s="1"/>
  <c r="M234" i="11"/>
  <c r="FV17" i="16" s="1"/>
  <c r="M233" i="11"/>
  <c r="M232" i="11"/>
  <c r="K231" i="11"/>
  <c r="J231" i="11"/>
  <c r="I231" i="11"/>
  <c r="H231" i="11"/>
  <c r="G231" i="11"/>
  <c r="F231" i="11"/>
  <c r="M230" i="11"/>
  <c r="M229" i="11"/>
  <c r="M228" i="11"/>
  <c r="FQ17" i="16" s="1"/>
  <c r="M227" i="11"/>
  <c r="FP17" i="16" s="1"/>
  <c r="K226" i="11"/>
  <c r="J226" i="11"/>
  <c r="I226" i="11"/>
  <c r="H226" i="11"/>
  <c r="G226" i="11"/>
  <c r="F226" i="11"/>
  <c r="M225" i="11"/>
  <c r="FO17" i="16" s="1"/>
  <c r="M224" i="11"/>
  <c r="FN17" i="16" s="1"/>
  <c r="M223" i="11"/>
  <c r="M222" i="11"/>
  <c r="FL17" i="16" s="1"/>
  <c r="K221" i="11"/>
  <c r="J221" i="11"/>
  <c r="I221" i="11"/>
  <c r="H221" i="11"/>
  <c r="G221" i="11"/>
  <c r="F221" i="11"/>
  <c r="M220" i="11"/>
  <c r="FK17" i="16" s="1"/>
  <c r="M219" i="11"/>
  <c r="M218" i="11"/>
  <c r="FI17" i="16" s="1"/>
  <c r="M217" i="11"/>
  <c r="FH17" i="16" s="1"/>
  <c r="K216" i="11"/>
  <c r="J216" i="11"/>
  <c r="I216" i="11"/>
  <c r="H216" i="11"/>
  <c r="G216" i="11"/>
  <c r="F216" i="11"/>
  <c r="M215" i="11"/>
  <c r="FG17" i="16" s="1"/>
  <c r="M214" i="11"/>
  <c r="FF17" i="16" s="1"/>
  <c r="M213" i="11"/>
  <c r="FE17" i="16" s="1"/>
  <c r="M212" i="11"/>
  <c r="K211" i="11"/>
  <c r="J211" i="11"/>
  <c r="I211" i="11"/>
  <c r="H211" i="11"/>
  <c r="G211" i="11"/>
  <c r="F211" i="11"/>
  <c r="M210" i="11"/>
  <c r="M209" i="11"/>
  <c r="M208" i="11"/>
  <c r="M207" i="11"/>
  <c r="EZ17" i="16" s="1"/>
  <c r="K206" i="11"/>
  <c r="J206" i="11"/>
  <c r="I206" i="11"/>
  <c r="H206" i="11"/>
  <c r="G206" i="11"/>
  <c r="F206" i="11"/>
  <c r="M205" i="11"/>
  <c r="EY17" i="16" s="1"/>
  <c r="M204" i="11"/>
  <c r="EX17" i="16" s="1"/>
  <c r="M203" i="11"/>
  <c r="M202" i="11"/>
  <c r="EV17" i="16" s="1"/>
  <c r="M201" i="11"/>
  <c r="EU17" i="16" s="1"/>
  <c r="M200" i="11"/>
  <c r="ET17" i="16" s="1"/>
  <c r="M199" i="11"/>
  <c r="ES17" i="16" s="1"/>
  <c r="M198" i="11"/>
  <c r="ER17" i="16" s="1"/>
  <c r="M197" i="11"/>
  <c r="M196" i="11"/>
  <c r="EP17" i="16" s="1"/>
  <c r="M195" i="11"/>
  <c r="M194" i="11"/>
  <c r="EN17" i="16" s="1"/>
  <c r="K193" i="11"/>
  <c r="J193" i="11"/>
  <c r="I193" i="11"/>
  <c r="H193" i="11"/>
  <c r="G193" i="11"/>
  <c r="F193" i="11"/>
  <c r="M192" i="11"/>
  <c r="EM17" i="16" s="1"/>
  <c r="M191" i="11"/>
  <c r="M190" i="11"/>
  <c r="EK17" i="16" s="1"/>
  <c r="M189" i="11"/>
  <c r="EJ17" i="16" s="1"/>
  <c r="M188" i="11"/>
  <c r="EI17" i="16" s="1"/>
  <c r="M187" i="11"/>
  <c r="M186" i="11"/>
  <c r="M185" i="11"/>
  <c r="EE17" i="16" s="1"/>
  <c r="M184" i="11"/>
  <c r="EF17" i="16" s="1"/>
  <c r="M183" i="11"/>
  <c r="M182" i="11"/>
  <c r="ED17" i="16" s="1"/>
  <c r="M181" i="11"/>
  <c r="EA17" i="16" s="1"/>
  <c r="M180" i="11"/>
  <c r="EB17" i="16" s="1"/>
  <c r="M179" i="11"/>
  <c r="K178" i="11"/>
  <c r="J178" i="11"/>
  <c r="I178" i="11"/>
  <c r="H178" i="11"/>
  <c r="G178" i="11"/>
  <c r="F178" i="11"/>
  <c r="K177" i="11"/>
  <c r="J177" i="11"/>
  <c r="I177" i="11"/>
  <c r="H177" i="11"/>
  <c r="G177" i="11"/>
  <c r="F177" i="11"/>
  <c r="M176" i="11"/>
  <c r="DV17" i="16" s="1"/>
  <c r="M175" i="11"/>
  <c r="DU17" i="16" s="1"/>
  <c r="M174" i="11"/>
  <c r="M173" i="11"/>
  <c r="M172" i="11"/>
  <c r="DR17" i="16" s="1"/>
  <c r="M171" i="11"/>
  <c r="DQ17" i="16" s="1"/>
  <c r="M170" i="11"/>
  <c r="M169" i="11"/>
  <c r="M168" i="11"/>
  <c r="DN17" i="16" s="1"/>
  <c r="M167" i="11"/>
  <c r="DM17" i="16" s="1"/>
  <c r="M166" i="11"/>
  <c r="DL17" i="16" s="1"/>
  <c r="M165" i="11"/>
  <c r="M164" i="11"/>
  <c r="DJ17" i="16" s="1"/>
  <c r="M163" i="11"/>
  <c r="DI17" i="16" s="1"/>
  <c r="M162" i="11"/>
  <c r="M161" i="11"/>
  <c r="K160" i="11"/>
  <c r="J160" i="11"/>
  <c r="I160" i="11"/>
  <c r="H160" i="11"/>
  <c r="G160" i="11"/>
  <c r="F160" i="11"/>
  <c r="K159" i="11"/>
  <c r="J159" i="11"/>
  <c r="I159" i="11"/>
  <c r="H159" i="11"/>
  <c r="G159" i="11"/>
  <c r="F159" i="11"/>
  <c r="M158" i="11"/>
  <c r="DD17" i="16" s="1"/>
  <c r="M157" i="11"/>
  <c r="DC17" i="16" s="1"/>
  <c r="M156" i="11"/>
  <c r="DB17" i="16" s="1"/>
  <c r="M155" i="11"/>
  <c r="M154" i="11"/>
  <c r="CZ17" i="16" s="1"/>
  <c r="M153" i="11"/>
  <c r="CY17" i="16" s="1"/>
  <c r="M152" i="11"/>
  <c r="CX17" i="16" s="1"/>
  <c r="M151" i="11"/>
  <c r="M150" i="11"/>
  <c r="CV17" i="16" s="1"/>
  <c r="M149" i="11"/>
  <c r="CU17" i="16" s="1"/>
  <c r="M148" i="11"/>
  <c r="CT17" i="16" s="1"/>
  <c r="M147" i="11"/>
  <c r="M146" i="11"/>
  <c r="M145" i="11"/>
  <c r="M144" i="11"/>
  <c r="CP17" i="16" s="1"/>
  <c r="M143" i="11"/>
  <c r="M142" i="11"/>
  <c r="CN17" i="16" s="1"/>
  <c r="M141" i="11"/>
  <c r="CM17" i="16" s="1"/>
  <c r="M140" i="11"/>
  <c r="CL17" i="16" s="1"/>
  <c r="M139" i="11"/>
  <c r="M138" i="11"/>
  <c r="M137" i="11"/>
  <c r="CI17" i="16" s="1"/>
  <c r="M136" i="11"/>
  <c r="CH17" i="16" s="1"/>
  <c r="M135" i="11"/>
  <c r="M134" i="11"/>
  <c r="CF17" i="16" s="1"/>
  <c r="M133" i="11"/>
  <c r="CE17" i="16" s="1"/>
  <c r="M132" i="11"/>
  <c r="CD17" i="16" s="1"/>
  <c r="M131" i="11"/>
  <c r="M130" i="11"/>
  <c r="CB17" i="16" s="1"/>
  <c r="M129" i="11"/>
  <c r="CA17" i="16" s="1"/>
  <c r="M128" i="11"/>
  <c r="BZ17" i="16" s="1"/>
  <c r="M127" i="11"/>
  <c r="K126" i="11"/>
  <c r="J126" i="11"/>
  <c r="I126" i="11"/>
  <c r="H126" i="11"/>
  <c r="G126" i="11"/>
  <c r="F126" i="11"/>
  <c r="K125" i="11"/>
  <c r="J125" i="11"/>
  <c r="I125" i="11"/>
  <c r="H125" i="11"/>
  <c r="G125" i="11"/>
  <c r="F125" i="11"/>
  <c r="M124" i="11"/>
  <c r="BV17" i="16" s="1"/>
  <c r="M123" i="11"/>
  <c r="BU17" i="16" s="1"/>
  <c r="M122" i="11"/>
  <c r="M121" i="11"/>
  <c r="M120" i="11"/>
  <c r="BR17" i="16" s="1"/>
  <c r="M119" i="11"/>
  <c r="BQ17" i="16" s="1"/>
  <c r="M118" i="11"/>
  <c r="M117" i="11"/>
  <c r="M116" i="11"/>
  <c r="BN17" i="16" s="1"/>
  <c r="M115" i="11"/>
  <c r="BM17" i="16" s="1"/>
  <c r="M114" i="11"/>
  <c r="BL17" i="16" s="1"/>
  <c r="M113" i="11"/>
  <c r="M112" i="11"/>
  <c r="BJ17" i="16" s="1"/>
  <c r="M111" i="11"/>
  <c r="BI17" i="16" s="1"/>
  <c r="M110" i="11"/>
  <c r="M109" i="11"/>
  <c r="M108" i="11"/>
  <c r="BF17" i="16" s="1"/>
  <c r="M107" i="11"/>
  <c r="BE17" i="16" s="1"/>
  <c r="M106" i="11"/>
  <c r="M105" i="11"/>
  <c r="M104" i="11"/>
  <c r="BB17" i="16" s="1"/>
  <c r="M103" i="11"/>
  <c r="BA17" i="16" s="1"/>
  <c r="M102" i="11"/>
  <c r="AZ17" i="16" s="1"/>
  <c r="M101" i="11"/>
  <c r="M100" i="11"/>
  <c r="AX17" i="16" s="1"/>
  <c r="M99" i="11"/>
  <c r="AW17" i="16" s="1"/>
  <c r="M98" i="11"/>
  <c r="M97" i="11"/>
  <c r="M96" i="11"/>
  <c r="AT17" i="16" s="1"/>
  <c r="M95" i="11"/>
  <c r="AS17" i="16" s="1"/>
  <c r="M94" i="11"/>
  <c r="M93" i="11"/>
  <c r="K92" i="11"/>
  <c r="J92" i="11"/>
  <c r="I92" i="11"/>
  <c r="H92" i="11"/>
  <c r="G92" i="11"/>
  <c r="F92" i="11"/>
  <c r="K91" i="11"/>
  <c r="J91" i="11"/>
  <c r="I91" i="11"/>
  <c r="H91" i="11"/>
  <c r="G91" i="11"/>
  <c r="F91" i="11"/>
  <c r="M90" i="11"/>
  <c r="AN17" i="16" s="1"/>
  <c r="M89" i="11"/>
  <c r="AM17" i="16" s="1"/>
  <c r="M88" i="11"/>
  <c r="AL17" i="16" s="1"/>
  <c r="M87" i="11"/>
  <c r="M86" i="11"/>
  <c r="M85" i="11"/>
  <c r="AI17" i="16" s="1"/>
  <c r="M84" i="11"/>
  <c r="AH17" i="16" s="1"/>
  <c r="M83" i="11"/>
  <c r="M82" i="11"/>
  <c r="AF17" i="16" s="1"/>
  <c r="M81" i="11"/>
  <c r="AE17" i="16" s="1"/>
  <c r="M80" i="11"/>
  <c r="AD17" i="16" s="1"/>
  <c r="M79" i="11"/>
  <c r="M78" i="11"/>
  <c r="AB17" i="16" s="1"/>
  <c r="M77" i="11"/>
  <c r="AA17" i="16" s="1"/>
  <c r="M76" i="11"/>
  <c r="Z17" i="16" s="1"/>
  <c r="M75" i="11"/>
  <c r="M74" i="11"/>
  <c r="M73" i="11"/>
  <c r="W17" i="16" s="1"/>
  <c r="M72" i="11"/>
  <c r="V17" i="16" s="1"/>
  <c r="M71" i="11"/>
  <c r="M70" i="11"/>
  <c r="T17" i="16" s="1"/>
  <c r="M69" i="11"/>
  <c r="S17" i="16" s="1"/>
  <c r="M68" i="11"/>
  <c r="R17" i="16" s="1"/>
  <c r="M67" i="11"/>
  <c r="M66" i="11"/>
  <c r="P17" i="16" s="1"/>
  <c r="M65" i="11"/>
  <c r="O17" i="16" s="1"/>
  <c r="M64" i="11"/>
  <c r="N17" i="16" s="1"/>
  <c r="M63" i="11"/>
  <c r="M62" i="11"/>
  <c r="L17" i="16" s="1"/>
  <c r="M61" i="11"/>
  <c r="K17" i="16" s="1"/>
  <c r="M60" i="11"/>
  <c r="J17" i="16" s="1"/>
  <c r="M59" i="11"/>
  <c r="K58" i="11"/>
  <c r="J58" i="11"/>
  <c r="I58" i="11"/>
  <c r="H58" i="11"/>
  <c r="G58" i="11"/>
  <c r="F58" i="11"/>
  <c r="M57" i="11"/>
  <c r="BE17" i="15" s="1"/>
  <c r="M56" i="11"/>
  <c r="M55" i="11"/>
  <c r="BC17" i="15" s="1"/>
  <c r="M54" i="11"/>
  <c r="BB17" i="15" s="1"/>
  <c r="M53" i="11"/>
  <c r="M52" i="11"/>
  <c r="M51" i="11"/>
  <c r="M50" i="11"/>
  <c r="AX17" i="15" s="1"/>
  <c r="M49" i="11"/>
  <c r="M48" i="11"/>
  <c r="M47" i="11"/>
  <c r="AU17" i="15" s="1"/>
  <c r="M46" i="11"/>
  <c r="AT17" i="15" s="1"/>
  <c r="K45" i="11"/>
  <c r="J45" i="11"/>
  <c r="I45" i="11"/>
  <c r="H45" i="11"/>
  <c r="G45" i="11"/>
  <c r="F45" i="11"/>
  <c r="M44" i="11"/>
  <c r="AR17" i="15" s="1"/>
  <c r="M43" i="11"/>
  <c r="AQ17" i="15" s="1"/>
  <c r="M42" i="11"/>
  <c r="M41" i="11"/>
  <c r="K40" i="11"/>
  <c r="J40" i="11"/>
  <c r="I40" i="11"/>
  <c r="H40" i="11"/>
  <c r="G40" i="11"/>
  <c r="F40" i="11"/>
  <c r="M39" i="11"/>
  <c r="AK17" i="15" s="1"/>
  <c r="M38" i="11"/>
  <c r="AJ17" i="15" s="1"/>
  <c r="M37" i="11"/>
  <c r="M36" i="11"/>
  <c r="AH17" i="15" s="1"/>
  <c r="M35" i="11"/>
  <c r="AG17" i="15" s="1"/>
  <c r="M34" i="11"/>
  <c r="AF17" i="15" s="1"/>
  <c r="M33" i="11"/>
  <c r="M32" i="11"/>
  <c r="AN17" i="15" s="1"/>
  <c r="M31" i="11"/>
  <c r="AM17" i="15" s="1"/>
  <c r="M30" i="11"/>
  <c r="AD17" i="15" s="1"/>
  <c r="M29" i="11"/>
  <c r="AC17" i="15" s="1"/>
  <c r="K28" i="11"/>
  <c r="J28" i="11"/>
  <c r="I28" i="11"/>
  <c r="H28" i="11"/>
  <c r="G28" i="11"/>
  <c r="F28" i="11"/>
  <c r="M27" i="11"/>
  <c r="M26" i="11"/>
  <c r="Z17" i="15" s="1"/>
  <c r="M25" i="11"/>
  <c r="Y17" i="15" s="1"/>
  <c r="M24" i="11"/>
  <c r="X17" i="15" s="1"/>
  <c r="M23" i="11"/>
  <c r="M22" i="11"/>
  <c r="V17" i="15" s="1"/>
  <c r="M21" i="11"/>
  <c r="U17" i="15" s="1"/>
  <c r="M20" i="11"/>
  <c r="K19" i="11"/>
  <c r="J19" i="11"/>
  <c r="I19" i="11"/>
  <c r="H19" i="11"/>
  <c r="G19" i="11"/>
  <c r="F19" i="11"/>
  <c r="M18" i="11"/>
  <c r="S17" i="15" s="1"/>
  <c r="M17" i="11"/>
  <c r="R17" i="15" s="1"/>
  <c r="K16" i="11"/>
  <c r="J16" i="11"/>
  <c r="I16" i="11"/>
  <c r="H16" i="11"/>
  <c r="G16" i="11"/>
  <c r="F16" i="11"/>
  <c r="M15" i="11"/>
  <c r="P17" i="15" s="1"/>
  <c r="M14" i="11"/>
  <c r="M13" i="11"/>
  <c r="N17" i="15" s="1"/>
  <c r="M12" i="11"/>
  <c r="M17" i="15" s="1"/>
  <c r="M11" i="11"/>
  <c r="L17" i="15" s="1"/>
  <c r="M10" i="11"/>
  <c r="J17" i="15" s="1"/>
  <c r="K289" i="10"/>
  <c r="J289" i="10"/>
  <c r="I289" i="10"/>
  <c r="H289" i="10"/>
  <c r="G289" i="10"/>
  <c r="F289" i="10"/>
  <c r="M288" i="10"/>
  <c r="BW16" i="15" s="1"/>
  <c r="M287" i="10"/>
  <c r="M286" i="10"/>
  <c r="M285" i="10"/>
  <c r="BT16" i="15" s="1"/>
  <c r="M284" i="10"/>
  <c r="BS16" i="15" s="1"/>
  <c r="M283" i="10"/>
  <c r="BR16" i="15" s="1"/>
  <c r="M282" i="10"/>
  <c r="K281" i="10"/>
  <c r="J281" i="10"/>
  <c r="I281" i="10"/>
  <c r="H281" i="10"/>
  <c r="G281" i="10"/>
  <c r="F281" i="10"/>
  <c r="M280" i="10"/>
  <c r="M279" i="10"/>
  <c r="M278" i="10"/>
  <c r="BM16" i="15" s="1"/>
  <c r="M277" i="10"/>
  <c r="BL16" i="15" s="1"/>
  <c r="M276" i="10"/>
  <c r="BK16" i="15" s="1"/>
  <c r="M275" i="10"/>
  <c r="M274" i="10"/>
  <c r="BI16" i="15" s="1"/>
  <c r="M273" i="10"/>
  <c r="BH16" i="15" s="1"/>
  <c r="M272" i="10"/>
  <c r="K271" i="10"/>
  <c r="J271" i="10"/>
  <c r="I271" i="10"/>
  <c r="H271" i="10"/>
  <c r="G271" i="10"/>
  <c r="F271" i="10"/>
  <c r="M270" i="10"/>
  <c r="GY16" i="16" s="1"/>
  <c r="M269" i="10"/>
  <c r="GX16" i="16" s="1"/>
  <c r="M268" i="10"/>
  <c r="M267" i="10"/>
  <c r="K266" i="10"/>
  <c r="J266" i="10"/>
  <c r="I266" i="10"/>
  <c r="H266" i="10"/>
  <c r="G266" i="10"/>
  <c r="F266" i="10"/>
  <c r="M265" i="10"/>
  <c r="M264" i="10"/>
  <c r="GT16" i="16" s="1"/>
  <c r="M263" i="10"/>
  <c r="GS16" i="16" s="1"/>
  <c r="M262" i="10"/>
  <c r="GR16" i="16" s="1"/>
  <c r="K261" i="10"/>
  <c r="J261" i="10"/>
  <c r="I261" i="10"/>
  <c r="H261" i="10"/>
  <c r="G261" i="10"/>
  <c r="F261" i="10"/>
  <c r="M260" i="10"/>
  <c r="GQ16" i="16" s="1"/>
  <c r="M259" i="10"/>
  <c r="M258" i="10"/>
  <c r="M257" i="10"/>
  <c r="K256" i="10"/>
  <c r="J256" i="10"/>
  <c r="I256" i="10"/>
  <c r="H256" i="10"/>
  <c r="G256" i="10"/>
  <c r="F256" i="10"/>
  <c r="M255" i="10"/>
  <c r="M254" i="10"/>
  <c r="M253" i="10"/>
  <c r="M252" i="10"/>
  <c r="K251" i="10"/>
  <c r="J251" i="10"/>
  <c r="I251" i="10"/>
  <c r="H251" i="10"/>
  <c r="G251" i="10"/>
  <c r="F251" i="10"/>
  <c r="M250" i="10"/>
  <c r="GI16" i="16" s="1"/>
  <c r="M249" i="10"/>
  <c r="M248" i="10"/>
  <c r="GG16" i="16" s="1"/>
  <c r="M247" i="10"/>
  <c r="K246" i="10"/>
  <c r="J246" i="10"/>
  <c r="I246" i="10"/>
  <c r="H246" i="10"/>
  <c r="G246" i="10"/>
  <c r="F246" i="10"/>
  <c r="M245" i="10"/>
  <c r="M244" i="10"/>
  <c r="GD16" i="16" s="1"/>
  <c r="M243" i="10"/>
  <c r="GC16" i="16" s="1"/>
  <c r="M242" i="10"/>
  <c r="GB16" i="16" s="1"/>
  <c r="K241" i="10"/>
  <c r="J241" i="10"/>
  <c r="I241" i="10"/>
  <c r="H241" i="10"/>
  <c r="G241" i="10"/>
  <c r="F241" i="10"/>
  <c r="M240" i="10"/>
  <c r="GA16" i="16" s="1"/>
  <c r="M239" i="10"/>
  <c r="FZ16" i="16" s="1"/>
  <c r="M238" i="10"/>
  <c r="M237" i="10"/>
  <c r="K236" i="10"/>
  <c r="J236" i="10"/>
  <c r="I236" i="10"/>
  <c r="H236" i="10"/>
  <c r="G236" i="10"/>
  <c r="F236" i="10"/>
  <c r="M235" i="10"/>
  <c r="M234" i="10"/>
  <c r="FV16" i="16" s="1"/>
  <c r="M233" i="10"/>
  <c r="M232" i="10"/>
  <c r="FT16" i="16" s="1"/>
  <c r="K231" i="10"/>
  <c r="J231" i="10"/>
  <c r="I231" i="10"/>
  <c r="H231" i="10"/>
  <c r="G231" i="10"/>
  <c r="F231" i="10"/>
  <c r="M230" i="10"/>
  <c r="FS16" i="16" s="1"/>
  <c r="M229" i="10"/>
  <c r="M228" i="10"/>
  <c r="FQ16" i="16" s="1"/>
  <c r="M227" i="10"/>
  <c r="FP16" i="16" s="1"/>
  <c r="K226" i="10"/>
  <c r="J226" i="10"/>
  <c r="I226" i="10"/>
  <c r="H226" i="10"/>
  <c r="G226" i="10"/>
  <c r="F226" i="10"/>
  <c r="M225" i="10"/>
  <c r="M224" i="10"/>
  <c r="M223" i="10"/>
  <c r="FM16" i="16" s="1"/>
  <c r="M222" i="10"/>
  <c r="FL16" i="16" s="1"/>
  <c r="K221" i="10"/>
  <c r="J221" i="10"/>
  <c r="I221" i="10"/>
  <c r="H221" i="10"/>
  <c r="G221" i="10"/>
  <c r="F221" i="10"/>
  <c r="M220" i="10"/>
  <c r="FK16" i="16" s="1"/>
  <c r="M219" i="10"/>
  <c r="M218" i="10"/>
  <c r="M217" i="10"/>
  <c r="K216" i="10"/>
  <c r="J216" i="10"/>
  <c r="I216" i="10"/>
  <c r="H216" i="10"/>
  <c r="G216" i="10"/>
  <c r="F216" i="10"/>
  <c r="M215" i="10"/>
  <c r="M214" i="10"/>
  <c r="FF16" i="16" s="1"/>
  <c r="M213" i="10"/>
  <c r="FE16" i="16" s="1"/>
  <c r="M212" i="10"/>
  <c r="K211" i="10"/>
  <c r="J211" i="10"/>
  <c r="I211" i="10"/>
  <c r="H211" i="10"/>
  <c r="G211" i="10"/>
  <c r="F211" i="10"/>
  <c r="M210" i="10"/>
  <c r="FC16" i="16" s="1"/>
  <c r="M209" i="10"/>
  <c r="M208" i="10"/>
  <c r="FA16" i="16" s="1"/>
  <c r="M207" i="10"/>
  <c r="EZ16" i="16" s="1"/>
  <c r="K206" i="10"/>
  <c r="J206" i="10"/>
  <c r="I206" i="10"/>
  <c r="H206" i="10"/>
  <c r="G206" i="10"/>
  <c r="F206" i="10"/>
  <c r="M205" i="10"/>
  <c r="M204" i="10"/>
  <c r="M203" i="10"/>
  <c r="EW16" i="16" s="1"/>
  <c r="M202" i="10"/>
  <c r="EV16" i="16" s="1"/>
  <c r="M201" i="10"/>
  <c r="M200" i="10"/>
  <c r="ET16" i="16" s="1"/>
  <c r="M199" i="10"/>
  <c r="ES16" i="16" s="1"/>
  <c r="M198" i="10"/>
  <c r="ER16" i="16" s="1"/>
  <c r="M197" i="10"/>
  <c r="M196" i="10"/>
  <c r="M195" i="10"/>
  <c r="EO16" i="16" s="1"/>
  <c r="M194" i="10"/>
  <c r="EN16" i="16" s="1"/>
  <c r="K193" i="10"/>
  <c r="J193" i="10"/>
  <c r="I193" i="10"/>
  <c r="H193" i="10"/>
  <c r="G193" i="10"/>
  <c r="F193" i="10"/>
  <c r="M192" i="10"/>
  <c r="EM16" i="16" s="1"/>
  <c r="M191" i="10"/>
  <c r="M190" i="10"/>
  <c r="M189" i="10"/>
  <c r="EJ16" i="16" s="1"/>
  <c r="M188" i="10"/>
  <c r="EI16" i="16" s="1"/>
  <c r="M187" i="10"/>
  <c r="M186" i="10"/>
  <c r="M185" i="10"/>
  <c r="EE16" i="16" s="1"/>
  <c r="M184" i="10"/>
  <c r="EF16" i="16" s="1"/>
  <c r="M183" i="10"/>
  <c r="EC16" i="16" s="1"/>
  <c r="M182" i="10"/>
  <c r="M181" i="10"/>
  <c r="EA16" i="16" s="1"/>
  <c r="M180" i="10"/>
  <c r="EB16" i="16" s="1"/>
  <c r="M179" i="10"/>
  <c r="K178" i="10"/>
  <c r="J178" i="10"/>
  <c r="I178" i="10"/>
  <c r="H178" i="10"/>
  <c r="G178" i="10"/>
  <c r="F178" i="10"/>
  <c r="K177" i="10"/>
  <c r="J177" i="10"/>
  <c r="I177" i="10"/>
  <c r="H177" i="10"/>
  <c r="G177" i="10"/>
  <c r="F177" i="10"/>
  <c r="M176" i="10"/>
  <c r="DV16" i="16" s="1"/>
  <c r="M175" i="10"/>
  <c r="M174" i="10"/>
  <c r="DT16" i="16" s="1"/>
  <c r="M173" i="10"/>
  <c r="M172" i="10"/>
  <c r="DR16" i="16" s="1"/>
  <c r="M171" i="10"/>
  <c r="DQ16" i="16" s="1"/>
  <c r="M170" i="10"/>
  <c r="DP16" i="16" s="1"/>
  <c r="M169" i="10"/>
  <c r="DO16" i="16" s="1"/>
  <c r="M168" i="10"/>
  <c r="DN16" i="16" s="1"/>
  <c r="M167" i="10"/>
  <c r="DM16" i="16" s="1"/>
  <c r="M166" i="10"/>
  <c r="DL16" i="16" s="1"/>
  <c r="M165" i="10"/>
  <c r="M164" i="10"/>
  <c r="DJ16" i="16" s="1"/>
  <c r="M163" i="10"/>
  <c r="M162" i="10"/>
  <c r="DH16" i="16" s="1"/>
  <c r="M161" i="10"/>
  <c r="K160" i="10"/>
  <c r="J160" i="10"/>
  <c r="I160" i="10"/>
  <c r="H160" i="10"/>
  <c r="G160" i="10"/>
  <c r="F160" i="10"/>
  <c r="K159" i="10"/>
  <c r="J159" i="10"/>
  <c r="I159" i="10"/>
  <c r="H159" i="10"/>
  <c r="G159" i="10"/>
  <c r="F159" i="10"/>
  <c r="M158" i="10"/>
  <c r="M157" i="10"/>
  <c r="M156" i="10"/>
  <c r="DB16" i="16" s="1"/>
  <c r="M155" i="10"/>
  <c r="DA16" i="16" s="1"/>
  <c r="M154" i="10"/>
  <c r="M153" i="10"/>
  <c r="CY16" i="16" s="1"/>
  <c r="M152" i="10"/>
  <c r="CX16" i="16" s="1"/>
  <c r="M151" i="10"/>
  <c r="M150" i="10"/>
  <c r="M149" i="10"/>
  <c r="M148" i="10"/>
  <c r="CT16" i="16" s="1"/>
  <c r="M147" i="10"/>
  <c r="M146" i="10"/>
  <c r="M145" i="10"/>
  <c r="CQ16" i="16" s="1"/>
  <c r="M144" i="10"/>
  <c r="CP16" i="16" s="1"/>
  <c r="M143" i="10"/>
  <c r="CO16" i="16" s="1"/>
  <c r="M142" i="10"/>
  <c r="M141" i="10"/>
  <c r="M140" i="10"/>
  <c r="CL16" i="16" s="1"/>
  <c r="M139" i="10"/>
  <c r="M138" i="10"/>
  <c r="M137" i="10"/>
  <c r="M136" i="10"/>
  <c r="CH16" i="16" s="1"/>
  <c r="M135" i="10"/>
  <c r="M134" i="10"/>
  <c r="M133" i="10"/>
  <c r="CE16" i="16" s="1"/>
  <c r="M132" i="10"/>
  <c r="CD16" i="16" s="1"/>
  <c r="M131" i="10"/>
  <c r="CC16" i="16" s="1"/>
  <c r="M130" i="10"/>
  <c r="M129" i="10"/>
  <c r="M128" i="10"/>
  <c r="BZ16" i="16" s="1"/>
  <c r="M127" i="10"/>
  <c r="K126" i="10"/>
  <c r="J126" i="10"/>
  <c r="I126" i="10"/>
  <c r="H126" i="10"/>
  <c r="G126" i="10"/>
  <c r="F126" i="10"/>
  <c r="K125" i="10"/>
  <c r="J125" i="10"/>
  <c r="I125" i="10"/>
  <c r="H125" i="10"/>
  <c r="G125" i="10"/>
  <c r="F125" i="10"/>
  <c r="M124" i="10"/>
  <c r="BV16" i="16" s="1"/>
  <c r="M123" i="10"/>
  <c r="BU16" i="16" s="1"/>
  <c r="M122" i="10"/>
  <c r="BT16" i="16" s="1"/>
  <c r="M121" i="10"/>
  <c r="M120" i="10"/>
  <c r="BR16" i="16" s="1"/>
  <c r="M119" i="10"/>
  <c r="BQ16" i="16" s="1"/>
  <c r="M118" i="10"/>
  <c r="BP16" i="16" s="1"/>
  <c r="M117" i="10"/>
  <c r="BO16" i="16" s="1"/>
  <c r="M116" i="10"/>
  <c r="BN16" i="16" s="1"/>
  <c r="M115" i="10"/>
  <c r="M114" i="10"/>
  <c r="BL16" i="16" s="1"/>
  <c r="M113" i="10"/>
  <c r="M112" i="10"/>
  <c r="BJ16" i="16" s="1"/>
  <c r="M111" i="10"/>
  <c r="BI16" i="16" s="1"/>
  <c r="M110" i="10"/>
  <c r="BH16" i="16" s="1"/>
  <c r="M109" i="10"/>
  <c r="M108" i="10"/>
  <c r="BF16" i="16" s="1"/>
  <c r="M107" i="10"/>
  <c r="BE16" i="16" s="1"/>
  <c r="M106" i="10"/>
  <c r="BD16" i="16" s="1"/>
  <c r="M105" i="10"/>
  <c r="M104" i="10"/>
  <c r="BB16" i="16" s="1"/>
  <c r="M103" i="10"/>
  <c r="BA16" i="16" s="1"/>
  <c r="M102" i="10"/>
  <c r="AZ16" i="16" s="1"/>
  <c r="M101" i="10"/>
  <c r="M100" i="10"/>
  <c r="AX16" i="16" s="1"/>
  <c r="M99" i="10"/>
  <c r="AW16" i="16" s="1"/>
  <c r="M98" i="10"/>
  <c r="AV16" i="16" s="1"/>
  <c r="M97" i="10"/>
  <c r="M96" i="10"/>
  <c r="AT16" i="16" s="1"/>
  <c r="M95" i="10"/>
  <c r="AS16" i="16" s="1"/>
  <c r="M94" i="10"/>
  <c r="AR16" i="16" s="1"/>
  <c r="M93" i="10"/>
  <c r="AQ16" i="16" s="1"/>
  <c r="K92" i="10"/>
  <c r="J92" i="10"/>
  <c r="I92" i="10"/>
  <c r="H92" i="10"/>
  <c r="G92" i="10"/>
  <c r="F92" i="10"/>
  <c r="K91" i="10"/>
  <c r="J91" i="10"/>
  <c r="I91" i="10"/>
  <c r="H91" i="10"/>
  <c r="G91" i="10"/>
  <c r="F91" i="10"/>
  <c r="M90" i="10"/>
  <c r="M89" i="10"/>
  <c r="AM16" i="16" s="1"/>
  <c r="M88" i="10"/>
  <c r="AL16" i="16" s="1"/>
  <c r="M87" i="10"/>
  <c r="M86" i="10"/>
  <c r="M85" i="10"/>
  <c r="M84" i="10"/>
  <c r="AH16" i="16" s="1"/>
  <c r="M83" i="10"/>
  <c r="M82" i="10"/>
  <c r="M81" i="10"/>
  <c r="AE16" i="16" s="1"/>
  <c r="M80" i="10"/>
  <c r="AD16" i="16" s="1"/>
  <c r="M79" i="10"/>
  <c r="AC16" i="16" s="1"/>
  <c r="M78" i="10"/>
  <c r="M77" i="10"/>
  <c r="M76" i="10"/>
  <c r="Z16" i="16" s="1"/>
  <c r="M75" i="10"/>
  <c r="M74" i="10"/>
  <c r="M73" i="10"/>
  <c r="M72" i="10"/>
  <c r="V16" i="16" s="1"/>
  <c r="M71" i="10"/>
  <c r="M70" i="10"/>
  <c r="M69" i="10"/>
  <c r="S16" i="16" s="1"/>
  <c r="M68" i="10"/>
  <c r="R16" i="16" s="1"/>
  <c r="M67" i="10"/>
  <c r="Q16" i="16" s="1"/>
  <c r="M66" i="10"/>
  <c r="M65" i="10"/>
  <c r="M64" i="10"/>
  <c r="N16" i="16" s="1"/>
  <c r="M63" i="10"/>
  <c r="M62" i="10"/>
  <c r="M61" i="10"/>
  <c r="K16" i="16" s="1"/>
  <c r="M60" i="10"/>
  <c r="J16" i="16" s="1"/>
  <c r="M59" i="10"/>
  <c r="K58" i="10"/>
  <c r="J58" i="10"/>
  <c r="I58" i="10"/>
  <c r="H58" i="10"/>
  <c r="G58" i="10"/>
  <c r="F58" i="10"/>
  <c r="M57" i="10"/>
  <c r="BE16" i="15" s="1"/>
  <c r="M56" i="10"/>
  <c r="M55" i="10"/>
  <c r="M54" i="10"/>
  <c r="BB16" i="15" s="1"/>
  <c r="M53" i="10"/>
  <c r="M52" i="10"/>
  <c r="M51" i="10"/>
  <c r="M50" i="10"/>
  <c r="AX16" i="15" s="1"/>
  <c r="M49" i="10"/>
  <c r="AW16" i="15" s="1"/>
  <c r="M48" i="10"/>
  <c r="AV16" i="15" s="1"/>
  <c r="M47" i="10"/>
  <c r="M46" i="10"/>
  <c r="AT16" i="15" s="1"/>
  <c r="K45" i="10"/>
  <c r="J45" i="10"/>
  <c r="I45" i="10"/>
  <c r="H45" i="10"/>
  <c r="G45" i="10"/>
  <c r="F45" i="10"/>
  <c r="M44" i="10"/>
  <c r="AR16" i="15" s="1"/>
  <c r="M43" i="10"/>
  <c r="AQ16" i="15" s="1"/>
  <c r="M42" i="10"/>
  <c r="AP16" i="15" s="1"/>
  <c r="M41" i="10"/>
  <c r="AO16" i="15" s="1"/>
  <c r="K40" i="10"/>
  <c r="J40" i="10"/>
  <c r="I40" i="10"/>
  <c r="H40" i="10"/>
  <c r="G40" i="10"/>
  <c r="F40" i="10"/>
  <c r="M39" i="10"/>
  <c r="AK16" i="15" s="1"/>
  <c r="M38" i="10"/>
  <c r="AJ16" i="15" s="1"/>
  <c r="M37" i="10"/>
  <c r="M36" i="10"/>
  <c r="AH16" i="15" s="1"/>
  <c r="M35" i="10"/>
  <c r="AG16" i="15" s="1"/>
  <c r="M34" i="10"/>
  <c r="AF16" i="15" s="1"/>
  <c r="M33" i="10"/>
  <c r="M32" i="10"/>
  <c r="AN16" i="15" s="1"/>
  <c r="M31" i="10"/>
  <c r="AM16" i="15" s="1"/>
  <c r="M30" i="10"/>
  <c r="AD16" i="15" s="1"/>
  <c r="M29" i="10"/>
  <c r="K28" i="10"/>
  <c r="J28" i="10"/>
  <c r="I28" i="10"/>
  <c r="H28" i="10"/>
  <c r="G28" i="10"/>
  <c r="F28" i="10"/>
  <c r="M27" i="10"/>
  <c r="AA16" i="15" s="1"/>
  <c r="M26" i="10"/>
  <c r="M25" i="10"/>
  <c r="M24" i="10"/>
  <c r="X16" i="15" s="1"/>
  <c r="M23" i="10"/>
  <c r="M22" i="10"/>
  <c r="M21" i="10"/>
  <c r="M20" i="10"/>
  <c r="K19" i="10"/>
  <c r="J19" i="10"/>
  <c r="I19" i="10"/>
  <c r="H19" i="10"/>
  <c r="G19" i="10"/>
  <c r="F19" i="10"/>
  <c r="M18" i="10"/>
  <c r="M17" i="10"/>
  <c r="R16" i="15" s="1"/>
  <c r="K16" i="10"/>
  <c r="J16" i="10"/>
  <c r="I16" i="10"/>
  <c r="H16" i="10"/>
  <c r="G16" i="10"/>
  <c r="F16" i="10"/>
  <c r="M15" i="10"/>
  <c r="P16" i="15" s="1"/>
  <c r="M14" i="10"/>
  <c r="O16" i="15" s="1"/>
  <c r="M13" i="10"/>
  <c r="N16" i="15" s="1"/>
  <c r="M12" i="10"/>
  <c r="M16" i="15" s="1"/>
  <c r="M11" i="10"/>
  <c r="L16" i="15" s="1"/>
  <c r="M10" i="10"/>
  <c r="J16" i="15" s="1"/>
  <c r="K289" i="9"/>
  <c r="J289" i="9"/>
  <c r="I289" i="9"/>
  <c r="H289" i="9"/>
  <c r="G289" i="9"/>
  <c r="F289" i="9"/>
  <c r="M288" i="9"/>
  <c r="BW15" i="15" s="1"/>
  <c r="M287" i="9"/>
  <c r="BV15" i="15" s="1"/>
  <c r="M286" i="9"/>
  <c r="BU15" i="15" s="1"/>
  <c r="M285" i="9"/>
  <c r="M284" i="9"/>
  <c r="BS15" i="15" s="1"/>
  <c r="M283" i="9"/>
  <c r="BR15" i="15" s="1"/>
  <c r="M282" i="9"/>
  <c r="K281" i="9"/>
  <c r="J281" i="9"/>
  <c r="I281" i="9"/>
  <c r="H281" i="9"/>
  <c r="G281" i="9"/>
  <c r="F281" i="9"/>
  <c r="M280" i="9"/>
  <c r="BO15" i="15" s="1"/>
  <c r="M279" i="9"/>
  <c r="BN15" i="15" s="1"/>
  <c r="M278" i="9"/>
  <c r="BM15" i="15" s="1"/>
  <c r="M277" i="9"/>
  <c r="BL15" i="15" s="1"/>
  <c r="M276" i="9"/>
  <c r="BK15" i="15" s="1"/>
  <c r="M275" i="9"/>
  <c r="BJ15" i="15" s="1"/>
  <c r="M274" i="9"/>
  <c r="BI15" i="15" s="1"/>
  <c r="M273" i="9"/>
  <c r="M272" i="9"/>
  <c r="BG15" i="15" s="1"/>
  <c r="K271" i="9"/>
  <c r="J271" i="9"/>
  <c r="I271" i="9"/>
  <c r="H271" i="9"/>
  <c r="G271" i="9"/>
  <c r="F271" i="9"/>
  <c r="M270" i="9"/>
  <c r="M269" i="9"/>
  <c r="GX15" i="16" s="1"/>
  <c r="M268" i="9"/>
  <c r="GW15" i="16" s="1"/>
  <c r="M267" i="9"/>
  <c r="K266" i="9"/>
  <c r="J266" i="9"/>
  <c r="I266" i="9"/>
  <c r="H266" i="9"/>
  <c r="G266" i="9"/>
  <c r="F266" i="9"/>
  <c r="M265" i="9"/>
  <c r="GU15" i="16" s="1"/>
  <c r="M264" i="9"/>
  <c r="M263" i="9"/>
  <c r="GS15" i="16" s="1"/>
  <c r="M262" i="9"/>
  <c r="GR15" i="16" s="1"/>
  <c r="K261" i="9"/>
  <c r="J261" i="9"/>
  <c r="I261" i="9"/>
  <c r="H261" i="9"/>
  <c r="G261" i="9"/>
  <c r="F261" i="9"/>
  <c r="M260" i="9"/>
  <c r="GQ15" i="16" s="1"/>
  <c r="M259" i="9"/>
  <c r="GP15" i="16" s="1"/>
  <c r="M258" i="9"/>
  <c r="GO15" i="16" s="1"/>
  <c r="M257" i="9"/>
  <c r="K256" i="9"/>
  <c r="J256" i="9"/>
  <c r="I256" i="9"/>
  <c r="H256" i="9"/>
  <c r="G256" i="9"/>
  <c r="F256" i="9"/>
  <c r="M255" i="9"/>
  <c r="M254" i="9"/>
  <c r="M253" i="9"/>
  <c r="GK15" i="16" s="1"/>
  <c r="M252" i="9"/>
  <c r="GJ15" i="16" s="1"/>
  <c r="K251" i="9"/>
  <c r="J251" i="9"/>
  <c r="I251" i="9"/>
  <c r="H251" i="9"/>
  <c r="G251" i="9"/>
  <c r="F251" i="9"/>
  <c r="M250" i="9"/>
  <c r="M249" i="9"/>
  <c r="GH15" i="16" s="1"/>
  <c r="M248" i="9"/>
  <c r="GG15" i="16" s="1"/>
  <c r="M247" i="9"/>
  <c r="K246" i="9"/>
  <c r="J246" i="9"/>
  <c r="I246" i="9"/>
  <c r="H246" i="9"/>
  <c r="G246" i="9"/>
  <c r="F246" i="9"/>
  <c r="M245" i="9"/>
  <c r="M244" i="9"/>
  <c r="M243" i="9"/>
  <c r="GC15" i="16" s="1"/>
  <c r="M242" i="9"/>
  <c r="GB15" i="16" s="1"/>
  <c r="K241" i="9"/>
  <c r="J241" i="9"/>
  <c r="I241" i="9"/>
  <c r="H241" i="9"/>
  <c r="G241" i="9"/>
  <c r="F241" i="9"/>
  <c r="M240" i="9"/>
  <c r="M239" i="9"/>
  <c r="FZ15" i="16" s="1"/>
  <c r="M238" i="9"/>
  <c r="M237" i="9"/>
  <c r="K236" i="9"/>
  <c r="J236" i="9"/>
  <c r="I236" i="9"/>
  <c r="H236" i="9"/>
  <c r="G236" i="9"/>
  <c r="F236" i="9"/>
  <c r="M235" i="9"/>
  <c r="FW15" i="16" s="1"/>
  <c r="M234" i="9"/>
  <c r="FV15" i="16" s="1"/>
  <c r="M233" i="9"/>
  <c r="M232" i="9"/>
  <c r="FT15" i="16" s="1"/>
  <c r="K231" i="9"/>
  <c r="J231" i="9"/>
  <c r="I231" i="9"/>
  <c r="H231" i="9"/>
  <c r="G231" i="9"/>
  <c r="F231" i="9"/>
  <c r="M230" i="9"/>
  <c r="FS15" i="16" s="1"/>
  <c r="M229" i="9"/>
  <c r="FR15" i="16" s="1"/>
  <c r="M228" i="9"/>
  <c r="FQ15" i="16" s="1"/>
  <c r="M227" i="9"/>
  <c r="K226" i="9"/>
  <c r="J226" i="9"/>
  <c r="I226" i="9"/>
  <c r="H226" i="9"/>
  <c r="G226" i="9"/>
  <c r="F226" i="9"/>
  <c r="M225" i="9"/>
  <c r="M224" i="9"/>
  <c r="M223" i="9"/>
  <c r="FM15" i="16" s="1"/>
  <c r="M222" i="9"/>
  <c r="FL15" i="16" s="1"/>
  <c r="K221" i="9"/>
  <c r="J221" i="9"/>
  <c r="I221" i="9"/>
  <c r="H221" i="9"/>
  <c r="G221" i="9"/>
  <c r="F221" i="9"/>
  <c r="M220" i="9"/>
  <c r="FK15" i="16" s="1"/>
  <c r="M219" i="9"/>
  <c r="FJ15" i="16" s="1"/>
  <c r="M218" i="9"/>
  <c r="M217" i="9"/>
  <c r="FH15" i="16" s="1"/>
  <c r="K216" i="9"/>
  <c r="J216" i="9"/>
  <c r="I216" i="9"/>
  <c r="H216" i="9"/>
  <c r="G216" i="9"/>
  <c r="F216" i="9"/>
  <c r="M215" i="9"/>
  <c r="M214" i="9"/>
  <c r="M213" i="9"/>
  <c r="FE15" i="16" s="1"/>
  <c r="M212" i="9"/>
  <c r="FD15" i="16" s="1"/>
  <c r="K211" i="9"/>
  <c r="J211" i="9"/>
  <c r="I211" i="9"/>
  <c r="H211" i="9"/>
  <c r="G211" i="9"/>
  <c r="F211" i="9"/>
  <c r="M210" i="9"/>
  <c r="FC15" i="16" s="1"/>
  <c r="M209" i="9"/>
  <c r="FB15" i="16" s="1"/>
  <c r="M208" i="9"/>
  <c r="FA15" i="16" s="1"/>
  <c r="M207" i="9"/>
  <c r="K206" i="9"/>
  <c r="J206" i="9"/>
  <c r="I206" i="9"/>
  <c r="H206" i="9"/>
  <c r="G206" i="9"/>
  <c r="F206" i="9"/>
  <c r="M205" i="9"/>
  <c r="EY15" i="16" s="1"/>
  <c r="M204" i="9"/>
  <c r="M203" i="9"/>
  <c r="EW15" i="16" s="1"/>
  <c r="M202" i="9"/>
  <c r="EV15" i="16" s="1"/>
  <c r="M201" i="9"/>
  <c r="M200" i="9"/>
  <c r="M199" i="9"/>
  <c r="ES15" i="16" s="1"/>
  <c r="M198" i="9"/>
  <c r="ER15" i="16" s="1"/>
  <c r="M197" i="9"/>
  <c r="M196" i="9"/>
  <c r="M195" i="9"/>
  <c r="EO15" i="16" s="1"/>
  <c r="M194" i="9"/>
  <c r="EN15" i="16" s="1"/>
  <c r="K193" i="9"/>
  <c r="J193" i="9"/>
  <c r="I193" i="9"/>
  <c r="H193" i="9"/>
  <c r="G193" i="9"/>
  <c r="F193" i="9"/>
  <c r="M192" i="9"/>
  <c r="M191" i="9"/>
  <c r="EL15" i="16" s="1"/>
  <c r="M190" i="9"/>
  <c r="M189" i="9"/>
  <c r="M188" i="9"/>
  <c r="EI15" i="16" s="1"/>
  <c r="M187" i="9"/>
  <c r="EH15" i="16" s="1"/>
  <c r="M186" i="9"/>
  <c r="EG15" i="16" s="1"/>
  <c r="M185" i="9"/>
  <c r="M184" i="9"/>
  <c r="M183" i="9"/>
  <c r="EC15" i="16" s="1"/>
  <c r="M182" i="9"/>
  <c r="M181" i="9"/>
  <c r="M180" i="9"/>
  <c r="M179" i="9"/>
  <c r="DY15" i="16" s="1"/>
  <c r="K178" i="9"/>
  <c r="J178" i="9"/>
  <c r="I178" i="9"/>
  <c r="H178" i="9"/>
  <c r="G178" i="9"/>
  <c r="F178" i="9"/>
  <c r="K177" i="9"/>
  <c r="J177" i="9"/>
  <c r="I177" i="9"/>
  <c r="H177" i="9"/>
  <c r="G177" i="9"/>
  <c r="F177" i="9"/>
  <c r="M176" i="9"/>
  <c r="M175" i="9"/>
  <c r="M174" i="9"/>
  <c r="DT15" i="16" s="1"/>
  <c r="M173" i="9"/>
  <c r="DS15" i="16" s="1"/>
  <c r="M172" i="9"/>
  <c r="DR15" i="16" s="1"/>
  <c r="M171" i="9"/>
  <c r="M170" i="9"/>
  <c r="M169" i="9"/>
  <c r="DO15" i="16" s="1"/>
  <c r="M168" i="9"/>
  <c r="M167" i="9"/>
  <c r="M166" i="9"/>
  <c r="DL15" i="16" s="1"/>
  <c r="M165" i="9"/>
  <c r="DK15" i="16" s="1"/>
  <c r="M164" i="9"/>
  <c r="M163" i="9"/>
  <c r="M162" i="9"/>
  <c r="DH15" i="16" s="1"/>
  <c r="M161" i="9"/>
  <c r="DG15" i="16" s="1"/>
  <c r="K160" i="9"/>
  <c r="J160" i="9"/>
  <c r="I160" i="9"/>
  <c r="H160" i="9"/>
  <c r="G160" i="9"/>
  <c r="F160" i="9"/>
  <c r="K159" i="9"/>
  <c r="J159" i="9"/>
  <c r="I159" i="9"/>
  <c r="H159" i="9"/>
  <c r="G159" i="9"/>
  <c r="F159" i="9"/>
  <c r="M158" i="9"/>
  <c r="DD15" i="16" s="1"/>
  <c r="M157" i="9"/>
  <c r="M156" i="9"/>
  <c r="DB15" i="16" s="1"/>
  <c r="M155" i="9"/>
  <c r="DA15" i="16" s="1"/>
  <c r="M154" i="9"/>
  <c r="M153" i="9"/>
  <c r="M152" i="9"/>
  <c r="CX15" i="16" s="1"/>
  <c r="M151" i="9"/>
  <c r="CW15" i="16" s="1"/>
  <c r="M150" i="9"/>
  <c r="M149" i="9"/>
  <c r="M148" i="9"/>
  <c r="CT15" i="16" s="1"/>
  <c r="M147" i="9"/>
  <c r="CS15" i="16" s="1"/>
  <c r="M146" i="9"/>
  <c r="CR15" i="16" s="1"/>
  <c r="M145" i="9"/>
  <c r="M144" i="9"/>
  <c r="CP15" i="16" s="1"/>
  <c r="M143" i="9"/>
  <c r="CO15" i="16" s="1"/>
  <c r="M142" i="9"/>
  <c r="M141" i="9"/>
  <c r="M140" i="9"/>
  <c r="CL15" i="16" s="1"/>
  <c r="M139" i="9"/>
  <c r="CK15" i="16" s="1"/>
  <c r="M138" i="9"/>
  <c r="M137" i="9"/>
  <c r="M136" i="9"/>
  <c r="CH15" i="16" s="1"/>
  <c r="M135" i="9"/>
  <c r="CG15" i="16" s="1"/>
  <c r="M134" i="9"/>
  <c r="CF15" i="16" s="1"/>
  <c r="M133" i="9"/>
  <c r="M132" i="9"/>
  <c r="CD15" i="16" s="1"/>
  <c r="M131" i="9"/>
  <c r="CC15" i="16" s="1"/>
  <c r="M130" i="9"/>
  <c r="M129" i="9"/>
  <c r="M128" i="9"/>
  <c r="BZ15" i="16" s="1"/>
  <c r="M127" i="9"/>
  <c r="BY15" i="16" s="1"/>
  <c r="K126" i="9"/>
  <c r="J126" i="9"/>
  <c r="I126" i="9"/>
  <c r="H126" i="9"/>
  <c r="G126" i="9"/>
  <c r="F126" i="9"/>
  <c r="K125" i="9"/>
  <c r="J125" i="9"/>
  <c r="I125" i="9"/>
  <c r="H125" i="9"/>
  <c r="G125" i="9"/>
  <c r="F125" i="9"/>
  <c r="M124" i="9"/>
  <c r="M123" i="9"/>
  <c r="M122" i="9"/>
  <c r="BT15" i="16" s="1"/>
  <c r="M121" i="9"/>
  <c r="BS15" i="16" s="1"/>
  <c r="M120" i="9"/>
  <c r="BR15" i="16" s="1"/>
  <c r="M119" i="9"/>
  <c r="M118" i="9"/>
  <c r="BP15" i="16" s="1"/>
  <c r="M117" i="9"/>
  <c r="BO15" i="16" s="1"/>
  <c r="M116" i="9"/>
  <c r="M115" i="9"/>
  <c r="M114" i="9"/>
  <c r="BL15" i="16" s="1"/>
  <c r="M113" i="9"/>
  <c r="BK15" i="16" s="1"/>
  <c r="M112" i="9"/>
  <c r="M111" i="9"/>
  <c r="M110" i="9"/>
  <c r="M109" i="9"/>
  <c r="BG15" i="16" s="1"/>
  <c r="M108" i="9"/>
  <c r="BF15" i="16" s="1"/>
  <c r="M107" i="9"/>
  <c r="M106" i="9"/>
  <c r="BD15" i="16" s="1"/>
  <c r="M105" i="9"/>
  <c r="BC15" i="16" s="1"/>
  <c r="M104" i="9"/>
  <c r="M103" i="9"/>
  <c r="M102" i="9"/>
  <c r="AZ15" i="16" s="1"/>
  <c r="M101" i="9"/>
  <c r="AY15" i="16" s="1"/>
  <c r="M100" i="9"/>
  <c r="M99" i="9"/>
  <c r="M98" i="9"/>
  <c r="M97" i="9"/>
  <c r="AU15" i="16" s="1"/>
  <c r="M96" i="9"/>
  <c r="M95" i="9"/>
  <c r="M94" i="9"/>
  <c r="AR15" i="16" s="1"/>
  <c r="M93" i="9"/>
  <c r="AQ15" i="16" s="1"/>
  <c r="K92" i="9"/>
  <c r="J92" i="9"/>
  <c r="I92" i="9"/>
  <c r="H92" i="9"/>
  <c r="G92" i="9"/>
  <c r="F92" i="9"/>
  <c r="K91" i="9"/>
  <c r="J91" i="9"/>
  <c r="I91" i="9"/>
  <c r="H91" i="9"/>
  <c r="G91" i="9"/>
  <c r="F91" i="9"/>
  <c r="M90" i="9"/>
  <c r="M89" i="9"/>
  <c r="AM15" i="16" s="1"/>
  <c r="M88" i="9"/>
  <c r="AL15" i="16" s="1"/>
  <c r="M87" i="9"/>
  <c r="AK15" i="16" s="1"/>
  <c r="M86" i="9"/>
  <c r="M85" i="9"/>
  <c r="AI15" i="16" s="1"/>
  <c r="M84" i="9"/>
  <c r="AH15" i="16" s="1"/>
  <c r="M83" i="9"/>
  <c r="AG15" i="16" s="1"/>
  <c r="M82" i="9"/>
  <c r="AF15" i="16" s="1"/>
  <c r="M81" i="9"/>
  <c r="AE15" i="16" s="1"/>
  <c r="M80" i="9"/>
  <c r="AD15" i="16" s="1"/>
  <c r="M79" i="9"/>
  <c r="AC15" i="16" s="1"/>
  <c r="M78" i="9"/>
  <c r="M77" i="9"/>
  <c r="AA15" i="16" s="1"/>
  <c r="M76" i="9"/>
  <c r="Z15" i="16" s="1"/>
  <c r="M75" i="9"/>
  <c r="Y15" i="16" s="1"/>
  <c r="M74" i="9"/>
  <c r="M73" i="9"/>
  <c r="M72" i="9"/>
  <c r="V15" i="16" s="1"/>
  <c r="M71" i="9"/>
  <c r="U15" i="16" s="1"/>
  <c r="M70" i="9"/>
  <c r="T15" i="16" s="1"/>
  <c r="M69" i="9"/>
  <c r="S15" i="16" s="1"/>
  <c r="M68" i="9"/>
  <c r="R15" i="16" s="1"/>
  <c r="M67" i="9"/>
  <c r="Q15" i="16" s="1"/>
  <c r="M66" i="9"/>
  <c r="M65" i="9"/>
  <c r="O15" i="16" s="1"/>
  <c r="M64" i="9"/>
  <c r="N15" i="16" s="1"/>
  <c r="M63" i="9"/>
  <c r="M15" i="16" s="1"/>
  <c r="M62" i="9"/>
  <c r="M61" i="9"/>
  <c r="K15" i="16" s="1"/>
  <c r="M60" i="9"/>
  <c r="J15" i="16" s="1"/>
  <c r="M59" i="9"/>
  <c r="I15" i="16" s="1"/>
  <c r="K58" i="9"/>
  <c r="J58" i="9"/>
  <c r="I58" i="9"/>
  <c r="H58" i="9"/>
  <c r="G58" i="9"/>
  <c r="F58" i="9"/>
  <c r="M57" i="9"/>
  <c r="BE15" i="15" s="1"/>
  <c r="M56" i="9"/>
  <c r="BD15" i="15" s="1"/>
  <c r="M55" i="9"/>
  <c r="BC15" i="15" s="1"/>
  <c r="M54" i="9"/>
  <c r="BB15" i="15" s="1"/>
  <c r="M53" i="9"/>
  <c r="M52" i="9"/>
  <c r="M51" i="9"/>
  <c r="M50" i="9"/>
  <c r="M49" i="9"/>
  <c r="AW15" i="15" s="1"/>
  <c r="M48" i="9"/>
  <c r="AV15" i="15" s="1"/>
  <c r="M47" i="9"/>
  <c r="M46" i="9"/>
  <c r="K45" i="9"/>
  <c r="J45" i="9"/>
  <c r="I45" i="9"/>
  <c r="H45" i="9"/>
  <c r="G45" i="9"/>
  <c r="F45" i="9"/>
  <c r="M44" i="9"/>
  <c r="AR15" i="15" s="1"/>
  <c r="M43" i="9"/>
  <c r="M42" i="9"/>
  <c r="AP15" i="15" s="1"/>
  <c r="M41" i="9"/>
  <c r="AO15" i="15" s="1"/>
  <c r="K40" i="9"/>
  <c r="J40" i="9"/>
  <c r="I40" i="9"/>
  <c r="H40" i="9"/>
  <c r="G40" i="9"/>
  <c r="F40" i="9"/>
  <c r="M39" i="9"/>
  <c r="AK15" i="15" s="1"/>
  <c r="M38" i="9"/>
  <c r="AJ15" i="15" s="1"/>
  <c r="M37" i="9"/>
  <c r="AI15" i="15" s="1"/>
  <c r="M36" i="9"/>
  <c r="M35" i="9"/>
  <c r="AG15" i="15" s="1"/>
  <c r="M34" i="9"/>
  <c r="AF15" i="15" s="1"/>
  <c r="M33" i="9"/>
  <c r="M32" i="9"/>
  <c r="M31" i="9"/>
  <c r="AM15" i="15" s="1"/>
  <c r="M30" i="9"/>
  <c r="AD15" i="15" s="1"/>
  <c r="M29" i="9"/>
  <c r="K28" i="9"/>
  <c r="J28" i="9"/>
  <c r="I28" i="9"/>
  <c r="H28" i="9"/>
  <c r="G28" i="9"/>
  <c r="F28" i="9"/>
  <c r="M27" i="9"/>
  <c r="AA15" i="15" s="1"/>
  <c r="M26" i="9"/>
  <c r="M25" i="9"/>
  <c r="Y15" i="15" s="1"/>
  <c r="M24" i="9"/>
  <c r="X15" i="15" s="1"/>
  <c r="M23" i="9"/>
  <c r="W15" i="15" s="1"/>
  <c r="M22" i="9"/>
  <c r="M21" i="9"/>
  <c r="U15" i="15" s="1"/>
  <c r="M20" i="9"/>
  <c r="K19" i="9"/>
  <c r="J19" i="9"/>
  <c r="I19" i="9"/>
  <c r="H19" i="9"/>
  <c r="G19" i="9"/>
  <c r="F19" i="9"/>
  <c r="M18" i="9"/>
  <c r="S15" i="15" s="1"/>
  <c r="M17" i="9"/>
  <c r="R15" i="15" s="1"/>
  <c r="K16" i="9"/>
  <c r="J16" i="9"/>
  <c r="I16" i="9"/>
  <c r="H16" i="9"/>
  <c r="G16" i="9"/>
  <c r="F16" i="9"/>
  <c r="M15" i="9"/>
  <c r="M14" i="9"/>
  <c r="O15" i="15" s="1"/>
  <c r="M13" i="9"/>
  <c r="N15" i="15" s="1"/>
  <c r="M12" i="9"/>
  <c r="M15" i="15" s="1"/>
  <c r="M11" i="9"/>
  <c r="L15" i="15" s="1"/>
  <c r="M10" i="9"/>
  <c r="K289" i="8"/>
  <c r="J289" i="8"/>
  <c r="I289" i="8"/>
  <c r="H289" i="8"/>
  <c r="G289" i="8"/>
  <c r="F289" i="8"/>
  <c r="M288" i="8"/>
  <c r="BW14" i="15" s="1"/>
  <c r="M287" i="8"/>
  <c r="BV14" i="15" s="1"/>
  <c r="M286" i="8"/>
  <c r="BU14" i="15" s="1"/>
  <c r="M285" i="8"/>
  <c r="M284" i="8"/>
  <c r="M283" i="8"/>
  <c r="M282" i="8"/>
  <c r="K281" i="8"/>
  <c r="J281" i="8"/>
  <c r="I281" i="8"/>
  <c r="H281" i="8"/>
  <c r="G281" i="8"/>
  <c r="F281" i="8"/>
  <c r="M280" i="8"/>
  <c r="BO14" i="15" s="1"/>
  <c r="M279" i="8"/>
  <c r="BN14" i="15" s="1"/>
  <c r="M278" i="8"/>
  <c r="BM14" i="15" s="1"/>
  <c r="M277" i="8"/>
  <c r="M276" i="8"/>
  <c r="BK14" i="15" s="1"/>
  <c r="M275" i="8"/>
  <c r="BJ14" i="15" s="1"/>
  <c r="M274" i="8"/>
  <c r="BI14" i="15" s="1"/>
  <c r="M273" i="8"/>
  <c r="M272" i="8"/>
  <c r="BG14" i="15" s="1"/>
  <c r="K271" i="8"/>
  <c r="J271" i="8"/>
  <c r="I271" i="8"/>
  <c r="H271" i="8"/>
  <c r="G271" i="8"/>
  <c r="F271" i="8"/>
  <c r="M270" i="8"/>
  <c r="M269" i="8"/>
  <c r="GX14" i="16" s="1"/>
  <c r="M268" i="8"/>
  <c r="GW14" i="16" s="1"/>
  <c r="M267" i="8"/>
  <c r="K266" i="8"/>
  <c r="J266" i="8"/>
  <c r="I266" i="8"/>
  <c r="H266" i="8"/>
  <c r="G266" i="8"/>
  <c r="F266" i="8"/>
  <c r="M265" i="8"/>
  <c r="GU14" i="16" s="1"/>
  <c r="M264" i="8"/>
  <c r="M263" i="8"/>
  <c r="GS14" i="16" s="1"/>
  <c r="M262" i="8"/>
  <c r="GR14" i="16" s="1"/>
  <c r="K261" i="8"/>
  <c r="J261" i="8"/>
  <c r="I261" i="8"/>
  <c r="H261" i="8"/>
  <c r="G261" i="8"/>
  <c r="F261" i="8"/>
  <c r="M260" i="8"/>
  <c r="M259" i="8"/>
  <c r="GP14" i="16" s="1"/>
  <c r="M258" i="8"/>
  <c r="GO14" i="16" s="1"/>
  <c r="M257" i="8"/>
  <c r="K256" i="8"/>
  <c r="J256" i="8"/>
  <c r="I256" i="8"/>
  <c r="H256" i="8"/>
  <c r="G256" i="8"/>
  <c r="F256" i="8"/>
  <c r="M255" i="8"/>
  <c r="GM14" i="16" s="1"/>
  <c r="M254" i="8"/>
  <c r="M253" i="8"/>
  <c r="M252" i="8"/>
  <c r="GJ14" i="16" s="1"/>
  <c r="K251" i="8"/>
  <c r="J251" i="8"/>
  <c r="I251" i="8"/>
  <c r="H251" i="8"/>
  <c r="G251" i="8"/>
  <c r="F251" i="8"/>
  <c r="M250" i="8"/>
  <c r="M249" i="8"/>
  <c r="M248" i="8"/>
  <c r="GG14" i="16" s="1"/>
  <c r="M247" i="8"/>
  <c r="GF14" i="16" s="1"/>
  <c r="K246" i="8"/>
  <c r="J246" i="8"/>
  <c r="I246" i="8"/>
  <c r="H246" i="8"/>
  <c r="G246" i="8"/>
  <c r="F246" i="8"/>
  <c r="M245" i="8"/>
  <c r="GE14" i="16" s="1"/>
  <c r="M244" i="8"/>
  <c r="M243" i="8"/>
  <c r="GC14" i="16" s="1"/>
  <c r="M242" i="8"/>
  <c r="GB14" i="16" s="1"/>
  <c r="K241" i="8"/>
  <c r="J241" i="8"/>
  <c r="I241" i="8"/>
  <c r="H241" i="8"/>
  <c r="G241" i="8"/>
  <c r="F241" i="8"/>
  <c r="M240" i="8"/>
  <c r="GA14" i="16" s="1"/>
  <c r="M239" i="8"/>
  <c r="FZ14" i="16" s="1"/>
  <c r="M238" i="8"/>
  <c r="FY14" i="16" s="1"/>
  <c r="M237" i="8"/>
  <c r="FX14" i="16" s="1"/>
  <c r="K236" i="8"/>
  <c r="J236" i="8"/>
  <c r="I236" i="8"/>
  <c r="H236" i="8"/>
  <c r="G236" i="8"/>
  <c r="F236" i="8"/>
  <c r="M235" i="8"/>
  <c r="FW14" i="16" s="1"/>
  <c r="M234" i="8"/>
  <c r="M233" i="8"/>
  <c r="M232" i="8"/>
  <c r="FT14" i="16" s="1"/>
  <c r="K231" i="8"/>
  <c r="J231" i="8"/>
  <c r="I231" i="8"/>
  <c r="H231" i="8"/>
  <c r="G231" i="8"/>
  <c r="F231" i="8"/>
  <c r="M230" i="8"/>
  <c r="M229" i="8"/>
  <c r="FR14" i="16" s="1"/>
  <c r="M228" i="8"/>
  <c r="M227" i="8"/>
  <c r="K226" i="8"/>
  <c r="J226" i="8"/>
  <c r="I226" i="8"/>
  <c r="H226" i="8"/>
  <c r="G226" i="8"/>
  <c r="F226" i="8"/>
  <c r="M225" i="8"/>
  <c r="FO14" i="16" s="1"/>
  <c r="M224" i="8"/>
  <c r="M223" i="8"/>
  <c r="M222" i="8"/>
  <c r="FL14" i="16" s="1"/>
  <c r="K221" i="8"/>
  <c r="J221" i="8"/>
  <c r="I221" i="8"/>
  <c r="H221" i="8"/>
  <c r="G221" i="8"/>
  <c r="F221" i="8"/>
  <c r="M220" i="8"/>
  <c r="FK14" i="16" s="1"/>
  <c r="M219" i="8"/>
  <c r="FJ14" i="16" s="1"/>
  <c r="M218" i="8"/>
  <c r="FI14" i="16" s="1"/>
  <c r="M217" i="8"/>
  <c r="FH14" i="16" s="1"/>
  <c r="K216" i="8"/>
  <c r="J216" i="8"/>
  <c r="I216" i="8"/>
  <c r="H216" i="8"/>
  <c r="G216" i="8"/>
  <c r="F216" i="8"/>
  <c r="M215" i="8"/>
  <c r="FG14" i="16" s="1"/>
  <c r="M214" i="8"/>
  <c r="FF14" i="16" s="1"/>
  <c r="M213" i="8"/>
  <c r="M212" i="8"/>
  <c r="FD14" i="16" s="1"/>
  <c r="K211" i="8"/>
  <c r="J211" i="8"/>
  <c r="I211" i="8"/>
  <c r="H211" i="8"/>
  <c r="G211" i="8"/>
  <c r="F211" i="8"/>
  <c r="M210" i="8"/>
  <c r="M209" i="8"/>
  <c r="FB14" i="16" s="1"/>
  <c r="M208" i="8"/>
  <c r="FA14" i="16" s="1"/>
  <c r="M207" i="8"/>
  <c r="K206" i="8"/>
  <c r="J206" i="8"/>
  <c r="I206" i="8"/>
  <c r="H206" i="8"/>
  <c r="G206" i="8"/>
  <c r="F206" i="8"/>
  <c r="M205" i="8"/>
  <c r="EY14" i="16" s="1"/>
  <c r="M204" i="8"/>
  <c r="M203" i="8"/>
  <c r="EW14" i="16" s="1"/>
  <c r="M202" i="8"/>
  <c r="EV14" i="16" s="1"/>
  <c r="M201" i="8"/>
  <c r="M200" i="8"/>
  <c r="M199" i="8"/>
  <c r="ES14" i="16" s="1"/>
  <c r="M198" i="8"/>
  <c r="ER14" i="16" s="1"/>
  <c r="M197" i="8"/>
  <c r="EQ14" i="16" s="1"/>
  <c r="M196" i="8"/>
  <c r="EP14" i="16" s="1"/>
  <c r="M195" i="8"/>
  <c r="EO14" i="16" s="1"/>
  <c r="M194" i="8"/>
  <c r="EN14" i="16" s="1"/>
  <c r="K193" i="8"/>
  <c r="J193" i="8"/>
  <c r="I193" i="8"/>
  <c r="H193" i="8"/>
  <c r="G193" i="8"/>
  <c r="F193" i="8"/>
  <c r="M192" i="8"/>
  <c r="EM14" i="16" s="1"/>
  <c r="M191" i="8"/>
  <c r="EL14" i="16" s="1"/>
  <c r="M190" i="8"/>
  <c r="EK14" i="16" s="1"/>
  <c r="M189" i="8"/>
  <c r="EJ14" i="16" s="1"/>
  <c r="M188" i="8"/>
  <c r="EI14" i="16" s="1"/>
  <c r="M187" i="8"/>
  <c r="EH14" i="16" s="1"/>
  <c r="M186" i="8"/>
  <c r="EG14" i="16" s="1"/>
  <c r="M185" i="8"/>
  <c r="M184" i="8"/>
  <c r="EF14" i="16" s="1"/>
  <c r="M183" i="8"/>
  <c r="M182" i="8"/>
  <c r="ED14" i="16" s="1"/>
  <c r="M181" i="8"/>
  <c r="M180" i="8"/>
  <c r="EB14" i="16" s="1"/>
  <c r="M179" i="8"/>
  <c r="DY14" i="16" s="1"/>
  <c r="K178" i="8"/>
  <c r="J178" i="8"/>
  <c r="I178" i="8"/>
  <c r="H178" i="8"/>
  <c r="G178" i="8"/>
  <c r="F178" i="8"/>
  <c r="K177" i="8"/>
  <c r="J177" i="8"/>
  <c r="I177" i="8"/>
  <c r="H177" i="8"/>
  <c r="G177" i="8"/>
  <c r="F177" i="8"/>
  <c r="M176" i="8"/>
  <c r="DV14" i="16" s="1"/>
  <c r="M175" i="8"/>
  <c r="DU14" i="16" s="1"/>
  <c r="M174" i="8"/>
  <c r="M173" i="8"/>
  <c r="DS14" i="16" s="1"/>
  <c r="M172" i="8"/>
  <c r="DR14" i="16" s="1"/>
  <c r="M171" i="8"/>
  <c r="M170" i="8"/>
  <c r="M169" i="8"/>
  <c r="DO14" i="16" s="1"/>
  <c r="M168" i="8"/>
  <c r="M167" i="8"/>
  <c r="M166" i="8"/>
  <c r="M165" i="8"/>
  <c r="DK14" i="16" s="1"/>
  <c r="M164" i="8"/>
  <c r="DJ14" i="16" s="1"/>
  <c r="M163" i="8"/>
  <c r="DI14" i="16" s="1"/>
  <c r="M162" i="8"/>
  <c r="M161" i="8"/>
  <c r="DG14" i="16" s="1"/>
  <c r="K160" i="8"/>
  <c r="J160" i="8"/>
  <c r="I160" i="8"/>
  <c r="H160" i="8"/>
  <c r="G160" i="8"/>
  <c r="F160" i="8"/>
  <c r="K159" i="8"/>
  <c r="J159" i="8"/>
  <c r="I159" i="8"/>
  <c r="H159" i="8"/>
  <c r="G159" i="8"/>
  <c r="F159" i="8"/>
  <c r="M158" i="8"/>
  <c r="DD14" i="16" s="1"/>
  <c r="M157" i="8"/>
  <c r="DC14" i="16" s="1"/>
  <c r="M156" i="8"/>
  <c r="DB14" i="16" s="1"/>
  <c r="M155" i="8"/>
  <c r="DA14" i="16" s="1"/>
  <c r="M154" i="8"/>
  <c r="CZ14" i="16" s="1"/>
  <c r="M153" i="8"/>
  <c r="CY14" i="16" s="1"/>
  <c r="M152" i="8"/>
  <c r="CX14" i="16" s="1"/>
  <c r="M151" i="8"/>
  <c r="CW14" i="16" s="1"/>
  <c r="M150" i="8"/>
  <c r="CV14" i="16" s="1"/>
  <c r="M149" i="8"/>
  <c r="CU14" i="16" s="1"/>
  <c r="M148" i="8"/>
  <c r="CT14" i="16" s="1"/>
  <c r="M147" i="8"/>
  <c r="CS14" i="16" s="1"/>
  <c r="M146" i="8"/>
  <c r="CR14" i="16" s="1"/>
  <c r="M145" i="8"/>
  <c r="CQ14" i="16" s="1"/>
  <c r="M144" i="8"/>
  <c r="CP14" i="16" s="1"/>
  <c r="M143" i="8"/>
  <c r="CO14" i="16" s="1"/>
  <c r="M142" i="8"/>
  <c r="CN14" i="16" s="1"/>
  <c r="M141" i="8"/>
  <c r="CM14" i="16" s="1"/>
  <c r="M140" i="8"/>
  <c r="CL14" i="16" s="1"/>
  <c r="M139" i="8"/>
  <c r="CK14" i="16" s="1"/>
  <c r="M138" i="8"/>
  <c r="CJ14" i="16" s="1"/>
  <c r="M137" i="8"/>
  <c r="CI14" i="16" s="1"/>
  <c r="M136" i="8"/>
  <c r="CH14" i="16" s="1"/>
  <c r="M135" i="8"/>
  <c r="M134" i="8"/>
  <c r="CF14" i="16" s="1"/>
  <c r="M133" i="8"/>
  <c r="CE14" i="16" s="1"/>
  <c r="M132" i="8"/>
  <c r="CD14" i="16" s="1"/>
  <c r="M131" i="8"/>
  <c r="CC14" i="16" s="1"/>
  <c r="M130" i="8"/>
  <c r="CB14" i="16" s="1"/>
  <c r="M129" i="8"/>
  <c r="CA14" i="16" s="1"/>
  <c r="M128" i="8"/>
  <c r="BZ14" i="16" s="1"/>
  <c r="M127" i="8"/>
  <c r="BY14" i="16" s="1"/>
  <c r="K126" i="8"/>
  <c r="J126" i="8"/>
  <c r="I126" i="8"/>
  <c r="H126" i="8"/>
  <c r="G126" i="8"/>
  <c r="F126" i="8"/>
  <c r="K125" i="8"/>
  <c r="J125" i="8"/>
  <c r="I125" i="8"/>
  <c r="H125" i="8"/>
  <c r="G125" i="8"/>
  <c r="F125" i="8"/>
  <c r="M124" i="8"/>
  <c r="BV14" i="16" s="1"/>
  <c r="M123" i="8"/>
  <c r="BU14" i="16" s="1"/>
  <c r="M122" i="8"/>
  <c r="M121" i="8"/>
  <c r="BS14" i="16" s="1"/>
  <c r="M120" i="8"/>
  <c r="BR14" i="16" s="1"/>
  <c r="M119" i="8"/>
  <c r="M118" i="8"/>
  <c r="M117" i="8"/>
  <c r="BO14" i="16" s="1"/>
  <c r="M116" i="8"/>
  <c r="BN14" i="16" s="1"/>
  <c r="M115" i="8"/>
  <c r="M114" i="8"/>
  <c r="M113" i="8"/>
  <c r="BK14" i="16" s="1"/>
  <c r="M112" i="8"/>
  <c r="BJ14" i="16" s="1"/>
  <c r="M111" i="8"/>
  <c r="BI14" i="16" s="1"/>
  <c r="M110" i="8"/>
  <c r="M109" i="8"/>
  <c r="BG14" i="16" s="1"/>
  <c r="M108" i="8"/>
  <c r="BF14" i="16" s="1"/>
  <c r="M107" i="8"/>
  <c r="M106" i="8"/>
  <c r="M105" i="8"/>
  <c r="BC14" i="16" s="1"/>
  <c r="M104" i="8"/>
  <c r="BB14" i="16" s="1"/>
  <c r="M103" i="8"/>
  <c r="M102" i="8"/>
  <c r="M101" i="8"/>
  <c r="AY14" i="16" s="1"/>
  <c r="M100" i="8"/>
  <c r="AX14" i="16" s="1"/>
  <c r="M99" i="8"/>
  <c r="AW14" i="16" s="1"/>
  <c r="M98" i="8"/>
  <c r="M97" i="8"/>
  <c r="AU14" i="16" s="1"/>
  <c r="M96" i="8"/>
  <c r="AT14" i="16" s="1"/>
  <c r="M95" i="8"/>
  <c r="M94" i="8"/>
  <c r="M93" i="8"/>
  <c r="AQ14" i="16" s="1"/>
  <c r="K92" i="8"/>
  <c r="J92" i="8"/>
  <c r="I92" i="8"/>
  <c r="H92" i="8"/>
  <c r="G92" i="8"/>
  <c r="F92" i="8"/>
  <c r="K91" i="8"/>
  <c r="J91" i="8"/>
  <c r="I91" i="8"/>
  <c r="H91" i="8"/>
  <c r="G91" i="8"/>
  <c r="F91" i="8"/>
  <c r="M90" i="8"/>
  <c r="AN14" i="16" s="1"/>
  <c r="M89" i="8"/>
  <c r="M88" i="8"/>
  <c r="AL14" i="16" s="1"/>
  <c r="M87" i="8"/>
  <c r="AK14" i="16" s="1"/>
  <c r="M86" i="8"/>
  <c r="AJ14" i="16" s="1"/>
  <c r="M85" i="8"/>
  <c r="AI14" i="16" s="1"/>
  <c r="M84" i="8"/>
  <c r="AH14" i="16" s="1"/>
  <c r="M83" i="8"/>
  <c r="AG14" i="16" s="1"/>
  <c r="M82" i="8"/>
  <c r="AF14" i="16" s="1"/>
  <c r="M81" i="8"/>
  <c r="M80" i="8"/>
  <c r="AD14" i="16" s="1"/>
  <c r="M79" i="8"/>
  <c r="AC14" i="16" s="1"/>
  <c r="M78" i="8"/>
  <c r="AB14" i="16" s="1"/>
  <c r="M77" i="8"/>
  <c r="M76" i="8"/>
  <c r="Z14" i="16" s="1"/>
  <c r="M75" i="8"/>
  <c r="Y14" i="16" s="1"/>
  <c r="M74" i="8"/>
  <c r="X14" i="16" s="1"/>
  <c r="M73" i="8"/>
  <c r="W14" i="16" s="1"/>
  <c r="M72" i="8"/>
  <c r="V14" i="16" s="1"/>
  <c r="M71" i="8"/>
  <c r="U14" i="16" s="1"/>
  <c r="M70" i="8"/>
  <c r="T14" i="16" s="1"/>
  <c r="M69" i="8"/>
  <c r="M68" i="8"/>
  <c r="R14" i="16" s="1"/>
  <c r="M67" i="8"/>
  <c r="Q14" i="16" s="1"/>
  <c r="M66" i="8"/>
  <c r="P14" i="16" s="1"/>
  <c r="M65" i="8"/>
  <c r="M64" i="8"/>
  <c r="N14" i="16" s="1"/>
  <c r="M63" i="8"/>
  <c r="M14" i="16" s="1"/>
  <c r="M62" i="8"/>
  <c r="L14" i="16" s="1"/>
  <c r="M61" i="8"/>
  <c r="K14" i="16" s="1"/>
  <c r="M60" i="8"/>
  <c r="J14" i="16" s="1"/>
  <c r="M59" i="8"/>
  <c r="I14" i="16" s="1"/>
  <c r="K58" i="8"/>
  <c r="J58" i="8"/>
  <c r="I58" i="8"/>
  <c r="H58" i="8"/>
  <c r="G58" i="8"/>
  <c r="F58" i="8"/>
  <c r="M57" i="8"/>
  <c r="M56" i="8"/>
  <c r="BD14" i="15" s="1"/>
  <c r="M55" i="8"/>
  <c r="BC14" i="15" s="1"/>
  <c r="M54" i="8"/>
  <c r="BB14" i="15" s="1"/>
  <c r="M53" i="8"/>
  <c r="M52" i="8"/>
  <c r="M51" i="8"/>
  <c r="M50" i="8"/>
  <c r="AX14" i="15" s="1"/>
  <c r="M49" i="8"/>
  <c r="M48" i="8"/>
  <c r="AV14" i="15" s="1"/>
  <c r="M47" i="8"/>
  <c r="AU14" i="15" s="1"/>
  <c r="M46" i="8"/>
  <c r="AT14" i="15" s="1"/>
  <c r="K45" i="8"/>
  <c r="J45" i="8"/>
  <c r="I45" i="8"/>
  <c r="H45" i="8"/>
  <c r="G45" i="8"/>
  <c r="F45" i="8"/>
  <c r="M44" i="8"/>
  <c r="AR14" i="15" s="1"/>
  <c r="M43" i="8"/>
  <c r="M42" i="8"/>
  <c r="M41" i="8"/>
  <c r="AO14" i="15" s="1"/>
  <c r="K40" i="8"/>
  <c r="J40" i="8"/>
  <c r="I40" i="8"/>
  <c r="H40" i="8"/>
  <c r="G40" i="8"/>
  <c r="F40" i="8"/>
  <c r="M39" i="8"/>
  <c r="AK14" i="15" s="1"/>
  <c r="M38" i="8"/>
  <c r="M37" i="8"/>
  <c r="AI14" i="15" s="1"/>
  <c r="M36" i="8"/>
  <c r="M35" i="8"/>
  <c r="M34" i="8"/>
  <c r="AF14" i="15" s="1"/>
  <c r="M33" i="8"/>
  <c r="AE14" i="15" s="1"/>
  <c r="M32" i="8"/>
  <c r="M31" i="8"/>
  <c r="AM14" i="15" s="1"/>
  <c r="M30" i="8"/>
  <c r="AD14" i="15" s="1"/>
  <c r="M29" i="8"/>
  <c r="AC14" i="15" s="1"/>
  <c r="K28" i="8"/>
  <c r="J28" i="8"/>
  <c r="I28" i="8"/>
  <c r="H28" i="8"/>
  <c r="G28" i="8"/>
  <c r="F28" i="8"/>
  <c r="M27" i="8"/>
  <c r="AA14" i="15" s="1"/>
  <c r="M26" i="8"/>
  <c r="Z14" i="15" s="1"/>
  <c r="M25" i="8"/>
  <c r="Y14" i="15" s="1"/>
  <c r="M24" i="8"/>
  <c r="M23" i="8"/>
  <c r="W14" i="15" s="1"/>
  <c r="M22" i="8"/>
  <c r="V14" i="15" s="1"/>
  <c r="M21" i="8"/>
  <c r="U14" i="15" s="1"/>
  <c r="M20" i="8"/>
  <c r="K19" i="8"/>
  <c r="J19" i="8"/>
  <c r="I19" i="8"/>
  <c r="H19" i="8"/>
  <c r="G19" i="8"/>
  <c r="F19" i="8"/>
  <c r="M18" i="8"/>
  <c r="S14" i="15" s="1"/>
  <c r="M17" i="8"/>
  <c r="K16" i="8"/>
  <c r="J16" i="8"/>
  <c r="I16" i="8"/>
  <c r="H16" i="8"/>
  <c r="G16" i="8"/>
  <c r="F16" i="8"/>
  <c r="M15" i="8"/>
  <c r="M14" i="8"/>
  <c r="M13" i="8"/>
  <c r="N14" i="15" s="1"/>
  <c r="M12" i="8"/>
  <c r="M14" i="15" s="1"/>
  <c r="M11" i="8"/>
  <c r="L14" i="15" s="1"/>
  <c r="M10" i="8"/>
  <c r="K289" i="7"/>
  <c r="J289" i="7"/>
  <c r="I289" i="7"/>
  <c r="H289" i="7"/>
  <c r="G289" i="7"/>
  <c r="F289" i="7"/>
  <c r="M288" i="7"/>
  <c r="M287" i="7"/>
  <c r="M286" i="7"/>
  <c r="BU13" i="15" s="1"/>
  <c r="M285" i="7"/>
  <c r="BT13" i="15" s="1"/>
  <c r="M284" i="7"/>
  <c r="M283" i="7"/>
  <c r="M282" i="7"/>
  <c r="BQ13" i="15" s="1"/>
  <c r="K281" i="7"/>
  <c r="J281" i="7"/>
  <c r="I281" i="7"/>
  <c r="H281" i="7"/>
  <c r="G281" i="7"/>
  <c r="F281" i="7"/>
  <c r="M280" i="7"/>
  <c r="M279" i="7"/>
  <c r="BN13" i="15" s="1"/>
  <c r="M278" i="7"/>
  <c r="BM13" i="15" s="1"/>
  <c r="M277" i="7"/>
  <c r="M276" i="7"/>
  <c r="M275" i="7"/>
  <c r="BJ13" i="15" s="1"/>
  <c r="M274" i="7"/>
  <c r="BI13" i="15" s="1"/>
  <c r="M273" i="7"/>
  <c r="BH13" i="15" s="1"/>
  <c r="M272" i="7"/>
  <c r="K271" i="7"/>
  <c r="J271" i="7"/>
  <c r="I271" i="7"/>
  <c r="H271" i="7"/>
  <c r="G271" i="7"/>
  <c r="F271" i="7"/>
  <c r="M270" i="7"/>
  <c r="M269" i="7"/>
  <c r="M268" i="7"/>
  <c r="GW13" i="16" s="1"/>
  <c r="M267" i="7"/>
  <c r="GV13" i="16" s="1"/>
  <c r="K266" i="7"/>
  <c r="J266" i="7"/>
  <c r="I266" i="7"/>
  <c r="H266" i="7"/>
  <c r="G266" i="7"/>
  <c r="F266" i="7"/>
  <c r="M265" i="7"/>
  <c r="GU13" i="16" s="1"/>
  <c r="M264" i="7"/>
  <c r="GT13" i="16" s="1"/>
  <c r="M263" i="7"/>
  <c r="M262" i="7"/>
  <c r="K261" i="7"/>
  <c r="J261" i="7"/>
  <c r="I261" i="7"/>
  <c r="H261" i="7"/>
  <c r="G261" i="7"/>
  <c r="F261" i="7"/>
  <c r="M260" i="7"/>
  <c r="M259" i="7"/>
  <c r="M258" i="7"/>
  <c r="M257" i="7"/>
  <c r="GN13" i="16" s="1"/>
  <c r="K256" i="7"/>
  <c r="J256" i="7"/>
  <c r="I256" i="7"/>
  <c r="H256" i="7"/>
  <c r="G256" i="7"/>
  <c r="F256" i="7"/>
  <c r="M255" i="7"/>
  <c r="GM13" i="16" s="1"/>
  <c r="M254" i="7"/>
  <c r="M253" i="7"/>
  <c r="M252" i="7"/>
  <c r="AZ14" i="15" s="1"/>
  <c r="K251" i="7"/>
  <c r="J251" i="7"/>
  <c r="I251" i="7"/>
  <c r="H251" i="7"/>
  <c r="G251" i="7"/>
  <c r="F251" i="7"/>
  <c r="M250" i="7"/>
  <c r="GI13" i="16" s="1"/>
  <c r="M249" i="7"/>
  <c r="M248" i="7"/>
  <c r="GG13" i="16" s="1"/>
  <c r="M247" i="7"/>
  <c r="GF13" i="16" s="1"/>
  <c r="K246" i="7"/>
  <c r="J246" i="7"/>
  <c r="I246" i="7"/>
  <c r="H246" i="7"/>
  <c r="G246" i="7"/>
  <c r="F246" i="7"/>
  <c r="M245" i="7"/>
  <c r="GE13" i="16" s="1"/>
  <c r="M244" i="7"/>
  <c r="GD13" i="16" s="1"/>
  <c r="M243" i="7"/>
  <c r="GC13" i="16" s="1"/>
  <c r="M242" i="7"/>
  <c r="K241" i="7"/>
  <c r="J241" i="7"/>
  <c r="I241" i="7"/>
  <c r="H241" i="7"/>
  <c r="G241" i="7"/>
  <c r="F241" i="7"/>
  <c r="M240" i="7"/>
  <c r="M239" i="7"/>
  <c r="M238" i="7"/>
  <c r="FY13" i="16" s="1"/>
  <c r="M237" i="7"/>
  <c r="FX13" i="16" s="1"/>
  <c r="K236" i="7"/>
  <c r="J236" i="7"/>
  <c r="I236" i="7"/>
  <c r="H236" i="7"/>
  <c r="G236" i="7"/>
  <c r="F236" i="7"/>
  <c r="M235" i="7"/>
  <c r="FW13" i="16" s="1"/>
  <c r="M234" i="7"/>
  <c r="FV13" i="16" s="1"/>
  <c r="M233" i="7"/>
  <c r="M232" i="7"/>
  <c r="K231" i="7"/>
  <c r="J231" i="7"/>
  <c r="I231" i="7"/>
  <c r="H231" i="7"/>
  <c r="G231" i="7"/>
  <c r="F231" i="7"/>
  <c r="M230" i="7"/>
  <c r="M229" i="7"/>
  <c r="M228" i="7"/>
  <c r="M227" i="7"/>
  <c r="FP13" i="16" s="1"/>
  <c r="K226" i="7"/>
  <c r="J226" i="7"/>
  <c r="I226" i="7"/>
  <c r="H226" i="7"/>
  <c r="G226" i="7"/>
  <c r="F226" i="7"/>
  <c r="M225" i="7"/>
  <c r="FO13" i="16" s="1"/>
  <c r="M224" i="7"/>
  <c r="FN13" i="16" s="1"/>
  <c r="M223" i="7"/>
  <c r="M222" i="7"/>
  <c r="K221" i="7"/>
  <c r="J221" i="7"/>
  <c r="I221" i="7"/>
  <c r="H221" i="7"/>
  <c r="G221" i="7"/>
  <c r="F221" i="7"/>
  <c r="M220" i="7"/>
  <c r="FK13" i="16" s="1"/>
  <c r="M219" i="7"/>
  <c r="M218" i="7"/>
  <c r="FI13" i="16" s="1"/>
  <c r="M217" i="7"/>
  <c r="FH13" i="16" s="1"/>
  <c r="K216" i="7"/>
  <c r="J216" i="7"/>
  <c r="I216" i="7"/>
  <c r="H216" i="7"/>
  <c r="G216" i="7"/>
  <c r="F216" i="7"/>
  <c r="M215" i="7"/>
  <c r="FG13" i="16" s="1"/>
  <c r="M214" i="7"/>
  <c r="FF13" i="16" s="1"/>
  <c r="M213" i="7"/>
  <c r="FE13" i="16" s="1"/>
  <c r="M212" i="7"/>
  <c r="K211" i="7"/>
  <c r="J211" i="7"/>
  <c r="I211" i="7"/>
  <c r="H211" i="7"/>
  <c r="G211" i="7"/>
  <c r="F211" i="7"/>
  <c r="M210" i="7"/>
  <c r="M209" i="7"/>
  <c r="M208" i="7"/>
  <c r="FA13" i="16" s="1"/>
  <c r="M207" i="7"/>
  <c r="EZ13" i="16" s="1"/>
  <c r="K206" i="7"/>
  <c r="J206" i="7"/>
  <c r="I206" i="7"/>
  <c r="H206" i="7"/>
  <c r="G206" i="7"/>
  <c r="F206" i="7"/>
  <c r="M205" i="7"/>
  <c r="EY13" i="16" s="1"/>
  <c r="M204" i="7"/>
  <c r="EX13" i="16" s="1"/>
  <c r="M203" i="7"/>
  <c r="M202" i="7"/>
  <c r="M201" i="7"/>
  <c r="EU13" i="16" s="1"/>
  <c r="M200" i="7"/>
  <c r="ET13" i="16" s="1"/>
  <c r="M199" i="7"/>
  <c r="ES13" i="16" s="1"/>
  <c r="M198" i="7"/>
  <c r="M197" i="7"/>
  <c r="M196" i="7"/>
  <c r="EP13" i="16" s="1"/>
  <c r="M195" i="7"/>
  <c r="M194" i="7"/>
  <c r="K193" i="7"/>
  <c r="J193" i="7"/>
  <c r="I193" i="7"/>
  <c r="H193" i="7"/>
  <c r="G193" i="7"/>
  <c r="F193" i="7"/>
  <c r="M192" i="7"/>
  <c r="EM13" i="16" s="1"/>
  <c r="M191" i="7"/>
  <c r="M190" i="7"/>
  <c r="EK13" i="16" s="1"/>
  <c r="M189" i="7"/>
  <c r="EJ13" i="16" s="1"/>
  <c r="M188" i="7"/>
  <c r="EI13" i="16" s="1"/>
  <c r="M187" i="7"/>
  <c r="M186" i="7"/>
  <c r="EG13" i="16" s="1"/>
  <c r="M185" i="7"/>
  <c r="EE13" i="16" s="1"/>
  <c r="M184" i="7"/>
  <c r="EF13" i="16" s="1"/>
  <c r="M183" i="7"/>
  <c r="M182" i="7"/>
  <c r="ED13" i="16" s="1"/>
  <c r="M181" i="7"/>
  <c r="EA13" i="16" s="1"/>
  <c r="M180" i="7"/>
  <c r="EB13" i="16" s="1"/>
  <c r="M179" i="7"/>
  <c r="K178" i="7"/>
  <c r="J178" i="7"/>
  <c r="I178" i="7"/>
  <c r="H178" i="7"/>
  <c r="G178" i="7"/>
  <c r="F178" i="7"/>
  <c r="K177" i="7"/>
  <c r="J177" i="7"/>
  <c r="I177" i="7"/>
  <c r="H177" i="7"/>
  <c r="G177" i="7"/>
  <c r="F177" i="7"/>
  <c r="M176" i="7"/>
  <c r="M175" i="7"/>
  <c r="DU13" i="16" s="1"/>
  <c r="M174" i="7"/>
  <c r="M173" i="7"/>
  <c r="M172" i="7"/>
  <c r="M171" i="7"/>
  <c r="DQ13" i="16" s="1"/>
  <c r="M170" i="7"/>
  <c r="M169" i="7"/>
  <c r="M168" i="7"/>
  <c r="DN13" i="16" s="1"/>
  <c r="M167" i="7"/>
  <c r="DM13" i="16" s="1"/>
  <c r="M166" i="7"/>
  <c r="DL13" i="16" s="1"/>
  <c r="M165" i="7"/>
  <c r="M164" i="7"/>
  <c r="M163" i="7"/>
  <c r="DI13" i="16" s="1"/>
  <c r="M162" i="7"/>
  <c r="M161" i="7"/>
  <c r="K160" i="7"/>
  <c r="J160" i="7"/>
  <c r="I160" i="7"/>
  <c r="H160" i="7"/>
  <c r="G160" i="7"/>
  <c r="F160" i="7"/>
  <c r="K159" i="7"/>
  <c r="J159" i="7"/>
  <c r="I159" i="7"/>
  <c r="H159" i="7"/>
  <c r="G159" i="7"/>
  <c r="F159" i="7"/>
  <c r="M158" i="7"/>
  <c r="M157" i="7"/>
  <c r="DC13" i="16" s="1"/>
  <c r="M156" i="7"/>
  <c r="M155" i="7"/>
  <c r="M154" i="7"/>
  <c r="CZ13" i="16" s="1"/>
  <c r="M153" i="7"/>
  <c r="CY13" i="16" s="1"/>
  <c r="M152" i="7"/>
  <c r="CX13" i="16" s="1"/>
  <c r="M151" i="7"/>
  <c r="M150" i="7"/>
  <c r="CV13" i="16" s="1"/>
  <c r="M149" i="7"/>
  <c r="CU13" i="16" s="1"/>
  <c r="M148" i="7"/>
  <c r="M147" i="7"/>
  <c r="M146" i="7"/>
  <c r="CR13" i="16" s="1"/>
  <c r="M145" i="7"/>
  <c r="CQ13" i="16" s="1"/>
  <c r="M144" i="7"/>
  <c r="CP13" i="16" s="1"/>
  <c r="M143" i="7"/>
  <c r="M142" i="7"/>
  <c r="CN13" i="16" s="1"/>
  <c r="M141" i="7"/>
  <c r="CM13" i="16" s="1"/>
  <c r="M140" i="7"/>
  <c r="CL13" i="16" s="1"/>
  <c r="M139" i="7"/>
  <c r="M138" i="7"/>
  <c r="M137" i="7"/>
  <c r="CI13" i="16" s="1"/>
  <c r="M136" i="7"/>
  <c r="CH13" i="16" s="1"/>
  <c r="M135" i="7"/>
  <c r="M134" i="7"/>
  <c r="CF13" i="16" s="1"/>
  <c r="M133" i="7"/>
  <c r="CE13" i="16" s="1"/>
  <c r="M132" i="7"/>
  <c r="CD13" i="16" s="1"/>
  <c r="M131" i="7"/>
  <c r="M130" i="7"/>
  <c r="CB13" i="16" s="1"/>
  <c r="M129" i="7"/>
  <c r="CA13" i="16" s="1"/>
  <c r="M128" i="7"/>
  <c r="BZ13" i="16" s="1"/>
  <c r="M127" i="7"/>
  <c r="K126" i="7"/>
  <c r="J126" i="7"/>
  <c r="I126" i="7"/>
  <c r="H126" i="7"/>
  <c r="G126" i="7"/>
  <c r="F126" i="7"/>
  <c r="K125" i="7"/>
  <c r="J125" i="7"/>
  <c r="I125" i="7"/>
  <c r="H125" i="7"/>
  <c r="G125" i="7"/>
  <c r="F125" i="7"/>
  <c r="M124" i="7"/>
  <c r="M123" i="7"/>
  <c r="BU13" i="16" s="1"/>
  <c r="M122" i="7"/>
  <c r="M121" i="7"/>
  <c r="M120" i="7"/>
  <c r="BR13" i="16" s="1"/>
  <c r="M119" i="7"/>
  <c r="BQ13" i="16" s="1"/>
  <c r="M118" i="7"/>
  <c r="M117" i="7"/>
  <c r="M116" i="7"/>
  <c r="BN13" i="16" s="1"/>
  <c r="M115" i="7"/>
  <c r="BM13" i="16" s="1"/>
  <c r="M114" i="7"/>
  <c r="BL13" i="16" s="1"/>
  <c r="M113" i="7"/>
  <c r="M112" i="7"/>
  <c r="BJ13" i="16" s="1"/>
  <c r="M111" i="7"/>
  <c r="BI13" i="16" s="1"/>
  <c r="M110" i="7"/>
  <c r="M109" i="7"/>
  <c r="M108" i="7"/>
  <c r="BF13" i="16" s="1"/>
  <c r="M107" i="7"/>
  <c r="BE13" i="16" s="1"/>
  <c r="M106" i="7"/>
  <c r="M105" i="7"/>
  <c r="M104" i="7"/>
  <c r="BB13" i="16" s="1"/>
  <c r="M103" i="7"/>
  <c r="BA13" i="16" s="1"/>
  <c r="M102" i="7"/>
  <c r="AZ13" i="16" s="1"/>
  <c r="M101" i="7"/>
  <c r="M100" i="7"/>
  <c r="AX13" i="16" s="1"/>
  <c r="M99" i="7"/>
  <c r="AW13" i="16" s="1"/>
  <c r="M98" i="7"/>
  <c r="M97" i="7"/>
  <c r="M96" i="7"/>
  <c r="AT13" i="16" s="1"/>
  <c r="M95" i="7"/>
  <c r="AS13" i="16" s="1"/>
  <c r="M94" i="7"/>
  <c r="M93" i="7"/>
  <c r="K92" i="7"/>
  <c r="J92" i="7"/>
  <c r="I92" i="7"/>
  <c r="H92" i="7"/>
  <c r="G92" i="7"/>
  <c r="F92" i="7"/>
  <c r="K91" i="7"/>
  <c r="J91" i="7"/>
  <c r="I91" i="7"/>
  <c r="H91" i="7"/>
  <c r="G91" i="7"/>
  <c r="F91" i="7"/>
  <c r="M90" i="7"/>
  <c r="AN13" i="16" s="1"/>
  <c r="M89" i="7"/>
  <c r="AM13" i="16" s="1"/>
  <c r="M88" i="7"/>
  <c r="AL13" i="16" s="1"/>
  <c r="M87" i="7"/>
  <c r="AK13" i="16" s="1"/>
  <c r="M86" i="7"/>
  <c r="M85" i="7"/>
  <c r="AI13" i="16" s="1"/>
  <c r="M84" i="7"/>
  <c r="M83" i="7"/>
  <c r="AG13" i="16" s="1"/>
  <c r="M82" i="7"/>
  <c r="AF13" i="16" s="1"/>
  <c r="M81" i="7"/>
  <c r="AE13" i="16" s="1"/>
  <c r="M80" i="7"/>
  <c r="M79" i="7"/>
  <c r="M78" i="7"/>
  <c r="AB13" i="16" s="1"/>
  <c r="M77" i="7"/>
  <c r="AA13" i="16" s="1"/>
  <c r="M76" i="7"/>
  <c r="Z13" i="16" s="1"/>
  <c r="M75" i="7"/>
  <c r="M74" i="7"/>
  <c r="X13" i="16" s="1"/>
  <c r="M73" i="7"/>
  <c r="W13" i="16" s="1"/>
  <c r="M72" i="7"/>
  <c r="M71" i="7"/>
  <c r="M70" i="7"/>
  <c r="T13" i="16" s="1"/>
  <c r="M69" i="7"/>
  <c r="S13" i="16" s="1"/>
  <c r="M68" i="7"/>
  <c r="M67" i="7"/>
  <c r="M66" i="7"/>
  <c r="P13" i="16" s="1"/>
  <c r="M65" i="7"/>
  <c r="O13" i="16" s="1"/>
  <c r="M64" i="7"/>
  <c r="N13" i="16" s="1"/>
  <c r="M63" i="7"/>
  <c r="M62" i="7"/>
  <c r="L13" i="16" s="1"/>
  <c r="M61" i="7"/>
  <c r="K13" i="16" s="1"/>
  <c r="M60" i="7"/>
  <c r="M59" i="7"/>
  <c r="K58" i="7"/>
  <c r="J58" i="7"/>
  <c r="I58" i="7"/>
  <c r="H58" i="7"/>
  <c r="G58" i="7"/>
  <c r="F58" i="7"/>
  <c r="M57" i="7"/>
  <c r="BE13" i="15" s="1"/>
  <c r="M56" i="7"/>
  <c r="M55" i="7"/>
  <c r="BC13" i="15" s="1"/>
  <c r="M54" i="7"/>
  <c r="BB13" i="15" s="1"/>
  <c r="M53" i="7"/>
  <c r="M52" i="7"/>
  <c r="M51" i="7"/>
  <c r="M50" i="7"/>
  <c r="AX13" i="15" s="1"/>
  <c r="M49" i="7"/>
  <c r="M48" i="7"/>
  <c r="M47" i="7"/>
  <c r="AU13" i="15" s="1"/>
  <c r="M46" i="7"/>
  <c r="AT13" i="15" s="1"/>
  <c r="K45" i="7"/>
  <c r="J45" i="7"/>
  <c r="I45" i="7"/>
  <c r="H45" i="7"/>
  <c r="G45" i="7"/>
  <c r="F45" i="7"/>
  <c r="M44" i="7"/>
  <c r="M43" i="7"/>
  <c r="AQ13" i="15" s="1"/>
  <c r="M42" i="7"/>
  <c r="M41" i="7"/>
  <c r="K40" i="7"/>
  <c r="J40" i="7"/>
  <c r="I40" i="7"/>
  <c r="H40" i="7"/>
  <c r="G40" i="7"/>
  <c r="F40" i="7"/>
  <c r="M39" i="7"/>
  <c r="M38" i="7"/>
  <c r="AJ13" i="15" s="1"/>
  <c r="M37" i="7"/>
  <c r="M36" i="7"/>
  <c r="AH13" i="15" s="1"/>
  <c r="M35" i="7"/>
  <c r="M34" i="7"/>
  <c r="AF13" i="15" s="1"/>
  <c r="M33" i="7"/>
  <c r="AE13" i="15" s="1"/>
  <c r="M32" i="7"/>
  <c r="AN13" i="15" s="1"/>
  <c r="M31" i="7"/>
  <c r="AM13" i="15" s="1"/>
  <c r="M30" i="7"/>
  <c r="AD13" i="15" s="1"/>
  <c r="M29" i="7"/>
  <c r="AC13" i="15" s="1"/>
  <c r="K28" i="7"/>
  <c r="J28" i="7"/>
  <c r="I28" i="7"/>
  <c r="H28" i="7"/>
  <c r="G28" i="7"/>
  <c r="F28" i="7"/>
  <c r="M27" i="7"/>
  <c r="AA13" i="15" s="1"/>
  <c r="M26" i="7"/>
  <c r="Z13" i="15" s="1"/>
  <c r="M25" i="7"/>
  <c r="Y13" i="15" s="1"/>
  <c r="M24" i="7"/>
  <c r="X13" i="15" s="1"/>
  <c r="M23" i="7"/>
  <c r="W13" i="15" s="1"/>
  <c r="M22" i="7"/>
  <c r="V13" i="15" s="1"/>
  <c r="M21" i="7"/>
  <c r="U13" i="15" s="1"/>
  <c r="M20" i="7"/>
  <c r="K19" i="7"/>
  <c r="J19" i="7"/>
  <c r="I19" i="7"/>
  <c r="H19" i="7"/>
  <c r="G19" i="7"/>
  <c r="F19" i="7"/>
  <c r="M18" i="7"/>
  <c r="S13" i="15" s="1"/>
  <c r="M17" i="7"/>
  <c r="R13" i="15" s="1"/>
  <c r="K16" i="7"/>
  <c r="J16" i="7"/>
  <c r="I16" i="7"/>
  <c r="H16" i="7"/>
  <c r="G16" i="7"/>
  <c r="F16" i="7"/>
  <c r="M15" i="7"/>
  <c r="P13" i="15" s="1"/>
  <c r="M14" i="7"/>
  <c r="M13" i="7"/>
  <c r="N13" i="15" s="1"/>
  <c r="M12" i="7"/>
  <c r="M13" i="15" s="1"/>
  <c r="M11" i="7"/>
  <c r="L13" i="15" s="1"/>
  <c r="M10" i="7"/>
  <c r="J13" i="15" s="1"/>
  <c r="K289" i="6"/>
  <c r="J289" i="6"/>
  <c r="I289" i="6"/>
  <c r="H289" i="6"/>
  <c r="G289" i="6"/>
  <c r="F289" i="6"/>
  <c r="M288" i="6"/>
  <c r="BW12" i="15" s="1"/>
  <c r="M287" i="6"/>
  <c r="M286" i="6"/>
  <c r="M285" i="6"/>
  <c r="BT12" i="15" s="1"/>
  <c r="M284" i="6"/>
  <c r="BS12" i="15" s="1"/>
  <c r="M283" i="6"/>
  <c r="BR12" i="15" s="1"/>
  <c r="M282" i="6"/>
  <c r="K281" i="6"/>
  <c r="J281" i="6"/>
  <c r="I281" i="6"/>
  <c r="H281" i="6"/>
  <c r="G281" i="6"/>
  <c r="F281" i="6"/>
  <c r="M280" i="6"/>
  <c r="M279" i="6"/>
  <c r="BN12" i="15" s="1"/>
  <c r="M278" i="6"/>
  <c r="BM12" i="15" s="1"/>
  <c r="M277" i="6"/>
  <c r="BL12" i="15" s="1"/>
  <c r="M276" i="6"/>
  <c r="BK12" i="15" s="1"/>
  <c r="M275" i="6"/>
  <c r="BJ12" i="15" s="1"/>
  <c r="M274" i="6"/>
  <c r="BI12" i="15" s="1"/>
  <c r="M273" i="6"/>
  <c r="BH12" i="15" s="1"/>
  <c r="M272" i="6"/>
  <c r="K271" i="6"/>
  <c r="J271" i="6"/>
  <c r="I271" i="6"/>
  <c r="H271" i="6"/>
  <c r="G271" i="6"/>
  <c r="F271" i="6"/>
  <c r="M270" i="6"/>
  <c r="GY12" i="16" s="1"/>
  <c r="M269" i="6"/>
  <c r="GX12" i="16" s="1"/>
  <c r="M268" i="6"/>
  <c r="GW12" i="16" s="1"/>
  <c r="M267" i="6"/>
  <c r="GV12" i="16" s="1"/>
  <c r="K266" i="6"/>
  <c r="J266" i="6"/>
  <c r="I266" i="6"/>
  <c r="H266" i="6"/>
  <c r="G266" i="6"/>
  <c r="F266" i="6"/>
  <c r="M265" i="6"/>
  <c r="M264" i="6"/>
  <c r="GT12" i="16" s="1"/>
  <c r="M263" i="6"/>
  <c r="GS12" i="16" s="1"/>
  <c r="M262" i="6"/>
  <c r="GR12" i="16" s="1"/>
  <c r="K261" i="6"/>
  <c r="J261" i="6"/>
  <c r="I261" i="6"/>
  <c r="H261" i="6"/>
  <c r="G261" i="6"/>
  <c r="F261" i="6"/>
  <c r="M260" i="6"/>
  <c r="GQ12" i="16" s="1"/>
  <c r="M259" i="6"/>
  <c r="GP12" i="16" s="1"/>
  <c r="M258" i="6"/>
  <c r="GO12" i="16" s="1"/>
  <c r="M257" i="6"/>
  <c r="GN12" i="16" s="1"/>
  <c r="K256" i="6"/>
  <c r="J256" i="6"/>
  <c r="I256" i="6"/>
  <c r="H256" i="6"/>
  <c r="G256" i="6"/>
  <c r="F256" i="6"/>
  <c r="M255" i="6"/>
  <c r="M254" i="6"/>
  <c r="M253" i="6"/>
  <c r="M252" i="6"/>
  <c r="K251" i="6"/>
  <c r="J251" i="6"/>
  <c r="I251" i="6"/>
  <c r="H251" i="6"/>
  <c r="G251" i="6"/>
  <c r="F251" i="6"/>
  <c r="M250" i="6"/>
  <c r="GI12" i="16" s="1"/>
  <c r="M249" i="6"/>
  <c r="M248" i="6"/>
  <c r="M247" i="6"/>
  <c r="GF12" i="16" s="1"/>
  <c r="K246" i="6"/>
  <c r="J246" i="6"/>
  <c r="I246" i="6"/>
  <c r="M245" i="6"/>
  <c r="GE12" i="16" s="1"/>
  <c r="M244" i="6"/>
  <c r="GD12" i="16" s="1"/>
  <c r="M243" i="6"/>
  <c r="GC12" i="16" s="1"/>
  <c r="M242" i="6"/>
  <c r="GB12" i="16" s="1"/>
  <c r="K241" i="6"/>
  <c r="J241" i="6"/>
  <c r="I241" i="6"/>
  <c r="M240" i="6"/>
  <c r="GA12" i="16" s="1"/>
  <c r="M239" i="6"/>
  <c r="FZ12" i="16" s="1"/>
  <c r="M238" i="6"/>
  <c r="FY12" i="16" s="1"/>
  <c r="M237" i="6"/>
  <c r="FX12" i="16" s="1"/>
  <c r="K236" i="6"/>
  <c r="J236" i="6"/>
  <c r="I236" i="6"/>
  <c r="H236" i="6"/>
  <c r="G236" i="6"/>
  <c r="F236" i="6"/>
  <c r="M235" i="6"/>
  <c r="FW12" i="16" s="1"/>
  <c r="M234" i="6"/>
  <c r="FV12" i="16" s="1"/>
  <c r="M233" i="6"/>
  <c r="M232" i="6"/>
  <c r="FT12" i="16" s="1"/>
  <c r="K231" i="6"/>
  <c r="J231" i="6"/>
  <c r="I231" i="6"/>
  <c r="H231" i="6"/>
  <c r="G231" i="6"/>
  <c r="F231" i="6"/>
  <c r="M230" i="6"/>
  <c r="FS12" i="16" s="1"/>
  <c r="M229" i="6"/>
  <c r="FR12" i="16" s="1"/>
  <c r="M228" i="6"/>
  <c r="FQ12" i="16" s="1"/>
  <c r="M227" i="6"/>
  <c r="FP12" i="16" s="1"/>
  <c r="K226" i="6"/>
  <c r="J226" i="6"/>
  <c r="I226" i="6"/>
  <c r="H226" i="6"/>
  <c r="G226" i="6"/>
  <c r="F226" i="6"/>
  <c r="M225" i="6"/>
  <c r="M224" i="6"/>
  <c r="M223" i="6"/>
  <c r="FM12" i="16" s="1"/>
  <c r="M222" i="6"/>
  <c r="FL12" i="16" s="1"/>
  <c r="K221" i="6"/>
  <c r="J221" i="6"/>
  <c r="I221" i="6"/>
  <c r="H221" i="6"/>
  <c r="G221" i="6"/>
  <c r="F221" i="6"/>
  <c r="M220" i="6"/>
  <c r="FK12" i="16" s="1"/>
  <c r="M219" i="6"/>
  <c r="M218" i="6"/>
  <c r="M217" i="6"/>
  <c r="FH12" i="16" s="1"/>
  <c r="K216" i="6"/>
  <c r="J216" i="6"/>
  <c r="I216" i="6"/>
  <c r="H216" i="6"/>
  <c r="G216" i="6"/>
  <c r="F216" i="6"/>
  <c r="M215" i="6"/>
  <c r="M214" i="6"/>
  <c r="FF12" i="16" s="1"/>
  <c r="M213" i="6"/>
  <c r="FE12" i="16" s="1"/>
  <c r="M212" i="6"/>
  <c r="K211" i="6"/>
  <c r="J211" i="6"/>
  <c r="I211" i="6"/>
  <c r="H211" i="6"/>
  <c r="G211" i="6"/>
  <c r="F211" i="6"/>
  <c r="M210" i="6"/>
  <c r="FC12" i="16" s="1"/>
  <c r="M209" i="6"/>
  <c r="FB12" i="16" s="1"/>
  <c r="M208" i="6"/>
  <c r="FA12" i="16" s="1"/>
  <c r="M207" i="6"/>
  <c r="EZ12" i="16" s="1"/>
  <c r="K206" i="6"/>
  <c r="J206" i="6"/>
  <c r="I206" i="6"/>
  <c r="H206" i="6"/>
  <c r="F206" i="6"/>
  <c r="M205" i="6"/>
  <c r="M204" i="6"/>
  <c r="EX12" i="16" s="1"/>
  <c r="M203" i="6"/>
  <c r="EW12" i="16" s="1"/>
  <c r="M202" i="6"/>
  <c r="EV12" i="16" s="1"/>
  <c r="M201" i="6"/>
  <c r="EU12" i="16" s="1"/>
  <c r="M200" i="6"/>
  <c r="ET12" i="16" s="1"/>
  <c r="M199" i="6"/>
  <c r="ES12" i="16" s="1"/>
  <c r="M198" i="6"/>
  <c r="ER12" i="16" s="1"/>
  <c r="M197" i="6"/>
  <c r="M196" i="6"/>
  <c r="EP12" i="16" s="1"/>
  <c r="M195" i="6"/>
  <c r="EO12" i="16" s="1"/>
  <c r="M194" i="6"/>
  <c r="EN12" i="16" s="1"/>
  <c r="K193" i="6"/>
  <c r="J193" i="6"/>
  <c r="I193" i="6"/>
  <c r="M192" i="6"/>
  <c r="EM12" i="16" s="1"/>
  <c r="M191" i="6"/>
  <c r="EL12" i="16" s="1"/>
  <c r="M190" i="6"/>
  <c r="EK12" i="16" s="1"/>
  <c r="M189" i="6"/>
  <c r="EJ12" i="16" s="1"/>
  <c r="M188" i="6"/>
  <c r="EI12" i="16" s="1"/>
  <c r="M187" i="6"/>
  <c r="EH12" i="16" s="1"/>
  <c r="M186" i="6"/>
  <c r="M185" i="6"/>
  <c r="EE12" i="16" s="1"/>
  <c r="M184" i="6"/>
  <c r="EF12" i="16" s="1"/>
  <c r="M183" i="6"/>
  <c r="EC12" i="16" s="1"/>
  <c r="M182" i="6"/>
  <c r="M181" i="6"/>
  <c r="EA12" i="16" s="1"/>
  <c r="M180" i="6"/>
  <c r="EB12" i="16" s="1"/>
  <c r="M179" i="6"/>
  <c r="DY12" i="16" s="1"/>
  <c r="K178" i="6"/>
  <c r="J178" i="6"/>
  <c r="I178" i="6"/>
  <c r="H178" i="6"/>
  <c r="G178" i="6"/>
  <c r="F178" i="6"/>
  <c r="K177" i="6"/>
  <c r="J177" i="6"/>
  <c r="I177" i="6"/>
  <c r="H177" i="6"/>
  <c r="G177" i="6"/>
  <c r="F177" i="6"/>
  <c r="M176" i="6"/>
  <c r="DV12" i="16" s="1"/>
  <c r="M175" i="6"/>
  <c r="DU12" i="16" s="1"/>
  <c r="M174" i="6"/>
  <c r="DT12" i="16" s="1"/>
  <c r="M173" i="6"/>
  <c r="M172" i="6"/>
  <c r="DR12" i="16" s="1"/>
  <c r="M171" i="6"/>
  <c r="DQ12" i="16" s="1"/>
  <c r="M170" i="6"/>
  <c r="DP12" i="16" s="1"/>
  <c r="M169" i="6"/>
  <c r="DO12" i="16" s="1"/>
  <c r="M168" i="6"/>
  <c r="DN12" i="16" s="1"/>
  <c r="M167" i="6"/>
  <c r="DM12" i="16" s="1"/>
  <c r="M166" i="6"/>
  <c r="DL12" i="16" s="1"/>
  <c r="M165" i="6"/>
  <c r="M164" i="6"/>
  <c r="M163" i="6"/>
  <c r="DI12" i="16" s="1"/>
  <c r="M162" i="6"/>
  <c r="DH12" i="16" s="1"/>
  <c r="M161" i="6"/>
  <c r="K160" i="6"/>
  <c r="J160" i="6"/>
  <c r="I160" i="6"/>
  <c r="H160" i="6"/>
  <c r="G160" i="6"/>
  <c r="F160" i="6"/>
  <c r="K159" i="6"/>
  <c r="J159" i="6"/>
  <c r="I159" i="6"/>
  <c r="H159" i="6"/>
  <c r="G159" i="6"/>
  <c r="F159" i="6"/>
  <c r="M158" i="6"/>
  <c r="DD12" i="16" s="1"/>
  <c r="M157" i="6"/>
  <c r="DC12" i="16" s="1"/>
  <c r="M156" i="6"/>
  <c r="DB12" i="16" s="1"/>
  <c r="M155" i="6"/>
  <c r="DA12" i="16" s="1"/>
  <c r="M154" i="6"/>
  <c r="CZ12" i="16" s="1"/>
  <c r="M153" i="6"/>
  <c r="CY12" i="16" s="1"/>
  <c r="M152" i="6"/>
  <c r="CX12" i="16" s="1"/>
  <c r="M151" i="6"/>
  <c r="M150" i="6"/>
  <c r="CV12" i="16" s="1"/>
  <c r="M149" i="6"/>
  <c r="CU12" i="16" s="1"/>
  <c r="M148" i="6"/>
  <c r="CT12" i="16" s="1"/>
  <c r="M147" i="6"/>
  <c r="M146" i="6"/>
  <c r="CR12" i="16" s="1"/>
  <c r="M145" i="6"/>
  <c r="CQ12" i="16" s="1"/>
  <c r="M144" i="6"/>
  <c r="CP12" i="16" s="1"/>
  <c r="M143" i="6"/>
  <c r="CO12" i="16" s="1"/>
  <c r="M142" i="6"/>
  <c r="M141" i="6"/>
  <c r="CM12" i="16" s="1"/>
  <c r="M140" i="6"/>
  <c r="CL12" i="16" s="1"/>
  <c r="M139" i="6"/>
  <c r="M138" i="6"/>
  <c r="CJ12" i="16" s="1"/>
  <c r="M137" i="6"/>
  <c r="CI12" i="16" s="1"/>
  <c r="M136" i="6"/>
  <c r="CH12" i="16" s="1"/>
  <c r="M135" i="6"/>
  <c r="M134" i="6"/>
  <c r="M133" i="6"/>
  <c r="CE12" i="16" s="1"/>
  <c r="M132" i="6"/>
  <c r="CD12" i="16" s="1"/>
  <c r="M131" i="6"/>
  <c r="CC12" i="16" s="1"/>
  <c r="M130" i="6"/>
  <c r="CB12" i="16" s="1"/>
  <c r="M129" i="6"/>
  <c r="CA12" i="16" s="1"/>
  <c r="M128" i="6"/>
  <c r="BZ12" i="16" s="1"/>
  <c r="M127" i="6"/>
  <c r="K126" i="6"/>
  <c r="J126" i="6"/>
  <c r="I126" i="6"/>
  <c r="H126" i="6"/>
  <c r="G126" i="6"/>
  <c r="F126" i="6"/>
  <c r="K125" i="6"/>
  <c r="J125" i="6"/>
  <c r="I125" i="6"/>
  <c r="H125" i="6"/>
  <c r="G125" i="6"/>
  <c r="F125" i="6"/>
  <c r="M124" i="6"/>
  <c r="BV12" i="16" s="1"/>
  <c r="M123" i="6"/>
  <c r="BU12" i="16" s="1"/>
  <c r="M122" i="6"/>
  <c r="BT12" i="16" s="1"/>
  <c r="M121" i="6"/>
  <c r="BS12" i="16" s="1"/>
  <c r="M120" i="6"/>
  <c r="BR12" i="16" s="1"/>
  <c r="M119" i="6"/>
  <c r="BQ12" i="16" s="1"/>
  <c r="M118" i="6"/>
  <c r="BP12" i="16" s="1"/>
  <c r="M117" i="6"/>
  <c r="BO12" i="16" s="1"/>
  <c r="M116" i="6"/>
  <c r="BN12" i="16" s="1"/>
  <c r="M115" i="6"/>
  <c r="BM12" i="16" s="1"/>
  <c r="M114" i="6"/>
  <c r="BL12" i="16" s="1"/>
  <c r="M113" i="6"/>
  <c r="BK12" i="16" s="1"/>
  <c r="M112" i="6"/>
  <c r="BJ12" i="16" s="1"/>
  <c r="M111" i="6"/>
  <c r="BI12" i="16" s="1"/>
  <c r="M110" i="6"/>
  <c r="BH12" i="16" s="1"/>
  <c r="M109" i="6"/>
  <c r="BG12" i="16" s="1"/>
  <c r="M108" i="6"/>
  <c r="BF12" i="16" s="1"/>
  <c r="M107" i="6"/>
  <c r="BE12" i="16" s="1"/>
  <c r="M106" i="6"/>
  <c r="BD12" i="16" s="1"/>
  <c r="M105" i="6"/>
  <c r="BC12" i="16" s="1"/>
  <c r="M104" i="6"/>
  <c r="BB12" i="16" s="1"/>
  <c r="M103" i="6"/>
  <c r="M102" i="6"/>
  <c r="AZ12" i="16" s="1"/>
  <c r="M101" i="6"/>
  <c r="AY12" i="16" s="1"/>
  <c r="M100" i="6"/>
  <c r="AX12" i="16" s="1"/>
  <c r="M99" i="6"/>
  <c r="AW12" i="16" s="1"/>
  <c r="M98" i="6"/>
  <c r="AV12" i="16" s="1"/>
  <c r="M97" i="6"/>
  <c r="AU12" i="16" s="1"/>
  <c r="M96" i="6"/>
  <c r="AT12" i="16" s="1"/>
  <c r="M95" i="6"/>
  <c r="AS12" i="16" s="1"/>
  <c r="M94" i="6"/>
  <c r="AR12" i="16" s="1"/>
  <c r="M93" i="6"/>
  <c r="AQ12" i="16" s="1"/>
  <c r="K92" i="6"/>
  <c r="J92" i="6"/>
  <c r="I92" i="6"/>
  <c r="H92" i="6"/>
  <c r="G92" i="6"/>
  <c r="F92" i="6"/>
  <c r="K91" i="6"/>
  <c r="J91" i="6"/>
  <c r="I91" i="6"/>
  <c r="H91" i="6"/>
  <c r="G91" i="6"/>
  <c r="F91" i="6"/>
  <c r="M90" i="6"/>
  <c r="M89" i="6"/>
  <c r="AM12" i="16" s="1"/>
  <c r="M88" i="6"/>
  <c r="AL12" i="16" s="1"/>
  <c r="M87" i="6"/>
  <c r="AK12" i="16" s="1"/>
  <c r="M86" i="6"/>
  <c r="M85" i="6"/>
  <c r="AI12" i="16" s="1"/>
  <c r="M84" i="6"/>
  <c r="AH12" i="16" s="1"/>
  <c r="M83" i="6"/>
  <c r="AG12" i="16" s="1"/>
  <c r="M82" i="6"/>
  <c r="M81" i="6"/>
  <c r="AE12" i="16" s="1"/>
  <c r="M80" i="6"/>
  <c r="AD12" i="16" s="1"/>
  <c r="M79" i="6"/>
  <c r="AC12" i="16" s="1"/>
  <c r="M78" i="6"/>
  <c r="M77" i="6"/>
  <c r="AA12" i="16" s="1"/>
  <c r="M76" i="6"/>
  <c r="Z12" i="16" s="1"/>
  <c r="M75" i="6"/>
  <c r="Y12" i="16" s="1"/>
  <c r="M74" i="6"/>
  <c r="M73" i="6"/>
  <c r="W12" i="16" s="1"/>
  <c r="M72" i="6"/>
  <c r="V12" i="16" s="1"/>
  <c r="M71" i="6"/>
  <c r="M70" i="6"/>
  <c r="M69" i="6"/>
  <c r="S12" i="16" s="1"/>
  <c r="M68" i="6"/>
  <c r="R12" i="16" s="1"/>
  <c r="M67" i="6"/>
  <c r="Q12" i="16" s="1"/>
  <c r="M66" i="6"/>
  <c r="M65" i="6"/>
  <c r="O12" i="16" s="1"/>
  <c r="M64" i="6"/>
  <c r="N12" i="16" s="1"/>
  <c r="M63" i="6"/>
  <c r="M12" i="16" s="1"/>
  <c r="M62" i="6"/>
  <c r="M61" i="6"/>
  <c r="K12" i="16" s="1"/>
  <c r="M60" i="6"/>
  <c r="J12" i="16" s="1"/>
  <c r="M59" i="6"/>
  <c r="K58" i="6"/>
  <c r="J58" i="6"/>
  <c r="I58" i="6"/>
  <c r="H58" i="6"/>
  <c r="G58" i="6"/>
  <c r="F58" i="6"/>
  <c r="M57" i="6"/>
  <c r="BE12" i="15" s="1"/>
  <c r="M56" i="6"/>
  <c r="M55" i="6"/>
  <c r="BC12" i="15" s="1"/>
  <c r="M54" i="6"/>
  <c r="BB12" i="15" s="1"/>
  <c r="M53" i="6"/>
  <c r="M52" i="6"/>
  <c r="M51" i="6"/>
  <c r="M50" i="6"/>
  <c r="AX12" i="15" s="1"/>
  <c r="M49" i="6"/>
  <c r="AW12" i="15" s="1"/>
  <c r="M48" i="6"/>
  <c r="AV12" i="15" s="1"/>
  <c r="M47" i="6"/>
  <c r="AU12" i="15" s="1"/>
  <c r="M46" i="6"/>
  <c r="AT12" i="15" s="1"/>
  <c r="K45" i="6"/>
  <c r="J45" i="6"/>
  <c r="I45" i="6"/>
  <c r="H45" i="6"/>
  <c r="G45" i="6"/>
  <c r="F45" i="6"/>
  <c r="M44" i="6"/>
  <c r="AR12" i="15" s="1"/>
  <c r="M43" i="6"/>
  <c r="AQ12" i="15" s="1"/>
  <c r="M42" i="6"/>
  <c r="AP12" i="15" s="1"/>
  <c r="M41" i="6"/>
  <c r="AO12" i="15" s="1"/>
  <c r="K40" i="6"/>
  <c r="J40" i="6"/>
  <c r="I40" i="6"/>
  <c r="H40" i="6"/>
  <c r="G40" i="6"/>
  <c r="F40" i="6"/>
  <c r="M39" i="6"/>
  <c r="AK12" i="15" s="1"/>
  <c r="M38" i="6"/>
  <c r="AJ12" i="15" s="1"/>
  <c r="M37" i="6"/>
  <c r="M36" i="6"/>
  <c r="AH12" i="15" s="1"/>
  <c r="M35" i="6"/>
  <c r="AG12" i="15" s="1"/>
  <c r="M34" i="6"/>
  <c r="AF12" i="15" s="1"/>
  <c r="M33" i="6"/>
  <c r="M32" i="6"/>
  <c r="AN12" i="15" s="1"/>
  <c r="M31" i="6"/>
  <c r="AM12" i="15" s="1"/>
  <c r="M30" i="6"/>
  <c r="AD12" i="15" s="1"/>
  <c r="M29" i="6"/>
  <c r="K28" i="6"/>
  <c r="J28" i="6"/>
  <c r="I28" i="6"/>
  <c r="H28" i="6"/>
  <c r="G28" i="6"/>
  <c r="F28" i="6"/>
  <c r="M27" i="6"/>
  <c r="AA12" i="15" s="1"/>
  <c r="M26" i="6"/>
  <c r="M25" i="6"/>
  <c r="Y12" i="15" s="1"/>
  <c r="M24" i="6"/>
  <c r="X12" i="15" s="1"/>
  <c r="M23" i="6"/>
  <c r="M22" i="6"/>
  <c r="M21" i="6"/>
  <c r="M20" i="6"/>
  <c r="K19" i="6"/>
  <c r="J19" i="6"/>
  <c r="I19" i="6"/>
  <c r="H19" i="6"/>
  <c r="G19" i="6"/>
  <c r="F19" i="6"/>
  <c r="M18" i="6"/>
  <c r="S12" i="15" s="1"/>
  <c r="M17" i="6"/>
  <c r="R12" i="15" s="1"/>
  <c r="K16" i="6"/>
  <c r="J16" i="6"/>
  <c r="I16" i="6"/>
  <c r="H16" i="6"/>
  <c r="G16" i="6"/>
  <c r="F16" i="6"/>
  <c r="M15" i="6"/>
  <c r="P12" i="15" s="1"/>
  <c r="M14" i="6"/>
  <c r="O12" i="15" s="1"/>
  <c r="M13" i="6"/>
  <c r="N12" i="15" s="1"/>
  <c r="M12" i="6"/>
  <c r="M12" i="15" s="1"/>
  <c r="M11" i="6"/>
  <c r="L12" i="15" s="1"/>
  <c r="M10" i="6"/>
  <c r="J12" i="15" s="1"/>
  <c r="K289" i="5"/>
  <c r="J289" i="5"/>
  <c r="I289" i="5"/>
  <c r="H289" i="5"/>
  <c r="G289" i="5"/>
  <c r="F289" i="5"/>
  <c r="M288" i="5"/>
  <c r="BW11" i="15" s="1"/>
  <c r="M287" i="5"/>
  <c r="BV11" i="15" s="1"/>
  <c r="M286" i="5"/>
  <c r="BU11" i="15" s="1"/>
  <c r="M285" i="5"/>
  <c r="BT11" i="15" s="1"/>
  <c r="M284" i="5"/>
  <c r="BS11" i="15" s="1"/>
  <c r="M283" i="5"/>
  <c r="BR11" i="15" s="1"/>
  <c r="M282" i="5"/>
  <c r="K281" i="5"/>
  <c r="J281" i="5"/>
  <c r="I281" i="5"/>
  <c r="H281" i="5"/>
  <c r="G281" i="5"/>
  <c r="F281" i="5"/>
  <c r="M280" i="5"/>
  <c r="BO11" i="15" s="1"/>
  <c r="M279" i="5"/>
  <c r="BN11" i="15" s="1"/>
  <c r="M278" i="5"/>
  <c r="BM11" i="15" s="1"/>
  <c r="M277" i="5"/>
  <c r="BL11" i="15" s="1"/>
  <c r="M276" i="5"/>
  <c r="BK11" i="15" s="1"/>
  <c r="M275" i="5"/>
  <c r="M274" i="5"/>
  <c r="BI11" i="15" s="1"/>
  <c r="M273" i="5"/>
  <c r="M272" i="5"/>
  <c r="K271" i="5"/>
  <c r="J271" i="5"/>
  <c r="I271" i="5"/>
  <c r="H271" i="5"/>
  <c r="G271" i="5"/>
  <c r="F271" i="5"/>
  <c r="M270" i="5"/>
  <c r="GY11" i="16" s="1"/>
  <c r="M269" i="5"/>
  <c r="GX11" i="16" s="1"/>
  <c r="M268" i="5"/>
  <c r="GW11" i="16" s="1"/>
  <c r="M267" i="5"/>
  <c r="K266" i="5"/>
  <c r="J266" i="5"/>
  <c r="I266" i="5"/>
  <c r="H266" i="5"/>
  <c r="G266" i="5"/>
  <c r="F266" i="5"/>
  <c r="M265" i="5"/>
  <c r="GU11" i="16" s="1"/>
  <c r="M264" i="5"/>
  <c r="M263" i="5"/>
  <c r="GS11" i="16" s="1"/>
  <c r="M262" i="5"/>
  <c r="GR11" i="16" s="1"/>
  <c r="K261" i="5"/>
  <c r="J261" i="5"/>
  <c r="I261" i="5"/>
  <c r="H261" i="5"/>
  <c r="G261" i="5"/>
  <c r="F261" i="5"/>
  <c r="M260" i="5"/>
  <c r="GQ11" i="16" s="1"/>
  <c r="M259" i="5"/>
  <c r="GP11" i="16" s="1"/>
  <c r="M258" i="5"/>
  <c r="GO11" i="16" s="1"/>
  <c r="M257" i="5"/>
  <c r="K256" i="5"/>
  <c r="J256" i="5"/>
  <c r="I256" i="5"/>
  <c r="H256" i="5"/>
  <c r="G256" i="5"/>
  <c r="F256" i="5"/>
  <c r="M255" i="5"/>
  <c r="M254" i="5"/>
  <c r="M253" i="5"/>
  <c r="M252" i="5"/>
  <c r="K251" i="5"/>
  <c r="J251" i="5"/>
  <c r="I251" i="5"/>
  <c r="H251" i="5"/>
  <c r="G251" i="5"/>
  <c r="F251" i="5"/>
  <c r="M250" i="5"/>
  <c r="GI11" i="16" s="1"/>
  <c r="M249" i="5"/>
  <c r="GH11" i="16" s="1"/>
  <c r="M248" i="5"/>
  <c r="GG11" i="16" s="1"/>
  <c r="M247" i="5"/>
  <c r="GF11" i="16" s="1"/>
  <c r="K246" i="5"/>
  <c r="J246" i="5"/>
  <c r="I246" i="5"/>
  <c r="H246" i="5"/>
  <c r="G246" i="5"/>
  <c r="F246" i="5"/>
  <c r="M245" i="5"/>
  <c r="M244" i="5"/>
  <c r="M243" i="5"/>
  <c r="GC11" i="16" s="1"/>
  <c r="M242" i="5"/>
  <c r="GB11" i="16" s="1"/>
  <c r="K241" i="5"/>
  <c r="J241" i="5"/>
  <c r="I241" i="5"/>
  <c r="H241" i="5"/>
  <c r="G241" i="5"/>
  <c r="F241" i="5"/>
  <c r="M240" i="5"/>
  <c r="GA11" i="16" s="1"/>
  <c r="M239" i="5"/>
  <c r="FZ11" i="16" s="1"/>
  <c r="M238" i="5"/>
  <c r="M237" i="5"/>
  <c r="FX11" i="16" s="1"/>
  <c r="K236" i="5"/>
  <c r="J236" i="5"/>
  <c r="I236" i="5"/>
  <c r="H236" i="5"/>
  <c r="G236" i="5"/>
  <c r="F236" i="5"/>
  <c r="M235" i="5"/>
  <c r="FW11" i="16" s="1"/>
  <c r="M234" i="5"/>
  <c r="FV11" i="16" s="1"/>
  <c r="M233" i="5"/>
  <c r="M232" i="5"/>
  <c r="FT11" i="16" s="1"/>
  <c r="K231" i="5"/>
  <c r="J231" i="5"/>
  <c r="I231" i="5"/>
  <c r="H231" i="5"/>
  <c r="G231" i="5"/>
  <c r="F231" i="5"/>
  <c r="M230" i="5"/>
  <c r="FS11" i="16" s="1"/>
  <c r="M229" i="5"/>
  <c r="FR11" i="16" s="1"/>
  <c r="M228" i="5"/>
  <c r="FQ11" i="16" s="1"/>
  <c r="M227" i="5"/>
  <c r="K226" i="5"/>
  <c r="J226" i="5"/>
  <c r="I226" i="5"/>
  <c r="H226" i="5"/>
  <c r="G226" i="5"/>
  <c r="F226" i="5"/>
  <c r="M225" i="5"/>
  <c r="M224" i="5"/>
  <c r="M223" i="5"/>
  <c r="M222" i="5"/>
  <c r="FL11" i="16" s="1"/>
  <c r="K221" i="5"/>
  <c r="J221" i="5"/>
  <c r="I221" i="5"/>
  <c r="H221" i="5"/>
  <c r="G221" i="5"/>
  <c r="F221" i="5"/>
  <c r="M220" i="5"/>
  <c r="FK11" i="16" s="1"/>
  <c r="M219" i="5"/>
  <c r="FJ11" i="16" s="1"/>
  <c r="M218" i="5"/>
  <c r="FI11" i="16" s="1"/>
  <c r="M217" i="5"/>
  <c r="FH11" i="16" s="1"/>
  <c r="K216" i="5"/>
  <c r="J216" i="5"/>
  <c r="I216" i="5"/>
  <c r="H216" i="5"/>
  <c r="G216" i="5"/>
  <c r="F216" i="5"/>
  <c r="M215" i="5"/>
  <c r="M214" i="5"/>
  <c r="M213" i="5"/>
  <c r="FE11" i="16" s="1"/>
  <c r="M212" i="5"/>
  <c r="FD11" i="16" s="1"/>
  <c r="K211" i="5"/>
  <c r="J211" i="5"/>
  <c r="I211" i="5"/>
  <c r="H211" i="5"/>
  <c r="G211" i="5"/>
  <c r="F211" i="5"/>
  <c r="M210" i="5"/>
  <c r="FC11" i="16" s="1"/>
  <c r="M209" i="5"/>
  <c r="FB11" i="16" s="1"/>
  <c r="M208" i="5"/>
  <c r="FA11" i="16" s="1"/>
  <c r="M207" i="5"/>
  <c r="K206" i="5"/>
  <c r="J206" i="5"/>
  <c r="I206" i="5"/>
  <c r="H206" i="5"/>
  <c r="G206" i="5"/>
  <c r="F206" i="5"/>
  <c r="M205" i="5"/>
  <c r="EY11" i="16" s="1"/>
  <c r="M204" i="5"/>
  <c r="EX11" i="16" s="1"/>
  <c r="M203" i="5"/>
  <c r="EW11" i="16" s="1"/>
  <c r="M202" i="5"/>
  <c r="EV11" i="16" s="1"/>
  <c r="M201" i="5"/>
  <c r="M200" i="5"/>
  <c r="M199" i="5"/>
  <c r="ES11" i="16" s="1"/>
  <c r="M198" i="5"/>
  <c r="ER11" i="16" s="1"/>
  <c r="M197" i="5"/>
  <c r="M196" i="5"/>
  <c r="M195" i="5"/>
  <c r="EO11" i="16" s="1"/>
  <c r="M194" i="5"/>
  <c r="EN11" i="16" s="1"/>
  <c r="K193" i="5"/>
  <c r="J193" i="5"/>
  <c r="I193" i="5"/>
  <c r="M192" i="5"/>
  <c r="EM11" i="16" s="1"/>
  <c r="M191" i="5"/>
  <c r="EL11" i="16" s="1"/>
  <c r="M190" i="5"/>
  <c r="EK11" i="16" s="1"/>
  <c r="M189" i="5"/>
  <c r="EJ11" i="16" s="1"/>
  <c r="M188" i="5"/>
  <c r="EI11" i="16" s="1"/>
  <c r="M187" i="5"/>
  <c r="EH11" i="16" s="1"/>
  <c r="M186" i="5"/>
  <c r="EG11" i="16" s="1"/>
  <c r="M185" i="5"/>
  <c r="EE11" i="16" s="1"/>
  <c r="M184" i="5"/>
  <c r="EF11" i="16" s="1"/>
  <c r="M183" i="5"/>
  <c r="EC11" i="16" s="1"/>
  <c r="M182" i="5"/>
  <c r="ED11" i="16" s="1"/>
  <c r="M181" i="5"/>
  <c r="EA11" i="16" s="1"/>
  <c r="M180" i="5"/>
  <c r="EB11" i="16" s="1"/>
  <c r="M179" i="5"/>
  <c r="DY11" i="16" s="1"/>
  <c r="K178" i="5"/>
  <c r="J178" i="5"/>
  <c r="I178" i="5"/>
  <c r="H178" i="5"/>
  <c r="G178" i="5"/>
  <c r="F178" i="5"/>
  <c r="K177" i="5"/>
  <c r="J177" i="5"/>
  <c r="I177" i="5"/>
  <c r="H177" i="5"/>
  <c r="G177" i="5"/>
  <c r="F177" i="5"/>
  <c r="M176" i="5"/>
  <c r="M175" i="5"/>
  <c r="DU11" i="16" s="1"/>
  <c r="M174" i="5"/>
  <c r="DT11" i="16" s="1"/>
  <c r="M173" i="5"/>
  <c r="DS11" i="16" s="1"/>
  <c r="M172" i="5"/>
  <c r="DR11" i="16" s="1"/>
  <c r="M171" i="5"/>
  <c r="DQ11" i="16" s="1"/>
  <c r="M170" i="5"/>
  <c r="DP11" i="16" s="1"/>
  <c r="M169" i="5"/>
  <c r="DO11" i="16" s="1"/>
  <c r="M168" i="5"/>
  <c r="M167" i="5"/>
  <c r="M166" i="5"/>
  <c r="DL11" i="16" s="1"/>
  <c r="M165" i="5"/>
  <c r="DK11" i="16" s="1"/>
  <c r="M164" i="5"/>
  <c r="M163" i="5"/>
  <c r="DI11" i="16" s="1"/>
  <c r="M162" i="5"/>
  <c r="DH11" i="16" s="1"/>
  <c r="M161" i="5"/>
  <c r="DG11" i="16" s="1"/>
  <c r="K160" i="5"/>
  <c r="J160" i="5"/>
  <c r="I160" i="5"/>
  <c r="H160" i="5"/>
  <c r="G160" i="5"/>
  <c r="F160" i="5"/>
  <c r="K159" i="5"/>
  <c r="J159" i="5"/>
  <c r="I159" i="5"/>
  <c r="H159" i="5"/>
  <c r="G159" i="5"/>
  <c r="F159" i="5"/>
  <c r="M158" i="5"/>
  <c r="DD11" i="16" s="1"/>
  <c r="M157" i="5"/>
  <c r="DC11" i="16" s="1"/>
  <c r="M156" i="5"/>
  <c r="DB11" i="16" s="1"/>
  <c r="M155" i="5"/>
  <c r="DA11" i="16" s="1"/>
  <c r="M154" i="5"/>
  <c r="M153" i="5"/>
  <c r="M152" i="5"/>
  <c r="CX11" i="16" s="1"/>
  <c r="M151" i="5"/>
  <c r="M150" i="5"/>
  <c r="M149" i="5"/>
  <c r="M148" i="5"/>
  <c r="CT11" i="16" s="1"/>
  <c r="M147" i="5"/>
  <c r="CS11" i="16" s="1"/>
  <c r="M146" i="5"/>
  <c r="CR11" i="16" s="1"/>
  <c r="M145" i="5"/>
  <c r="CQ11" i="16" s="1"/>
  <c r="M144" i="5"/>
  <c r="CP11" i="16" s="1"/>
  <c r="M143" i="5"/>
  <c r="CO11" i="16" s="1"/>
  <c r="M142" i="5"/>
  <c r="M141" i="5"/>
  <c r="CM11" i="16" s="1"/>
  <c r="M140" i="5"/>
  <c r="CL11" i="16" s="1"/>
  <c r="M139" i="5"/>
  <c r="CK11" i="16" s="1"/>
  <c r="M138" i="5"/>
  <c r="M137" i="5"/>
  <c r="CI11" i="16" s="1"/>
  <c r="M136" i="5"/>
  <c r="CH11" i="16" s="1"/>
  <c r="M135" i="5"/>
  <c r="CG11" i="16" s="1"/>
  <c r="M134" i="5"/>
  <c r="CF11" i="16" s="1"/>
  <c r="M133" i="5"/>
  <c r="CE11" i="16" s="1"/>
  <c r="M132" i="5"/>
  <c r="CD11" i="16" s="1"/>
  <c r="M131" i="5"/>
  <c r="CC11" i="16" s="1"/>
  <c r="M130" i="5"/>
  <c r="CB11" i="16" s="1"/>
  <c r="M129" i="5"/>
  <c r="CA11" i="16" s="1"/>
  <c r="M128" i="5"/>
  <c r="BZ11" i="16" s="1"/>
  <c r="M127" i="5"/>
  <c r="BY11" i="16" s="1"/>
  <c r="K126" i="5"/>
  <c r="J126" i="5"/>
  <c r="I126" i="5"/>
  <c r="G126" i="5"/>
  <c r="K125" i="5"/>
  <c r="J125" i="5"/>
  <c r="I125" i="5"/>
  <c r="G125" i="5"/>
  <c r="M124" i="5"/>
  <c r="BV11" i="16" s="1"/>
  <c r="M123" i="5"/>
  <c r="M122" i="5"/>
  <c r="BT11" i="16" s="1"/>
  <c r="M121" i="5"/>
  <c r="BS11" i="16" s="1"/>
  <c r="M120" i="5"/>
  <c r="BR11" i="16" s="1"/>
  <c r="M119" i="5"/>
  <c r="BQ11" i="16" s="1"/>
  <c r="M118" i="5"/>
  <c r="BP11" i="16" s="1"/>
  <c r="M117" i="5"/>
  <c r="BO11" i="16" s="1"/>
  <c r="M116" i="5"/>
  <c r="BN11" i="16" s="1"/>
  <c r="M115" i="5"/>
  <c r="BM11" i="16" s="1"/>
  <c r="M114" i="5"/>
  <c r="BL11" i="16" s="1"/>
  <c r="M113" i="5"/>
  <c r="BK11" i="16" s="1"/>
  <c r="M112" i="5"/>
  <c r="BJ11" i="16" s="1"/>
  <c r="M111" i="5"/>
  <c r="BI11" i="16" s="1"/>
  <c r="M110" i="5"/>
  <c r="BH11" i="16" s="1"/>
  <c r="M109" i="5"/>
  <c r="BG11" i="16" s="1"/>
  <c r="M108" i="5"/>
  <c r="BF11" i="16" s="1"/>
  <c r="M107" i="5"/>
  <c r="BE11" i="16" s="1"/>
  <c r="M106" i="5"/>
  <c r="BD11" i="16" s="1"/>
  <c r="M105" i="5"/>
  <c r="BC11" i="16" s="1"/>
  <c r="M104" i="5"/>
  <c r="BB11" i="16" s="1"/>
  <c r="M103" i="5"/>
  <c r="BA11" i="16" s="1"/>
  <c r="M102" i="5"/>
  <c r="AZ11" i="16" s="1"/>
  <c r="M101" i="5"/>
  <c r="AY11" i="16" s="1"/>
  <c r="M100" i="5"/>
  <c r="AX11" i="16" s="1"/>
  <c r="M99" i="5"/>
  <c r="AW11" i="16" s="1"/>
  <c r="M98" i="5"/>
  <c r="AV11" i="16" s="1"/>
  <c r="M97" i="5"/>
  <c r="AU11" i="16" s="1"/>
  <c r="M96" i="5"/>
  <c r="AT11" i="16" s="1"/>
  <c r="M95" i="5"/>
  <c r="AS11" i="16" s="1"/>
  <c r="M94" i="5"/>
  <c r="AR11" i="16" s="1"/>
  <c r="M93" i="5"/>
  <c r="AQ11" i="16" s="1"/>
  <c r="K92" i="5"/>
  <c r="J92" i="5"/>
  <c r="I92" i="5"/>
  <c r="H92" i="5"/>
  <c r="G92" i="5"/>
  <c r="F92" i="5"/>
  <c r="K91" i="5"/>
  <c r="J91" i="5"/>
  <c r="I91" i="5"/>
  <c r="H91" i="5"/>
  <c r="G91" i="5"/>
  <c r="F91" i="5"/>
  <c r="M90" i="5"/>
  <c r="M89" i="5"/>
  <c r="AM11" i="16" s="1"/>
  <c r="M88" i="5"/>
  <c r="AL11" i="16" s="1"/>
  <c r="M87" i="5"/>
  <c r="AK11" i="16" s="1"/>
  <c r="M86" i="5"/>
  <c r="M85" i="5"/>
  <c r="AI11" i="16" s="1"/>
  <c r="M84" i="5"/>
  <c r="AH11" i="16" s="1"/>
  <c r="M83" i="5"/>
  <c r="AG11" i="16" s="1"/>
  <c r="M82" i="5"/>
  <c r="AF11" i="16" s="1"/>
  <c r="M81" i="5"/>
  <c r="AE11" i="16" s="1"/>
  <c r="M80" i="5"/>
  <c r="AD11" i="16" s="1"/>
  <c r="M79" i="5"/>
  <c r="AC11" i="16" s="1"/>
  <c r="M78" i="5"/>
  <c r="M77" i="5"/>
  <c r="AA11" i="16" s="1"/>
  <c r="M76" i="5"/>
  <c r="Z11" i="16" s="1"/>
  <c r="M75" i="5"/>
  <c r="Y11" i="16" s="1"/>
  <c r="M74" i="5"/>
  <c r="M73" i="5"/>
  <c r="W11" i="16" s="1"/>
  <c r="M72" i="5"/>
  <c r="V11" i="16" s="1"/>
  <c r="M71" i="5"/>
  <c r="U11" i="16" s="1"/>
  <c r="M70" i="5"/>
  <c r="T11" i="16" s="1"/>
  <c r="M69" i="5"/>
  <c r="S11" i="16" s="1"/>
  <c r="M68" i="5"/>
  <c r="R11" i="16" s="1"/>
  <c r="M67" i="5"/>
  <c r="Q11" i="16" s="1"/>
  <c r="M66" i="5"/>
  <c r="P11" i="16" s="1"/>
  <c r="M65" i="5"/>
  <c r="O11" i="16" s="1"/>
  <c r="M64" i="5"/>
  <c r="N11" i="16" s="1"/>
  <c r="M63" i="5"/>
  <c r="M62" i="5"/>
  <c r="M61" i="5"/>
  <c r="K11" i="16" s="1"/>
  <c r="M60" i="5"/>
  <c r="J11" i="16" s="1"/>
  <c r="M59" i="5"/>
  <c r="I11" i="16" s="1"/>
  <c r="K58" i="5"/>
  <c r="J58" i="5"/>
  <c r="I58" i="5"/>
  <c r="H58" i="5"/>
  <c r="G58" i="5"/>
  <c r="F58" i="5"/>
  <c r="M57" i="5"/>
  <c r="BE11" i="15" s="1"/>
  <c r="M56" i="5"/>
  <c r="BD11" i="15" s="1"/>
  <c r="M55" i="5"/>
  <c r="M54" i="5"/>
  <c r="BB11" i="15" s="1"/>
  <c r="M53" i="5"/>
  <c r="M52" i="5"/>
  <c r="M51" i="5"/>
  <c r="M50" i="5"/>
  <c r="AX11" i="15" s="1"/>
  <c r="M49" i="5"/>
  <c r="AW11" i="15" s="1"/>
  <c r="M48" i="5"/>
  <c r="AV11" i="15" s="1"/>
  <c r="M47" i="5"/>
  <c r="AU11" i="15" s="1"/>
  <c r="M46" i="5"/>
  <c r="AT11" i="15" s="1"/>
  <c r="K45" i="5"/>
  <c r="J45" i="5"/>
  <c r="I45" i="5"/>
  <c r="H45" i="5"/>
  <c r="G45" i="5"/>
  <c r="F45" i="5"/>
  <c r="M44" i="5"/>
  <c r="AR11" i="15" s="1"/>
  <c r="M43" i="5"/>
  <c r="AQ11" i="15" s="1"/>
  <c r="M42" i="5"/>
  <c r="AP11" i="15" s="1"/>
  <c r="M41" i="5"/>
  <c r="AO11" i="15" s="1"/>
  <c r="K40" i="5"/>
  <c r="J40" i="5"/>
  <c r="I40" i="5"/>
  <c r="H40" i="5"/>
  <c r="G40" i="5"/>
  <c r="F40" i="5"/>
  <c r="M39" i="5"/>
  <c r="AK11" i="15" s="1"/>
  <c r="M38" i="5"/>
  <c r="AJ11" i="15" s="1"/>
  <c r="M37" i="5"/>
  <c r="AI11" i="15" s="1"/>
  <c r="M36" i="5"/>
  <c r="AH11" i="15" s="1"/>
  <c r="M35" i="5"/>
  <c r="AG11" i="15" s="1"/>
  <c r="M34" i="5"/>
  <c r="AF11" i="15" s="1"/>
  <c r="M33" i="5"/>
  <c r="M32" i="5"/>
  <c r="M31" i="5"/>
  <c r="AM11" i="15" s="1"/>
  <c r="M30" i="5"/>
  <c r="AD11" i="15" s="1"/>
  <c r="M29" i="5"/>
  <c r="K28" i="5"/>
  <c r="J28" i="5"/>
  <c r="I28" i="5"/>
  <c r="H28" i="5"/>
  <c r="G28" i="5"/>
  <c r="F28" i="5"/>
  <c r="M27" i="5"/>
  <c r="AA11" i="15" s="1"/>
  <c r="M26" i="5"/>
  <c r="M25" i="5"/>
  <c r="Y11" i="15" s="1"/>
  <c r="M24" i="5"/>
  <c r="X11" i="15" s="1"/>
  <c r="M23" i="5"/>
  <c r="W11" i="15" s="1"/>
  <c r="M22" i="5"/>
  <c r="M21" i="5"/>
  <c r="U11" i="15" s="1"/>
  <c r="M20" i="5"/>
  <c r="K19" i="5"/>
  <c r="J19" i="5"/>
  <c r="I19" i="5"/>
  <c r="H19" i="5"/>
  <c r="G19" i="5"/>
  <c r="F19" i="5"/>
  <c r="M18" i="5"/>
  <c r="S11" i="15" s="1"/>
  <c r="M17" i="5"/>
  <c r="R11" i="15" s="1"/>
  <c r="K16" i="5"/>
  <c r="J16" i="5"/>
  <c r="I16" i="5"/>
  <c r="H16" i="5"/>
  <c r="G16" i="5"/>
  <c r="F16" i="5"/>
  <c r="M15" i="5"/>
  <c r="P11" i="15" s="1"/>
  <c r="M14" i="5"/>
  <c r="O11" i="15" s="1"/>
  <c r="M13" i="5"/>
  <c r="N11" i="15" s="1"/>
  <c r="M12" i="5"/>
  <c r="M11" i="15" s="1"/>
  <c r="M11" i="5"/>
  <c r="L11" i="15" s="1"/>
  <c r="M10" i="5"/>
  <c r="J11" i="15" s="1"/>
  <c r="K289" i="4"/>
  <c r="J289" i="4"/>
  <c r="I289" i="4"/>
  <c r="H289" i="4"/>
  <c r="G289" i="4"/>
  <c r="F289" i="4"/>
  <c r="M288" i="4"/>
  <c r="M287" i="4"/>
  <c r="BV10" i="15" s="1"/>
  <c r="M286" i="4"/>
  <c r="BU10" i="15" s="1"/>
  <c r="M285" i="4"/>
  <c r="M284" i="4"/>
  <c r="BS10" i="15" s="1"/>
  <c r="M283" i="4"/>
  <c r="BR10" i="15" s="1"/>
  <c r="M282" i="4"/>
  <c r="BQ10" i="15" s="1"/>
  <c r="K281" i="4"/>
  <c r="J281" i="4"/>
  <c r="I281" i="4"/>
  <c r="H281" i="4"/>
  <c r="G281" i="4"/>
  <c r="F281" i="4"/>
  <c r="M280" i="4"/>
  <c r="BO10" i="15" s="1"/>
  <c r="M279" i="4"/>
  <c r="BN10" i="15" s="1"/>
  <c r="M278" i="4"/>
  <c r="BM10" i="15" s="1"/>
  <c r="M277" i="4"/>
  <c r="BL10" i="15" s="1"/>
  <c r="M276" i="4"/>
  <c r="BK10" i="15" s="1"/>
  <c r="M275" i="4"/>
  <c r="BJ10" i="15" s="1"/>
  <c r="M274" i="4"/>
  <c r="BI10" i="15" s="1"/>
  <c r="M273" i="4"/>
  <c r="M272" i="4"/>
  <c r="BG10" i="15" s="1"/>
  <c r="K271" i="4"/>
  <c r="J271" i="4"/>
  <c r="I271" i="4"/>
  <c r="H271" i="4"/>
  <c r="G271" i="4"/>
  <c r="F271" i="4"/>
  <c r="M270" i="4"/>
  <c r="M269" i="4"/>
  <c r="GX10" i="16" s="1"/>
  <c r="M268" i="4"/>
  <c r="GW10" i="16" s="1"/>
  <c r="M267" i="4"/>
  <c r="GV10" i="16" s="1"/>
  <c r="K266" i="4"/>
  <c r="J266" i="4"/>
  <c r="I266" i="4"/>
  <c r="H266" i="4"/>
  <c r="G266" i="4"/>
  <c r="F266" i="4"/>
  <c r="M265" i="4"/>
  <c r="GU10" i="16" s="1"/>
  <c r="M264" i="4"/>
  <c r="M263" i="4"/>
  <c r="GS10" i="16" s="1"/>
  <c r="M262" i="4"/>
  <c r="GR10" i="16" s="1"/>
  <c r="K261" i="4"/>
  <c r="J261" i="4"/>
  <c r="I261" i="4"/>
  <c r="H261" i="4"/>
  <c r="G261" i="4"/>
  <c r="F261" i="4"/>
  <c r="M260" i="4"/>
  <c r="GQ10" i="16" s="1"/>
  <c r="M259" i="4"/>
  <c r="GP10" i="16" s="1"/>
  <c r="M258" i="4"/>
  <c r="GO10" i="16" s="1"/>
  <c r="M257" i="4"/>
  <c r="GN10" i="16" s="1"/>
  <c r="K256" i="4"/>
  <c r="J256" i="4"/>
  <c r="I256" i="4"/>
  <c r="H256" i="4"/>
  <c r="G256" i="4"/>
  <c r="F256" i="4"/>
  <c r="M255" i="4"/>
  <c r="GM10" i="16" s="1"/>
  <c r="M254" i="4"/>
  <c r="M253" i="4"/>
  <c r="M252" i="4"/>
  <c r="K251" i="4"/>
  <c r="J251" i="4"/>
  <c r="I251" i="4"/>
  <c r="H251" i="4"/>
  <c r="G251" i="4"/>
  <c r="F251" i="4"/>
  <c r="M250" i="4"/>
  <c r="M249" i="4"/>
  <c r="GH10" i="16" s="1"/>
  <c r="M248" i="4"/>
  <c r="GG10" i="16" s="1"/>
  <c r="M247" i="4"/>
  <c r="GF10" i="16" s="1"/>
  <c r="K246" i="4"/>
  <c r="J246" i="4"/>
  <c r="I246" i="4"/>
  <c r="H246" i="4"/>
  <c r="G246" i="4"/>
  <c r="F246" i="4"/>
  <c r="M245" i="4"/>
  <c r="GE10" i="16" s="1"/>
  <c r="M244" i="4"/>
  <c r="M243" i="4"/>
  <c r="GC10" i="16" s="1"/>
  <c r="M242" i="4"/>
  <c r="GB10" i="16" s="1"/>
  <c r="K241" i="4"/>
  <c r="J241" i="4"/>
  <c r="I241" i="4"/>
  <c r="H241" i="4"/>
  <c r="G241" i="4"/>
  <c r="F241" i="4"/>
  <c r="M240" i="4"/>
  <c r="GA10" i="16" s="1"/>
  <c r="M239" i="4"/>
  <c r="FZ10" i="16" s="1"/>
  <c r="M238" i="4"/>
  <c r="FY10" i="16" s="1"/>
  <c r="M237" i="4"/>
  <c r="K236" i="4"/>
  <c r="J236" i="4"/>
  <c r="I236" i="4"/>
  <c r="H236" i="4"/>
  <c r="G236" i="4"/>
  <c r="F236" i="4"/>
  <c r="M235" i="4"/>
  <c r="FW10" i="16" s="1"/>
  <c r="M234" i="4"/>
  <c r="M233" i="4"/>
  <c r="FU10" i="16" s="1"/>
  <c r="M232" i="4"/>
  <c r="FT10" i="16" s="1"/>
  <c r="K231" i="4"/>
  <c r="J231" i="4"/>
  <c r="I231" i="4"/>
  <c r="H231" i="4"/>
  <c r="G231" i="4"/>
  <c r="F231" i="4"/>
  <c r="M230" i="4"/>
  <c r="M229" i="4"/>
  <c r="FR10" i="16" s="1"/>
  <c r="M228" i="4"/>
  <c r="FQ10" i="16" s="1"/>
  <c r="M227" i="4"/>
  <c r="K226" i="4"/>
  <c r="J226" i="4"/>
  <c r="I226" i="4"/>
  <c r="H226" i="4"/>
  <c r="G226" i="4"/>
  <c r="F226" i="4"/>
  <c r="M225" i="4"/>
  <c r="FO10" i="16" s="1"/>
  <c r="M224" i="4"/>
  <c r="M223" i="4"/>
  <c r="FM10" i="16" s="1"/>
  <c r="M222" i="4"/>
  <c r="FL10" i="16" s="1"/>
  <c r="K221" i="4"/>
  <c r="J221" i="4"/>
  <c r="I221" i="4"/>
  <c r="H221" i="4"/>
  <c r="G221" i="4"/>
  <c r="F221" i="4"/>
  <c r="M220" i="4"/>
  <c r="FK10" i="16" s="1"/>
  <c r="M219" i="4"/>
  <c r="FJ10" i="16" s="1"/>
  <c r="M218" i="4"/>
  <c r="FI10" i="16" s="1"/>
  <c r="M217" i="4"/>
  <c r="FH10" i="16" s="1"/>
  <c r="K216" i="4"/>
  <c r="J216" i="4"/>
  <c r="I216" i="4"/>
  <c r="H216" i="4"/>
  <c r="G216" i="4"/>
  <c r="F216" i="4"/>
  <c r="M215" i="4"/>
  <c r="FG10" i="16" s="1"/>
  <c r="M214" i="4"/>
  <c r="FF10" i="16" s="1"/>
  <c r="M213" i="4"/>
  <c r="M212" i="4"/>
  <c r="FD10" i="16" s="1"/>
  <c r="K211" i="4"/>
  <c r="J211" i="4"/>
  <c r="I211" i="4"/>
  <c r="H211" i="4"/>
  <c r="G211" i="4"/>
  <c r="F211" i="4"/>
  <c r="M210" i="4"/>
  <c r="M209" i="4"/>
  <c r="FB10" i="16" s="1"/>
  <c r="M208" i="4"/>
  <c r="M207" i="4"/>
  <c r="K206" i="4"/>
  <c r="J206" i="4"/>
  <c r="I206" i="4"/>
  <c r="H206" i="4"/>
  <c r="G206" i="4"/>
  <c r="F206" i="4"/>
  <c r="M205" i="4"/>
  <c r="EY10" i="16" s="1"/>
  <c r="M204" i="4"/>
  <c r="M203" i="4"/>
  <c r="EW10" i="16" s="1"/>
  <c r="M202" i="4"/>
  <c r="EV10" i="16" s="1"/>
  <c r="M201" i="4"/>
  <c r="EU10" i="16" s="1"/>
  <c r="M200" i="4"/>
  <c r="M199" i="4"/>
  <c r="M198" i="4"/>
  <c r="ER10" i="16" s="1"/>
  <c r="M197" i="4"/>
  <c r="EQ10" i="16" s="1"/>
  <c r="M196" i="4"/>
  <c r="EP10" i="16" s="1"/>
  <c r="M195" i="4"/>
  <c r="EO10" i="16" s="1"/>
  <c r="M194" i="4"/>
  <c r="EN10" i="16" s="1"/>
  <c r="K193" i="4"/>
  <c r="J193" i="4"/>
  <c r="I193" i="4"/>
  <c r="M193" i="4" s="1"/>
  <c r="M192" i="4"/>
  <c r="EM10" i="16" s="1"/>
  <c r="M191" i="4"/>
  <c r="EL10" i="16" s="1"/>
  <c r="M190" i="4"/>
  <c r="EK10" i="16" s="1"/>
  <c r="M189" i="4"/>
  <c r="EJ10" i="16" s="1"/>
  <c r="M188" i="4"/>
  <c r="EI10" i="16" s="1"/>
  <c r="M187" i="4"/>
  <c r="EH10" i="16" s="1"/>
  <c r="M186" i="4"/>
  <c r="EG10" i="16" s="1"/>
  <c r="M185" i="4"/>
  <c r="EE10" i="16" s="1"/>
  <c r="M184" i="4"/>
  <c r="EF10" i="16" s="1"/>
  <c r="M183" i="4"/>
  <c r="EC10" i="16" s="1"/>
  <c r="M182" i="4"/>
  <c r="ED10" i="16" s="1"/>
  <c r="M181" i="4"/>
  <c r="M180" i="4"/>
  <c r="EB10" i="16" s="1"/>
  <c r="DY10" i="16"/>
  <c r="K178" i="4"/>
  <c r="J178" i="4"/>
  <c r="I178" i="4"/>
  <c r="H178" i="4"/>
  <c r="G178" i="4"/>
  <c r="F178" i="4"/>
  <c r="K177" i="4"/>
  <c r="J177" i="4"/>
  <c r="I177" i="4"/>
  <c r="H177" i="4"/>
  <c r="G177" i="4"/>
  <c r="F177" i="4"/>
  <c r="M176" i="4"/>
  <c r="DV10" i="16" s="1"/>
  <c r="M175" i="4"/>
  <c r="DU10" i="16" s="1"/>
  <c r="M174" i="4"/>
  <c r="DT10" i="16" s="1"/>
  <c r="M173" i="4"/>
  <c r="DS10" i="16" s="1"/>
  <c r="M172" i="4"/>
  <c r="DR10" i="16" s="1"/>
  <c r="M171" i="4"/>
  <c r="DQ10" i="16" s="1"/>
  <c r="M170" i="4"/>
  <c r="DP10" i="16" s="1"/>
  <c r="M169" i="4"/>
  <c r="M168" i="4"/>
  <c r="DN10" i="16" s="1"/>
  <c r="M167" i="4"/>
  <c r="M166" i="4"/>
  <c r="DL10" i="16" s="1"/>
  <c r="M165" i="4"/>
  <c r="DK10" i="16" s="1"/>
  <c r="M164" i="4"/>
  <c r="DJ10" i="16" s="1"/>
  <c r="M163" i="4"/>
  <c r="DI10" i="16" s="1"/>
  <c r="M162" i="4"/>
  <c r="DH10" i="16" s="1"/>
  <c r="M161" i="4"/>
  <c r="DG10" i="16" s="1"/>
  <c r="K160" i="4"/>
  <c r="J160" i="4"/>
  <c r="I160" i="4"/>
  <c r="H160" i="4"/>
  <c r="G160" i="4"/>
  <c r="F160" i="4"/>
  <c r="K159" i="4"/>
  <c r="J159" i="4"/>
  <c r="I159" i="4"/>
  <c r="H159" i="4"/>
  <c r="G159" i="4"/>
  <c r="F159" i="4"/>
  <c r="M158" i="4"/>
  <c r="DD10" i="16" s="1"/>
  <c r="M157" i="4"/>
  <c r="DC10" i="16" s="1"/>
  <c r="M156" i="4"/>
  <c r="DB10" i="16" s="1"/>
  <c r="M155" i="4"/>
  <c r="M154" i="4"/>
  <c r="CZ10" i="16" s="1"/>
  <c r="M153" i="4"/>
  <c r="CY10" i="16" s="1"/>
  <c r="M152" i="4"/>
  <c r="CX10" i="16" s="1"/>
  <c r="M151" i="4"/>
  <c r="CW10" i="16" s="1"/>
  <c r="M150" i="4"/>
  <c r="CV10" i="16" s="1"/>
  <c r="M149" i="4"/>
  <c r="CU10" i="16" s="1"/>
  <c r="M148" i="4"/>
  <c r="CT10" i="16" s="1"/>
  <c r="M147" i="4"/>
  <c r="CS10" i="16" s="1"/>
  <c r="M146" i="4"/>
  <c r="CR10" i="16" s="1"/>
  <c r="M145" i="4"/>
  <c r="M144" i="4"/>
  <c r="CP10" i="16" s="1"/>
  <c r="M143" i="4"/>
  <c r="M142" i="4"/>
  <c r="CN10" i="16" s="1"/>
  <c r="M141" i="4"/>
  <c r="CM10" i="16" s="1"/>
  <c r="M140" i="4"/>
  <c r="CL10" i="16" s="1"/>
  <c r="M139" i="4"/>
  <c r="CK10" i="16" s="1"/>
  <c r="M138" i="4"/>
  <c r="CJ10" i="16" s="1"/>
  <c r="M137" i="4"/>
  <c r="CI10" i="16" s="1"/>
  <c r="M136" i="4"/>
  <c r="CH10" i="16" s="1"/>
  <c r="M135" i="4"/>
  <c r="M134" i="4"/>
  <c r="CF10" i="16" s="1"/>
  <c r="M133" i="4"/>
  <c r="CE10" i="16" s="1"/>
  <c r="M132" i="4"/>
  <c r="CD10" i="16" s="1"/>
  <c r="M131" i="4"/>
  <c r="CC10" i="16" s="1"/>
  <c r="M130" i="4"/>
  <c r="CB10" i="16" s="1"/>
  <c r="M129" i="4"/>
  <c r="CA10" i="16" s="1"/>
  <c r="M128" i="4"/>
  <c r="BZ10" i="16" s="1"/>
  <c r="M127" i="4"/>
  <c r="BY10" i="16" s="1"/>
  <c r="K126" i="4"/>
  <c r="J126" i="4"/>
  <c r="I126" i="4"/>
  <c r="H126" i="4"/>
  <c r="G126" i="4"/>
  <c r="F126" i="4"/>
  <c r="K125" i="4"/>
  <c r="J125" i="4"/>
  <c r="I125" i="4"/>
  <c r="H125" i="4"/>
  <c r="G125" i="4"/>
  <c r="F125" i="4"/>
  <c r="M124" i="4"/>
  <c r="BV10" i="16" s="1"/>
  <c r="M123" i="4"/>
  <c r="BU10" i="16" s="1"/>
  <c r="M122" i="4"/>
  <c r="BT10" i="16" s="1"/>
  <c r="M121" i="4"/>
  <c r="M120" i="4"/>
  <c r="BR10" i="16" s="1"/>
  <c r="M119" i="4"/>
  <c r="BQ10" i="16" s="1"/>
  <c r="M118" i="4"/>
  <c r="BP10" i="16" s="1"/>
  <c r="M117" i="4"/>
  <c r="BO10" i="16" s="1"/>
  <c r="M116" i="4"/>
  <c r="BN10" i="16" s="1"/>
  <c r="M115" i="4"/>
  <c r="M114" i="4"/>
  <c r="BL10" i="16" s="1"/>
  <c r="M113" i="4"/>
  <c r="BK10" i="16" s="1"/>
  <c r="M112" i="4"/>
  <c r="BJ10" i="16" s="1"/>
  <c r="M111" i="4"/>
  <c r="BI10" i="16" s="1"/>
  <c r="M110" i="4"/>
  <c r="BH10" i="16" s="1"/>
  <c r="M109" i="4"/>
  <c r="BG10" i="16" s="1"/>
  <c r="M108" i="4"/>
  <c r="BF10" i="16" s="1"/>
  <c r="M107" i="4"/>
  <c r="BE10" i="16" s="1"/>
  <c r="M106" i="4"/>
  <c r="BD10" i="16" s="1"/>
  <c r="M105" i="4"/>
  <c r="BC10" i="16" s="1"/>
  <c r="M104" i="4"/>
  <c r="BB10" i="16" s="1"/>
  <c r="M103" i="4"/>
  <c r="M102" i="4"/>
  <c r="AZ10" i="16" s="1"/>
  <c r="M101" i="4"/>
  <c r="AY10" i="16" s="1"/>
  <c r="M100" i="4"/>
  <c r="AX10" i="16" s="1"/>
  <c r="M99" i="4"/>
  <c r="AW10" i="16" s="1"/>
  <c r="M98" i="4"/>
  <c r="AV10" i="16" s="1"/>
  <c r="M97" i="4"/>
  <c r="M96" i="4"/>
  <c r="AT10" i="16" s="1"/>
  <c r="M95" i="4"/>
  <c r="AS10" i="16" s="1"/>
  <c r="M94" i="4"/>
  <c r="AR10" i="16" s="1"/>
  <c r="M93" i="4"/>
  <c r="AQ10" i="16" s="1"/>
  <c r="K92" i="4"/>
  <c r="J92" i="4"/>
  <c r="I92" i="4"/>
  <c r="H92" i="4"/>
  <c r="G92" i="4"/>
  <c r="F92" i="4"/>
  <c r="K91" i="4"/>
  <c r="J91" i="4"/>
  <c r="I91" i="4"/>
  <c r="H91" i="4"/>
  <c r="G91" i="4"/>
  <c r="F91" i="4"/>
  <c r="M90" i="4"/>
  <c r="AN10" i="16" s="1"/>
  <c r="M89" i="4"/>
  <c r="AM10" i="16" s="1"/>
  <c r="M88" i="4"/>
  <c r="AL10" i="16" s="1"/>
  <c r="M87" i="4"/>
  <c r="AK10" i="16" s="1"/>
  <c r="M86" i="4"/>
  <c r="AJ10" i="16" s="1"/>
  <c r="M85" i="4"/>
  <c r="AI10" i="16" s="1"/>
  <c r="M84" i="4"/>
  <c r="AH10" i="16" s="1"/>
  <c r="M83" i="4"/>
  <c r="AG10" i="16" s="1"/>
  <c r="M82" i="4"/>
  <c r="AF10" i="16" s="1"/>
  <c r="M81" i="4"/>
  <c r="M80" i="4"/>
  <c r="AD10" i="16" s="1"/>
  <c r="M79" i="4"/>
  <c r="AC10" i="16" s="1"/>
  <c r="M78" i="4"/>
  <c r="AB10" i="16" s="1"/>
  <c r="M77" i="4"/>
  <c r="AA10" i="16" s="1"/>
  <c r="M76" i="4"/>
  <c r="Z10" i="16" s="1"/>
  <c r="M75" i="4"/>
  <c r="Y10" i="16" s="1"/>
  <c r="M74" i="4"/>
  <c r="X10" i="16" s="1"/>
  <c r="M73" i="4"/>
  <c r="W10" i="16" s="1"/>
  <c r="M72" i="4"/>
  <c r="V10" i="16" s="1"/>
  <c r="M71" i="4"/>
  <c r="U10" i="16" s="1"/>
  <c r="M70" i="4"/>
  <c r="T10" i="16" s="1"/>
  <c r="M69" i="4"/>
  <c r="M68" i="4"/>
  <c r="R10" i="16" s="1"/>
  <c r="M67" i="4"/>
  <c r="Q10" i="16" s="1"/>
  <c r="M66" i="4"/>
  <c r="P10" i="16" s="1"/>
  <c r="M65" i="4"/>
  <c r="O10" i="16" s="1"/>
  <c r="M64" i="4"/>
  <c r="N10" i="16" s="1"/>
  <c r="M63" i="4"/>
  <c r="M10" i="16" s="1"/>
  <c r="M62" i="4"/>
  <c r="L10" i="16" s="1"/>
  <c r="M61" i="4"/>
  <c r="K10" i="16" s="1"/>
  <c r="M60" i="4"/>
  <c r="J10" i="16" s="1"/>
  <c r="M59" i="4"/>
  <c r="I10" i="16" s="1"/>
  <c r="K58" i="4"/>
  <c r="J58" i="4"/>
  <c r="I58" i="4"/>
  <c r="H58" i="4"/>
  <c r="G58" i="4"/>
  <c r="F58" i="4"/>
  <c r="M57" i="4"/>
  <c r="BE10" i="15" s="1"/>
  <c r="M56" i="4"/>
  <c r="BD10" i="15" s="1"/>
  <c r="M55" i="4"/>
  <c r="BC10" i="15" s="1"/>
  <c r="M54" i="4"/>
  <c r="BB10" i="15" s="1"/>
  <c r="M53" i="4"/>
  <c r="M52" i="4"/>
  <c r="M51" i="4"/>
  <c r="M50" i="4"/>
  <c r="AX10" i="15" s="1"/>
  <c r="M49" i="4"/>
  <c r="AW10" i="15" s="1"/>
  <c r="M48" i="4"/>
  <c r="AV10" i="15" s="1"/>
  <c r="M47" i="4"/>
  <c r="AU10" i="15" s="1"/>
  <c r="M46" i="4"/>
  <c r="AT10" i="15" s="1"/>
  <c r="K45" i="4"/>
  <c r="J45" i="4"/>
  <c r="I45" i="4"/>
  <c r="H45" i="4"/>
  <c r="G45" i="4"/>
  <c r="F45" i="4"/>
  <c r="M44" i="4"/>
  <c r="AR10" i="15" s="1"/>
  <c r="M43" i="4"/>
  <c r="AQ10" i="15" s="1"/>
  <c r="M42" i="4"/>
  <c r="AP10" i="15" s="1"/>
  <c r="M41" i="4"/>
  <c r="AO10" i="15" s="1"/>
  <c r="K40" i="4"/>
  <c r="J40" i="4"/>
  <c r="I40" i="4"/>
  <c r="H40" i="4"/>
  <c r="G40" i="4"/>
  <c r="F40" i="4"/>
  <c r="M39" i="4"/>
  <c r="AK10" i="15" s="1"/>
  <c r="M38" i="4"/>
  <c r="AJ10" i="15" s="1"/>
  <c r="M37" i="4"/>
  <c r="AI10" i="15" s="1"/>
  <c r="M36" i="4"/>
  <c r="M35" i="4"/>
  <c r="M34" i="4"/>
  <c r="AF10" i="15" s="1"/>
  <c r="M33" i="4"/>
  <c r="AE10" i="15" s="1"/>
  <c r="M32" i="4"/>
  <c r="AN10" i="15" s="1"/>
  <c r="M31" i="4"/>
  <c r="AM10" i="15" s="1"/>
  <c r="M30" i="4"/>
  <c r="AD10" i="15" s="1"/>
  <c r="M29" i="4"/>
  <c r="AC10" i="15" s="1"/>
  <c r="K28" i="4"/>
  <c r="J28" i="4"/>
  <c r="I28" i="4"/>
  <c r="H28" i="4"/>
  <c r="G28" i="4"/>
  <c r="F28" i="4"/>
  <c r="M27" i="4"/>
  <c r="AA10" i="15" s="1"/>
  <c r="M26" i="4"/>
  <c r="Z10" i="15" s="1"/>
  <c r="M25" i="4"/>
  <c r="M24" i="4"/>
  <c r="X10" i="15" s="1"/>
  <c r="M23" i="4"/>
  <c r="W10" i="15" s="1"/>
  <c r="M22" i="4"/>
  <c r="V10" i="15" s="1"/>
  <c r="M21" i="4"/>
  <c r="U10" i="15" s="1"/>
  <c r="M20" i="4"/>
  <c r="K19" i="4"/>
  <c r="J19" i="4"/>
  <c r="I19" i="4"/>
  <c r="H19" i="4"/>
  <c r="G19" i="4"/>
  <c r="F19" i="4"/>
  <c r="M18" i="4"/>
  <c r="S10" i="15" s="1"/>
  <c r="M17" i="4"/>
  <c r="R10" i="15" s="1"/>
  <c r="K16" i="4"/>
  <c r="J16" i="4"/>
  <c r="I16" i="4"/>
  <c r="H16" i="4"/>
  <c r="G16" i="4"/>
  <c r="F16" i="4"/>
  <c r="M15" i="4"/>
  <c r="M14" i="4"/>
  <c r="M13" i="4"/>
  <c r="N10" i="15" s="1"/>
  <c r="M12" i="4"/>
  <c r="M10" i="15" s="1"/>
  <c r="M11" i="4"/>
  <c r="L10" i="15" s="1"/>
  <c r="M10" i="4"/>
  <c r="J10" i="15" s="1"/>
  <c r="K289" i="3"/>
  <c r="J289" i="3"/>
  <c r="I289" i="3"/>
  <c r="H289" i="3"/>
  <c r="G289" i="3"/>
  <c r="F289" i="3"/>
  <c r="M288" i="3"/>
  <c r="BW9" i="15" s="1"/>
  <c r="M287" i="3"/>
  <c r="BV9" i="15" s="1"/>
  <c r="M286" i="3"/>
  <c r="M285" i="3"/>
  <c r="BT9" i="15" s="1"/>
  <c r="M284" i="3"/>
  <c r="BS9" i="15" s="1"/>
  <c r="M283" i="3"/>
  <c r="BR9" i="15" s="1"/>
  <c r="M282" i="3"/>
  <c r="BQ9" i="15" s="1"/>
  <c r="K281" i="3"/>
  <c r="J281" i="3"/>
  <c r="I281" i="3"/>
  <c r="H281" i="3"/>
  <c r="G281" i="3"/>
  <c r="F281" i="3"/>
  <c r="M280" i="3"/>
  <c r="BO9" i="15" s="1"/>
  <c r="M279" i="3"/>
  <c r="BN9" i="15" s="1"/>
  <c r="M278" i="3"/>
  <c r="BM9" i="15" s="1"/>
  <c r="M277" i="3"/>
  <c r="M276" i="3"/>
  <c r="BK9" i="15" s="1"/>
  <c r="M275" i="3"/>
  <c r="BJ9" i="15" s="1"/>
  <c r="M274" i="3"/>
  <c r="BI9" i="15" s="1"/>
  <c r="M273" i="3"/>
  <c r="BH9" i="15" s="1"/>
  <c r="M272" i="3"/>
  <c r="BG9" i="15" s="1"/>
  <c r="K271" i="3"/>
  <c r="J271" i="3"/>
  <c r="I271" i="3"/>
  <c r="H271" i="3"/>
  <c r="G271" i="3"/>
  <c r="F271" i="3"/>
  <c r="M270" i="3"/>
  <c r="GY9" i="16" s="1"/>
  <c r="M269" i="3"/>
  <c r="GX9" i="16" s="1"/>
  <c r="M268" i="3"/>
  <c r="GW9" i="16" s="1"/>
  <c r="M267" i="3"/>
  <c r="GV9" i="16" s="1"/>
  <c r="K266" i="3"/>
  <c r="J266" i="3"/>
  <c r="I266" i="3"/>
  <c r="H266" i="3"/>
  <c r="G266" i="3"/>
  <c r="F266" i="3"/>
  <c r="M265" i="3"/>
  <c r="M264" i="3"/>
  <c r="GT9" i="16" s="1"/>
  <c r="M263" i="3"/>
  <c r="M262" i="3"/>
  <c r="GR9" i="16" s="1"/>
  <c r="K261" i="3"/>
  <c r="J261" i="3"/>
  <c r="I261" i="3"/>
  <c r="H261" i="3"/>
  <c r="G261" i="3"/>
  <c r="F261" i="3"/>
  <c r="M260" i="3"/>
  <c r="GQ9" i="16" s="1"/>
  <c r="M259" i="3"/>
  <c r="GP9" i="16" s="1"/>
  <c r="M258" i="3"/>
  <c r="M257" i="3"/>
  <c r="GN9" i="16" s="1"/>
  <c r="K256" i="3"/>
  <c r="J256" i="3"/>
  <c r="I256" i="3"/>
  <c r="H256" i="3"/>
  <c r="G256" i="3"/>
  <c r="F256" i="3"/>
  <c r="M255" i="3"/>
  <c r="GM9" i="16" s="1"/>
  <c r="M254" i="3"/>
  <c r="GL9" i="16" s="1"/>
  <c r="M253" i="3"/>
  <c r="M252" i="3"/>
  <c r="GJ9" i="16" s="1"/>
  <c r="K251" i="3"/>
  <c r="J251" i="3"/>
  <c r="I251" i="3"/>
  <c r="H251" i="3"/>
  <c r="G251" i="3"/>
  <c r="F251" i="3"/>
  <c r="M250" i="3"/>
  <c r="GI9" i="16" s="1"/>
  <c r="M249" i="3"/>
  <c r="GH9" i="16" s="1"/>
  <c r="M248" i="3"/>
  <c r="GG9" i="16" s="1"/>
  <c r="M247" i="3"/>
  <c r="GF9" i="16" s="1"/>
  <c r="K246" i="3"/>
  <c r="J246" i="3"/>
  <c r="I246" i="3"/>
  <c r="H246" i="3"/>
  <c r="G246" i="3"/>
  <c r="F246" i="3"/>
  <c r="M245" i="3"/>
  <c r="GE9" i="16" s="1"/>
  <c r="M244" i="3"/>
  <c r="GD9" i="16" s="1"/>
  <c r="M243" i="3"/>
  <c r="GC9" i="16" s="1"/>
  <c r="M242" i="3"/>
  <c r="GB9" i="16" s="1"/>
  <c r="K241" i="3"/>
  <c r="J241" i="3"/>
  <c r="I241" i="3"/>
  <c r="H241" i="3"/>
  <c r="G241" i="3"/>
  <c r="F241" i="3"/>
  <c r="M240" i="3"/>
  <c r="GA9" i="16" s="1"/>
  <c r="M239" i="3"/>
  <c r="FZ9" i="16" s="1"/>
  <c r="M238" i="3"/>
  <c r="FY9" i="16" s="1"/>
  <c r="M237" i="3"/>
  <c r="FX9" i="16" s="1"/>
  <c r="K236" i="3"/>
  <c r="J236" i="3"/>
  <c r="I236" i="3"/>
  <c r="H236" i="3"/>
  <c r="G236" i="3"/>
  <c r="F236" i="3"/>
  <c r="M235" i="3"/>
  <c r="FW9" i="16" s="1"/>
  <c r="M234" i="3"/>
  <c r="FV9" i="16" s="1"/>
  <c r="M233" i="3"/>
  <c r="FU9" i="16" s="1"/>
  <c r="M232" i="3"/>
  <c r="FT9" i="16" s="1"/>
  <c r="K231" i="3"/>
  <c r="J231" i="3"/>
  <c r="I231" i="3"/>
  <c r="H231" i="3"/>
  <c r="G231" i="3"/>
  <c r="F231" i="3"/>
  <c r="M230" i="3"/>
  <c r="M229" i="3"/>
  <c r="FR9" i="16" s="1"/>
  <c r="M228" i="3"/>
  <c r="FQ9" i="16" s="1"/>
  <c r="M227" i="3"/>
  <c r="FP9" i="16" s="1"/>
  <c r="K226" i="3"/>
  <c r="J226" i="3"/>
  <c r="I226" i="3"/>
  <c r="H226" i="3"/>
  <c r="G226" i="3"/>
  <c r="F226" i="3"/>
  <c r="M225" i="3"/>
  <c r="FO9" i="16" s="1"/>
  <c r="M224" i="3"/>
  <c r="FN9" i="16" s="1"/>
  <c r="M223" i="3"/>
  <c r="FM9" i="16" s="1"/>
  <c r="M222" i="3"/>
  <c r="FL9" i="16" s="1"/>
  <c r="K221" i="3"/>
  <c r="J221" i="3"/>
  <c r="I221" i="3"/>
  <c r="H221" i="3"/>
  <c r="G221" i="3"/>
  <c r="F221" i="3"/>
  <c r="M220" i="3"/>
  <c r="FK9" i="16" s="1"/>
  <c r="M219" i="3"/>
  <c r="FJ9" i="16" s="1"/>
  <c r="M218" i="3"/>
  <c r="FI9" i="16" s="1"/>
  <c r="M217" i="3"/>
  <c r="FH9" i="16" s="1"/>
  <c r="K216" i="3"/>
  <c r="J216" i="3"/>
  <c r="I216" i="3"/>
  <c r="H216" i="3"/>
  <c r="G216" i="3"/>
  <c r="F216" i="3"/>
  <c r="M215" i="3"/>
  <c r="FG9" i="16" s="1"/>
  <c r="M214" i="3"/>
  <c r="FF9" i="16" s="1"/>
  <c r="M213" i="3"/>
  <c r="FE9" i="16" s="1"/>
  <c r="M212" i="3"/>
  <c r="FD9" i="16" s="1"/>
  <c r="K211" i="3"/>
  <c r="J211" i="3"/>
  <c r="I211" i="3"/>
  <c r="H211" i="3"/>
  <c r="G211" i="3"/>
  <c r="F211" i="3"/>
  <c r="M210" i="3"/>
  <c r="M209" i="3"/>
  <c r="FB9" i="16" s="1"/>
  <c r="M208" i="3"/>
  <c r="FA9" i="16" s="1"/>
  <c r="M207" i="3"/>
  <c r="EZ9" i="16" s="1"/>
  <c r="K206" i="3"/>
  <c r="J206" i="3"/>
  <c r="I206" i="3"/>
  <c r="H206" i="3"/>
  <c r="G206" i="3"/>
  <c r="F206" i="3"/>
  <c r="M205" i="3"/>
  <c r="EY9" i="16" s="1"/>
  <c r="M204" i="3"/>
  <c r="EX9" i="16" s="1"/>
  <c r="M203" i="3"/>
  <c r="M202" i="3"/>
  <c r="EV9" i="16" s="1"/>
  <c r="M201" i="3"/>
  <c r="EU9" i="16" s="1"/>
  <c r="M200" i="3"/>
  <c r="ET9" i="16" s="1"/>
  <c r="M199" i="3"/>
  <c r="ES9" i="16" s="1"/>
  <c r="M198" i="3"/>
  <c r="ER9" i="16" s="1"/>
  <c r="M197" i="3"/>
  <c r="EQ9" i="16" s="1"/>
  <c r="M196" i="3"/>
  <c r="EP9" i="16" s="1"/>
  <c r="M195" i="3"/>
  <c r="EO9" i="16" s="1"/>
  <c r="M194" i="3"/>
  <c r="EN9" i="16" s="1"/>
  <c r="K193" i="3"/>
  <c r="J193" i="3"/>
  <c r="I193" i="3"/>
  <c r="M192" i="3"/>
  <c r="EM9" i="16" s="1"/>
  <c r="M191" i="3"/>
  <c r="EL9" i="16" s="1"/>
  <c r="M190" i="3"/>
  <c r="EK9" i="16" s="1"/>
  <c r="M189" i="3"/>
  <c r="EJ9" i="16" s="1"/>
  <c r="M188" i="3"/>
  <c r="EI9" i="16" s="1"/>
  <c r="M187" i="3"/>
  <c r="M186" i="3"/>
  <c r="EG9" i="16" s="1"/>
  <c r="M185" i="3"/>
  <c r="M184" i="3"/>
  <c r="EF9" i="16" s="1"/>
  <c r="M183" i="3"/>
  <c r="EC9" i="16" s="1"/>
  <c r="M182" i="3"/>
  <c r="ED9" i="16" s="1"/>
  <c r="M181" i="3"/>
  <c r="EA9" i="16" s="1"/>
  <c r="M180" i="3"/>
  <c r="EB9" i="16" s="1"/>
  <c r="M179" i="3"/>
  <c r="DY9" i="16" s="1"/>
  <c r="K178" i="3"/>
  <c r="J178" i="3"/>
  <c r="I178" i="3"/>
  <c r="H178" i="3"/>
  <c r="G178" i="3"/>
  <c r="F178" i="3"/>
  <c r="K177" i="3"/>
  <c r="J177" i="3"/>
  <c r="I177" i="3"/>
  <c r="H177" i="3"/>
  <c r="G177" i="3"/>
  <c r="F177" i="3"/>
  <c r="M176" i="3"/>
  <c r="DV9" i="16" s="1"/>
  <c r="M175" i="3"/>
  <c r="DU9" i="16" s="1"/>
  <c r="M174" i="3"/>
  <c r="DT9" i="16" s="1"/>
  <c r="M173" i="3"/>
  <c r="M172" i="3"/>
  <c r="DR9" i="16" s="1"/>
  <c r="M171" i="3"/>
  <c r="DQ9" i="16" s="1"/>
  <c r="M170" i="3"/>
  <c r="DP9" i="16" s="1"/>
  <c r="M169" i="3"/>
  <c r="DO9" i="16" s="1"/>
  <c r="M168" i="3"/>
  <c r="DN9" i="16" s="1"/>
  <c r="M167" i="3"/>
  <c r="DM9" i="16" s="1"/>
  <c r="M166" i="3"/>
  <c r="DL9" i="16" s="1"/>
  <c r="M165" i="3"/>
  <c r="DK9" i="16" s="1"/>
  <c r="M164" i="3"/>
  <c r="DJ9" i="16" s="1"/>
  <c r="M163" i="3"/>
  <c r="DI9" i="16" s="1"/>
  <c r="M162" i="3"/>
  <c r="DH9" i="16" s="1"/>
  <c r="M161" i="3"/>
  <c r="K160" i="3"/>
  <c r="J160" i="3"/>
  <c r="I160" i="3"/>
  <c r="H160" i="3"/>
  <c r="G160" i="3"/>
  <c r="F160" i="3"/>
  <c r="K159" i="3"/>
  <c r="J159" i="3"/>
  <c r="I159" i="3"/>
  <c r="H159" i="3"/>
  <c r="G159" i="3"/>
  <c r="F159" i="3"/>
  <c r="M158" i="3"/>
  <c r="DD9" i="16" s="1"/>
  <c r="M157" i="3"/>
  <c r="DC9" i="16" s="1"/>
  <c r="M156" i="3"/>
  <c r="DB9" i="16" s="1"/>
  <c r="M155" i="3"/>
  <c r="M154" i="3"/>
  <c r="CZ9" i="16" s="1"/>
  <c r="M153" i="3"/>
  <c r="CY9" i="16" s="1"/>
  <c r="M152" i="3"/>
  <c r="CX9" i="16" s="1"/>
  <c r="M151" i="3"/>
  <c r="CW9" i="16" s="1"/>
  <c r="M150" i="3"/>
  <c r="CV9" i="16" s="1"/>
  <c r="M149" i="3"/>
  <c r="CU9" i="16" s="1"/>
  <c r="M148" i="3"/>
  <c r="CT9" i="16" s="1"/>
  <c r="M147" i="3"/>
  <c r="CS9" i="16" s="1"/>
  <c r="M146" i="3"/>
  <c r="CR9" i="16" s="1"/>
  <c r="M145" i="3"/>
  <c r="CQ9" i="16" s="1"/>
  <c r="M144" i="3"/>
  <c r="CP9" i="16" s="1"/>
  <c r="M143" i="3"/>
  <c r="M142" i="3"/>
  <c r="CN9" i="16" s="1"/>
  <c r="M141" i="3"/>
  <c r="CM9" i="16" s="1"/>
  <c r="M140" i="3"/>
  <c r="CL9" i="16" s="1"/>
  <c r="M139" i="3"/>
  <c r="CK9" i="16" s="1"/>
  <c r="M138" i="3"/>
  <c r="CJ9" i="16" s="1"/>
  <c r="M137" i="3"/>
  <c r="CI9" i="16" s="1"/>
  <c r="M136" i="3"/>
  <c r="CH9" i="16" s="1"/>
  <c r="M135" i="3"/>
  <c r="M134" i="3"/>
  <c r="CF9" i="16" s="1"/>
  <c r="M133" i="3"/>
  <c r="CE9" i="16" s="1"/>
  <c r="M132" i="3"/>
  <c r="CD9" i="16" s="1"/>
  <c r="M131" i="3"/>
  <c r="CC9" i="16" s="1"/>
  <c r="M130" i="3"/>
  <c r="CB9" i="16" s="1"/>
  <c r="M129" i="3"/>
  <c r="CA9" i="16" s="1"/>
  <c r="M128" i="3"/>
  <c r="BZ9" i="16" s="1"/>
  <c r="M127" i="3"/>
  <c r="BY9" i="16" s="1"/>
  <c r="K126" i="3"/>
  <c r="J126" i="3"/>
  <c r="I126" i="3"/>
  <c r="H126" i="3"/>
  <c r="G126" i="3"/>
  <c r="F126" i="3"/>
  <c r="K125" i="3"/>
  <c r="J125" i="3"/>
  <c r="I125" i="3"/>
  <c r="H125" i="3"/>
  <c r="G125" i="3"/>
  <c r="F125" i="3"/>
  <c r="M124" i="3"/>
  <c r="BV9" i="16" s="1"/>
  <c r="M123" i="3"/>
  <c r="BU9" i="16" s="1"/>
  <c r="M122" i="3"/>
  <c r="BT9" i="16" s="1"/>
  <c r="M121" i="3"/>
  <c r="M120" i="3"/>
  <c r="BR9" i="16" s="1"/>
  <c r="M119" i="3"/>
  <c r="BQ9" i="16" s="1"/>
  <c r="M118" i="3"/>
  <c r="BP9" i="16" s="1"/>
  <c r="M117" i="3"/>
  <c r="M116" i="3"/>
  <c r="BN9" i="16" s="1"/>
  <c r="M115" i="3"/>
  <c r="BM9" i="16" s="1"/>
  <c r="M114" i="3"/>
  <c r="BL9" i="16" s="1"/>
  <c r="M113" i="3"/>
  <c r="BK9" i="16" s="1"/>
  <c r="M112" i="3"/>
  <c r="BJ9" i="16" s="1"/>
  <c r="M111" i="3"/>
  <c r="BI9" i="16" s="1"/>
  <c r="M110" i="3"/>
  <c r="BH9" i="16" s="1"/>
  <c r="M109" i="3"/>
  <c r="M108" i="3"/>
  <c r="BF9" i="16" s="1"/>
  <c r="M107" i="3"/>
  <c r="BE9" i="16" s="1"/>
  <c r="M106" i="3"/>
  <c r="BD9" i="16" s="1"/>
  <c r="M105" i="3"/>
  <c r="M104" i="3"/>
  <c r="BB9" i="16" s="1"/>
  <c r="M103" i="3"/>
  <c r="BA9" i="16" s="1"/>
  <c r="M102" i="3"/>
  <c r="AZ9" i="16" s="1"/>
  <c r="M101" i="3"/>
  <c r="AY9" i="16" s="1"/>
  <c r="M100" i="3"/>
  <c r="AX9" i="16" s="1"/>
  <c r="M99" i="3"/>
  <c r="AW9" i="16" s="1"/>
  <c r="M98" i="3"/>
  <c r="AV9" i="16" s="1"/>
  <c r="M97" i="3"/>
  <c r="AU9" i="16" s="1"/>
  <c r="M96" i="3"/>
  <c r="AT9" i="16" s="1"/>
  <c r="M95" i="3"/>
  <c r="AS9" i="16" s="1"/>
  <c r="M94" i="3"/>
  <c r="AR9" i="16" s="1"/>
  <c r="M93" i="3"/>
  <c r="K92" i="3"/>
  <c r="J92" i="3"/>
  <c r="I92" i="3"/>
  <c r="H92" i="3"/>
  <c r="G92" i="3"/>
  <c r="K91" i="3"/>
  <c r="J91" i="3"/>
  <c r="I91" i="3"/>
  <c r="H91" i="3"/>
  <c r="G91" i="3"/>
  <c r="F91" i="3"/>
  <c r="M90" i="3"/>
  <c r="AN9" i="16" s="1"/>
  <c r="M89" i="3"/>
  <c r="AM9" i="16" s="1"/>
  <c r="M88" i="3"/>
  <c r="AL9" i="16" s="1"/>
  <c r="M87" i="3"/>
  <c r="AK9" i="16" s="1"/>
  <c r="M86" i="3"/>
  <c r="AJ9" i="16" s="1"/>
  <c r="M85" i="3"/>
  <c r="AI9" i="16" s="1"/>
  <c r="M84" i="3"/>
  <c r="AH9" i="16" s="1"/>
  <c r="M83" i="3"/>
  <c r="AG9" i="16" s="1"/>
  <c r="M82" i="3"/>
  <c r="AF9" i="16" s="1"/>
  <c r="M81" i="3"/>
  <c r="AE9" i="16" s="1"/>
  <c r="M80" i="3"/>
  <c r="AD9" i="16" s="1"/>
  <c r="M79" i="3"/>
  <c r="AC9" i="16" s="1"/>
  <c r="M78" i="3"/>
  <c r="AB9" i="16" s="1"/>
  <c r="M77" i="3"/>
  <c r="AA9" i="16" s="1"/>
  <c r="M76" i="3"/>
  <c r="Z9" i="16" s="1"/>
  <c r="M75" i="3"/>
  <c r="Y9" i="16" s="1"/>
  <c r="M74" i="3"/>
  <c r="X9" i="16" s="1"/>
  <c r="M73" i="3"/>
  <c r="W9" i="16" s="1"/>
  <c r="M72" i="3"/>
  <c r="V9" i="16" s="1"/>
  <c r="M71" i="3"/>
  <c r="U9" i="16" s="1"/>
  <c r="M70" i="3"/>
  <c r="T9" i="16" s="1"/>
  <c r="M69" i="3"/>
  <c r="S9" i="16" s="1"/>
  <c r="M68" i="3"/>
  <c r="R9" i="16" s="1"/>
  <c r="M67" i="3"/>
  <c r="Q9" i="16" s="1"/>
  <c r="M66" i="3"/>
  <c r="M65" i="3"/>
  <c r="M64" i="3"/>
  <c r="N9" i="16" s="1"/>
  <c r="M63" i="3"/>
  <c r="M9" i="16" s="1"/>
  <c r="M62" i="3"/>
  <c r="L9" i="16" s="1"/>
  <c r="M61" i="3"/>
  <c r="K9" i="16" s="1"/>
  <c r="M60" i="3"/>
  <c r="J9" i="16" s="1"/>
  <c r="M59" i="3"/>
  <c r="I9" i="16" s="1"/>
  <c r="K58" i="3"/>
  <c r="J58" i="3"/>
  <c r="I58" i="3"/>
  <c r="H58" i="3"/>
  <c r="G58" i="3"/>
  <c r="F58" i="3"/>
  <c r="M57" i="3"/>
  <c r="BE9" i="15" s="1"/>
  <c r="M56" i="3"/>
  <c r="M55" i="3"/>
  <c r="BC9" i="15" s="1"/>
  <c r="M54" i="3"/>
  <c r="BB9" i="15" s="1"/>
  <c r="M53" i="3"/>
  <c r="BA9" i="15" s="1"/>
  <c r="M52" i="3"/>
  <c r="AZ9" i="15" s="1"/>
  <c r="M51" i="3"/>
  <c r="M50" i="3"/>
  <c r="AX9" i="15" s="1"/>
  <c r="M49" i="3"/>
  <c r="AW9" i="15" s="1"/>
  <c r="M48" i="3"/>
  <c r="AV9" i="15" s="1"/>
  <c r="M47" i="3"/>
  <c r="AU9" i="15" s="1"/>
  <c r="M46" i="3"/>
  <c r="AT9" i="15" s="1"/>
  <c r="K45" i="3"/>
  <c r="J45" i="3"/>
  <c r="I45" i="3"/>
  <c r="H45" i="3"/>
  <c r="G45" i="3"/>
  <c r="F45" i="3"/>
  <c r="M44" i="3"/>
  <c r="AR9" i="15" s="1"/>
  <c r="M43" i="3"/>
  <c r="AQ9" i="15" s="1"/>
  <c r="M42" i="3"/>
  <c r="AP9" i="15" s="1"/>
  <c r="M41" i="3"/>
  <c r="AO9" i="15" s="1"/>
  <c r="K40" i="3"/>
  <c r="J40" i="3"/>
  <c r="I40" i="3"/>
  <c r="H40" i="3"/>
  <c r="G40" i="3"/>
  <c r="F40" i="3"/>
  <c r="M39" i="3"/>
  <c r="AK9" i="15" s="1"/>
  <c r="M38" i="3"/>
  <c r="AJ9" i="15" s="1"/>
  <c r="M37" i="3"/>
  <c r="AI9" i="15" s="1"/>
  <c r="M36" i="3"/>
  <c r="AH9" i="15" s="1"/>
  <c r="M35" i="3"/>
  <c r="M34" i="3"/>
  <c r="AF9" i="15" s="1"/>
  <c r="M33" i="3"/>
  <c r="AE9" i="15" s="1"/>
  <c r="M32" i="3"/>
  <c r="AN9" i="15" s="1"/>
  <c r="M31" i="3"/>
  <c r="AM9" i="15" s="1"/>
  <c r="M30" i="3"/>
  <c r="AD9" i="15" s="1"/>
  <c r="M29" i="3"/>
  <c r="AC9" i="15" s="1"/>
  <c r="K28" i="3"/>
  <c r="J28" i="3"/>
  <c r="I28" i="3"/>
  <c r="H28" i="3"/>
  <c r="G28" i="3"/>
  <c r="F28" i="3"/>
  <c r="M27" i="3"/>
  <c r="AA9" i="15" s="1"/>
  <c r="M26" i="3"/>
  <c r="Z9" i="15" s="1"/>
  <c r="M25" i="3"/>
  <c r="Y9" i="15" s="1"/>
  <c r="M24" i="3"/>
  <c r="X9" i="15" s="1"/>
  <c r="M23" i="3"/>
  <c r="W9" i="15" s="1"/>
  <c r="M22" i="3"/>
  <c r="V9" i="15" s="1"/>
  <c r="M21" i="3"/>
  <c r="U9" i="15" s="1"/>
  <c r="M20" i="3"/>
  <c r="K19" i="3"/>
  <c r="J19" i="3"/>
  <c r="I19" i="3"/>
  <c r="H19" i="3"/>
  <c r="G19" i="3"/>
  <c r="F19" i="3"/>
  <c r="M18" i="3"/>
  <c r="S9" i="15" s="1"/>
  <c r="M17" i="3"/>
  <c r="R9" i="15" s="1"/>
  <c r="K16" i="3"/>
  <c r="J16" i="3"/>
  <c r="I16" i="3"/>
  <c r="H16" i="3"/>
  <c r="G16" i="3"/>
  <c r="F16" i="3"/>
  <c r="M15" i="3"/>
  <c r="P9" i="15" s="1"/>
  <c r="M14" i="3"/>
  <c r="O9" i="15" s="1"/>
  <c r="M13" i="3"/>
  <c r="M12" i="3"/>
  <c r="M9" i="15" s="1"/>
  <c r="M11" i="3"/>
  <c r="M10" i="3"/>
  <c r="G289" i="14"/>
  <c r="H289" i="14"/>
  <c r="I289" i="14"/>
  <c r="J289" i="14"/>
  <c r="K289" i="14"/>
  <c r="F289" i="14"/>
  <c r="G211" i="14"/>
  <c r="H211" i="14"/>
  <c r="I211" i="14"/>
  <c r="J211" i="14"/>
  <c r="K211" i="14"/>
  <c r="F211" i="14"/>
  <c r="G216" i="14"/>
  <c r="H216" i="14"/>
  <c r="I216" i="14"/>
  <c r="J216" i="14"/>
  <c r="K216" i="14"/>
  <c r="F216" i="14"/>
  <c r="G221" i="14"/>
  <c r="H221" i="14"/>
  <c r="I221" i="14"/>
  <c r="J221" i="14"/>
  <c r="K221" i="14"/>
  <c r="F221" i="14"/>
  <c r="G226" i="14"/>
  <c r="H226" i="14"/>
  <c r="I226" i="14"/>
  <c r="J226" i="14"/>
  <c r="K226" i="14"/>
  <c r="F226" i="14"/>
  <c r="G231" i="14"/>
  <c r="H231" i="14"/>
  <c r="I231" i="14"/>
  <c r="J231" i="14"/>
  <c r="K231" i="14"/>
  <c r="F231" i="14"/>
  <c r="G236" i="14"/>
  <c r="H236" i="14"/>
  <c r="I236" i="14"/>
  <c r="J236" i="14"/>
  <c r="K236" i="14"/>
  <c r="F236" i="14"/>
  <c r="G251" i="14"/>
  <c r="H251" i="14"/>
  <c r="I251" i="14"/>
  <c r="J251" i="14"/>
  <c r="K251" i="14"/>
  <c r="F251" i="14"/>
  <c r="G261" i="14"/>
  <c r="H261" i="14"/>
  <c r="I261" i="14"/>
  <c r="J261" i="14"/>
  <c r="K261" i="14"/>
  <c r="F261" i="14"/>
  <c r="G271" i="14"/>
  <c r="H271" i="14"/>
  <c r="I271" i="14"/>
  <c r="J271" i="14"/>
  <c r="K271" i="14"/>
  <c r="F271" i="14"/>
  <c r="G281" i="14"/>
  <c r="H281" i="14"/>
  <c r="I281" i="14"/>
  <c r="J281" i="14"/>
  <c r="K281" i="14"/>
  <c r="F281" i="14"/>
  <c r="G206" i="14"/>
  <c r="F206" i="14"/>
  <c r="F193" i="14"/>
  <c r="H206" i="14"/>
  <c r="I206" i="14"/>
  <c r="J206" i="14"/>
  <c r="K206" i="14"/>
  <c r="F178" i="14"/>
  <c r="F160" i="14"/>
  <c r="G126" i="14"/>
  <c r="H126" i="14"/>
  <c r="I126" i="14"/>
  <c r="J126" i="14"/>
  <c r="K126" i="14"/>
  <c r="F126" i="14"/>
  <c r="G92" i="14"/>
  <c r="H92" i="14"/>
  <c r="I92" i="14"/>
  <c r="J92" i="14"/>
  <c r="K92" i="14"/>
  <c r="F92" i="14"/>
  <c r="G58" i="14"/>
  <c r="H58" i="14"/>
  <c r="I58" i="14"/>
  <c r="J58" i="14"/>
  <c r="K58" i="14"/>
  <c r="F58" i="14"/>
  <c r="G45" i="14"/>
  <c r="H45" i="14"/>
  <c r="I45" i="14"/>
  <c r="J45" i="14"/>
  <c r="K45" i="14"/>
  <c r="F45" i="14"/>
  <c r="G40" i="14"/>
  <c r="H40" i="14"/>
  <c r="I40" i="14"/>
  <c r="J40" i="14"/>
  <c r="K40" i="14"/>
  <c r="F40" i="14"/>
  <c r="G193" i="14"/>
  <c r="H193" i="14"/>
  <c r="I193" i="14"/>
  <c r="J193" i="14"/>
  <c r="K193" i="14"/>
  <c r="C15" i="27"/>
  <c r="C12" i="27"/>
  <c r="C11" i="27"/>
  <c r="C6" i="27"/>
  <c r="B6" i="27"/>
  <c r="K159" i="26"/>
  <c r="J159" i="26"/>
  <c r="I159" i="26"/>
  <c r="C12" i="26"/>
  <c r="C10" i="26"/>
  <c r="C9" i="26"/>
  <c r="C6" i="26"/>
  <c r="C9" i="25"/>
  <c r="C8" i="25"/>
  <c r="C7" i="25"/>
  <c r="C6" i="25"/>
  <c r="E182" i="24"/>
  <c r="E183" i="24" s="1"/>
  <c r="Q145" i="23"/>
  <c r="Q146" i="23" s="1"/>
  <c r="P145" i="23"/>
  <c r="P146" i="23" s="1"/>
  <c r="O145" i="23"/>
  <c r="O146" i="23" s="1"/>
  <c r="N145" i="23"/>
  <c r="N146" i="23" s="1"/>
  <c r="M145" i="23"/>
  <c r="M146" i="23" s="1"/>
  <c r="L145" i="23"/>
  <c r="L146" i="23" s="1"/>
  <c r="K145" i="23"/>
  <c r="K146" i="23" s="1"/>
  <c r="J145" i="23"/>
  <c r="J146" i="23" s="1"/>
  <c r="I145" i="23"/>
  <c r="I146" i="23" s="1"/>
  <c r="H145" i="23"/>
  <c r="H146" i="23" s="1"/>
  <c r="G145" i="23"/>
  <c r="G146" i="23" s="1"/>
  <c r="S21" i="23"/>
  <c r="S14" i="23"/>
  <c r="T10" i="23"/>
  <c r="S10" i="23"/>
  <c r="F10" i="23"/>
  <c r="T9" i="23"/>
  <c r="S9" i="23"/>
  <c r="F9" i="23"/>
  <c r="AT157" i="22"/>
  <c r="AT158" i="22" s="1"/>
  <c r="AS157" i="22"/>
  <c r="AS158" i="22" s="1"/>
  <c r="AR157" i="22"/>
  <c r="AR158" i="22" s="1"/>
  <c r="AQ157" i="22"/>
  <c r="AQ158" i="22" s="1"/>
  <c r="AP157" i="22"/>
  <c r="AP158" i="22" s="1"/>
  <c r="AO157" i="22"/>
  <c r="AO158" i="22" s="1"/>
  <c r="AN157" i="22"/>
  <c r="AN158" i="22" s="1"/>
  <c r="AM157" i="22"/>
  <c r="AM158" i="22" s="1"/>
  <c r="AL157" i="22"/>
  <c r="AL158" i="22" s="1"/>
  <c r="AK157" i="22"/>
  <c r="AK158" i="22" s="1"/>
  <c r="AJ157" i="22"/>
  <c r="AJ158" i="22" s="1"/>
  <c r="AI157" i="22"/>
  <c r="AI158" i="22" s="1"/>
  <c r="AH157" i="22"/>
  <c r="AH158" i="22" s="1"/>
  <c r="AG157" i="22"/>
  <c r="AG158" i="22" s="1"/>
  <c r="AF157" i="22"/>
  <c r="AF158" i="22" s="1"/>
  <c r="AE157" i="22"/>
  <c r="AE158" i="22" s="1"/>
  <c r="AD157" i="22"/>
  <c r="AD158" i="22" s="1"/>
  <c r="AC157" i="22"/>
  <c r="AC158" i="22" s="1"/>
  <c r="AB157" i="22"/>
  <c r="AB158" i="22" s="1"/>
  <c r="AA157" i="22"/>
  <c r="AA158" i="22" s="1"/>
  <c r="Z157" i="22"/>
  <c r="Z158" i="22" s="1"/>
  <c r="Y157" i="22"/>
  <c r="Y158" i="22" s="1"/>
  <c r="X157" i="22"/>
  <c r="X158" i="22" s="1"/>
  <c r="W157" i="22"/>
  <c r="W158" i="22" s="1"/>
  <c r="V157" i="22"/>
  <c r="V158" i="22" s="1"/>
  <c r="U157" i="22"/>
  <c r="U158" i="22" s="1"/>
  <c r="T157" i="22"/>
  <c r="T158" i="22" s="1"/>
  <c r="S157" i="22"/>
  <c r="S158" i="22" s="1"/>
  <c r="R157" i="22"/>
  <c r="R158" i="22" s="1"/>
  <c r="Q157" i="22"/>
  <c r="Q158" i="22" s="1"/>
  <c r="P157" i="22"/>
  <c r="P158" i="22" s="1"/>
  <c r="O157" i="22"/>
  <c r="O158" i="22" s="1"/>
  <c r="N157" i="22"/>
  <c r="N158" i="22" s="1"/>
  <c r="M157" i="22"/>
  <c r="M158" i="22" s="1"/>
  <c r="L157" i="22"/>
  <c r="L158" i="22" s="1"/>
  <c r="K157" i="22"/>
  <c r="K158" i="22" s="1"/>
  <c r="J157" i="22"/>
  <c r="J158" i="22" s="1"/>
  <c r="I157" i="22"/>
  <c r="I158" i="22" s="1"/>
  <c r="H157" i="22"/>
  <c r="H158" i="22" s="1"/>
  <c r="AU156" i="22"/>
  <c r="AW35" i="22"/>
  <c r="AW28" i="22"/>
  <c r="AW21" i="22"/>
  <c r="AW13" i="22"/>
  <c r="AZ11" i="22"/>
  <c r="AY11" i="22"/>
  <c r="AX11" i="22"/>
  <c r="AW11" i="22"/>
  <c r="AZ10" i="22"/>
  <c r="AY10" i="22"/>
  <c r="AX10" i="22"/>
  <c r="AW10" i="22"/>
  <c r="AZ9" i="22"/>
  <c r="AY9" i="22"/>
  <c r="AX9" i="22"/>
  <c r="AW9" i="22"/>
  <c r="F15" i="21"/>
  <c r="F14" i="21"/>
  <c r="F13" i="21"/>
  <c r="H163" i="19"/>
  <c r="H164" i="19" s="1"/>
  <c r="G163" i="19"/>
  <c r="G164" i="19" s="1"/>
  <c r="D11" i="19"/>
  <c r="D10" i="19"/>
  <c r="D9" i="19"/>
  <c r="E4" i="19"/>
  <c r="S10" i="18"/>
  <c r="N10" i="18"/>
  <c r="I10" i="18"/>
  <c r="D10" i="18"/>
  <c r="H22" i="16"/>
  <c r="G22" i="16"/>
  <c r="F22" i="16"/>
  <c r="E22" i="16"/>
  <c r="D20" i="16"/>
  <c r="D19" i="16"/>
  <c r="D18" i="16"/>
  <c r="BP17" i="16"/>
  <c r="D17" i="16"/>
  <c r="D16" i="16"/>
  <c r="W15" i="16"/>
  <c r="D15" i="16"/>
  <c r="FN14" i="16"/>
  <c r="D14" i="16"/>
  <c r="D13" i="16"/>
  <c r="FN12" i="16"/>
  <c r="D12" i="16"/>
  <c r="D11" i="16"/>
  <c r="FN10" i="16"/>
  <c r="D10" i="16"/>
  <c r="D9" i="16"/>
  <c r="H22" i="15"/>
  <c r="G22" i="15"/>
  <c r="F22" i="15"/>
  <c r="D20" i="15"/>
  <c r="B20" i="15"/>
  <c r="E20" i="15" s="1"/>
  <c r="BE19" i="15"/>
  <c r="AW19" i="15"/>
  <c r="Y19" i="15"/>
  <c r="D19" i="15"/>
  <c r="B19" i="15"/>
  <c r="E19" i="15" s="1"/>
  <c r="BH18" i="15"/>
  <c r="D18" i="15"/>
  <c r="B18" i="15"/>
  <c r="E18" i="15" s="1"/>
  <c r="BV17" i="15"/>
  <c r="BR17" i="15"/>
  <c r="AP17" i="15"/>
  <c r="D17" i="15"/>
  <c r="B17" i="15"/>
  <c r="E17" i="15" s="1"/>
  <c r="BU16" i="15"/>
  <c r="BQ16" i="15"/>
  <c r="AC16" i="15"/>
  <c r="D16" i="15"/>
  <c r="B16" i="15"/>
  <c r="E16" i="15" s="1"/>
  <c r="BH15" i="15"/>
  <c r="D15" i="15"/>
  <c r="B15" i="15"/>
  <c r="E15" i="15" s="1"/>
  <c r="BS14" i="15"/>
  <c r="AG14" i="15"/>
  <c r="D14" i="15"/>
  <c r="B14" i="15"/>
  <c r="E14" i="15" s="1"/>
  <c r="D13" i="15"/>
  <c r="B13" i="15"/>
  <c r="E13" i="15" s="1"/>
  <c r="BO12" i="15"/>
  <c r="BG12" i="15"/>
  <c r="D12" i="15"/>
  <c r="B12" i="15"/>
  <c r="E12" i="15" s="1"/>
  <c r="Z11" i="15"/>
  <c r="V11" i="15"/>
  <c r="D11" i="15"/>
  <c r="B11" i="15"/>
  <c r="E11" i="15" s="1"/>
  <c r="D10" i="15"/>
  <c r="B10" i="15"/>
  <c r="E10" i="15" s="1"/>
  <c r="D9" i="15"/>
  <c r="B9" i="15"/>
  <c r="M288" i="14"/>
  <c r="BW20" i="15" s="1"/>
  <c r="M287" i="14"/>
  <c r="BV20" i="15" s="1"/>
  <c r="M286" i="14"/>
  <c r="M285" i="14"/>
  <c r="BT20" i="15" s="1"/>
  <c r="M284" i="14"/>
  <c r="BS20" i="15" s="1"/>
  <c r="M283" i="14"/>
  <c r="BR20" i="15" s="1"/>
  <c r="M282" i="14"/>
  <c r="BQ20" i="15" s="1"/>
  <c r="M280" i="14"/>
  <c r="BO20" i="15" s="1"/>
  <c r="M279" i="14"/>
  <c r="BN20" i="15" s="1"/>
  <c r="M278" i="14"/>
  <c r="BM20" i="15" s="1"/>
  <c r="M277" i="14"/>
  <c r="BL20" i="15" s="1"/>
  <c r="M276" i="14"/>
  <c r="BK20" i="15" s="1"/>
  <c r="M275" i="14"/>
  <c r="BJ20" i="15" s="1"/>
  <c r="M274" i="14"/>
  <c r="BI20" i="15" s="1"/>
  <c r="M273" i="14"/>
  <c r="BH20" i="15" s="1"/>
  <c r="M272" i="14"/>
  <c r="BG20" i="15" s="1"/>
  <c r="M270" i="14"/>
  <c r="GY20" i="16" s="1"/>
  <c r="M269" i="14"/>
  <c r="GX20" i="16" s="1"/>
  <c r="M268" i="14"/>
  <c r="GW20" i="16" s="1"/>
  <c r="M267" i="14"/>
  <c r="GV20" i="16" s="1"/>
  <c r="K266" i="14"/>
  <c r="J266" i="14"/>
  <c r="I266" i="14"/>
  <c r="H266" i="14"/>
  <c r="G266" i="14"/>
  <c r="F266" i="14"/>
  <c r="M265" i="14"/>
  <c r="M264" i="14"/>
  <c r="GT20" i="16" s="1"/>
  <c r="M263" i="14"/>
  <c r="GS20" i="16" s="1"/>
  <c r="M262" i="14"/>
  <c r="GR20" i="16" s="1"/>
  <c r="M260" i="14"/>
  <c r="GQ20" i="16" s="1"/>
  <c r="M259" i="14"/>
  <c r="GP20" i="16" s="1"/>
  <c r="M258" i="14"/>
  <c r="GO20" i="16" s="1"/>
  <c r="M257" i="14"/>
  <c r="GN20" i="16" s="1"/>
  <c r="K256" i="14"/>
  <c r="J256" i="14"/>
  <c r="I256" i="14"/>
  <c r="H256" i="14"/>
  <c r="G256" i="14"/>
  <c r="F256" i="14"/>
  <c r="M255" i="14"/>
  <c r="GM20" i="16" s="1"/>
  <c r="M254" i="14"/>
  <c r="M253" i="14"/>
  <c r="M252" i="14"/>
  <c r="GJ20" i="16" s="1"/>
  <c r="M250" i="14"/>
  <c r="GI20" i="16" s="1"/>
  <c r="M249" i="14"/>
  <c r="GH20" i="16" s="1"/>
  <c r="M248" i="14"/>
  <c r="GG20" i="16" s="1"/>
  <c r="M247" i="14"/>
  <c r="GF20" i="16" s="1"/>
  <c r="K246" i="14"/>
  <c r="J246" i="14"/>
  <c r="I246" i="14"/>
  <c r="H246" i="14"/>
  <c r="G246" i="14"/>
  <c r="F246" i="14"/>
  <c r="M245" i="14"/>
  <c r="GE20" i="16" s="1"/>
  <c r="M244" i="14"/>
  <c r="GD20" i="16" s="1"/>
  <c r="M243" i="14"/>
  <c r="GC20" i="16" s="1"/>
  <c r="M242" i="14"/>
  <c r="GB20" i="16" s="1"/>
  <c r="K241" i="14"/>
  <c r="J241" i="14"/>
  <c r="I241" i="14"/>
  <c r="H241" i="14"/>
  <c r="G241" i="14"/>
  <c r="F241" i="14"/>
  <c r="M240" i="14"/>
  <c r="GA20" i="16" s="1"/>
  <c r="M239" i="14"/>
  <c r="FZ20" i="16" s="1"/>
  <c r="M238" i="14"/>
  <c r="FY20" i="16" s="1"/>
  <c r="M237" i="14"/>
  <c r="FX20" i="16" s="1"/>
  <c r="M235" i="14"/>
  <c r="FW20" i="16" s="1"/>
  <c r="M234" i="14"/>
  <c r="FV20" i="16" s="1"/>
  <c r="M233" i="14"/>
  <c r="M232" i="14"/>
  <c r="FT20" i="16" s="1"/>
  <c r="M230" i="14"/>
  <c r="FS20" i="16" s="1"/>
  <c r="M229" i="14"/>
  <c r="FR20" i="16" s="1"/>
  <c r="M228" i="14"/>
  <c r="FQ20" i="16" s="1"/>
  <c r="M227" i="14"/>
  <c r="FP20" i="16" s="1"/>
  <c r="M225" i="14"/>
  <c r="FO20" i="16" s="1"/>
  <c r="M224" i="14"/>
  <c r="FN20" i="16" s="1"/>
  <c r="M223" i="14"/>
  <c r="FM20" i="16" s="1"/>
  <c r="M222" i="14"/>
  <c r="FL20" i="16" s="1"/>
  <c r="M220" i="14"/>
  <c r="FK20" i="16" s="1"/>
  <c r="M219" i="14"/>
  <c r="FJ20" i="16" s="1"/>
  <c r="M218" i="14"/>
  <c r="FI20" i="16" s="1"/>
  <c r="M217" i="14"/>
  <c r="FH20" i="16" s="1"/>
  <c r="M215" i="14"/>
  <c r="FG20" i="16" s="1"/>
  <c r="M214" i="14"/>
  <c r="FF20" i="16" s="1"/>
  <c r="M213" i="14"/>
  <c r="FE20" i="16" s="1"/>
  <c r="M212" i="14"/>
  <c r="FD20" i="16" s="1"/>
  <c r="M210" i="14"/>
  <c r="FC20" i="16" s="1"/>
  <c r="M209" i="14"/>
  <c r="FB20" i="16" s="1"/>
  <c r="M208" i="14"/>
  <c r="FA20" i="16" s="1"/>
  <c r="M207" i="14"/>
  <c r="EZ20" i="16" s="1"/>
  <c r="M205" i="14"/>
  <c r="EY20" i="16" s="1"/>
  <c r="M204" i="14"/>
  <c r="EX20" i="16" s="1"/>
  <c r="M203" i="14"/>
  <c r="EW20" i="16" s="1"/>
  <c r="M202" i="14"/>
  <c r="EV20" i="16" s="1"/>
  <c r="M201" i="14"/>
  <c r="EU20" i="16" s="1"/>
  <c r="M200" i="14"/>
  <c r="ET20" i="16" s="1"/>
  <c r="M199" i="14"/>
  <c r="ES20" i="16" s="1"/>
  <c r="M198" i="14"/>
  <c r="ER20" i="16" s="1"/>
  <c r="M197" i="14"/>
  <c r="EQ20" i="16" s="1"/>
  <c r="M196" i="14"/>
  <c r="EP20" i="16" s="1"/>
  <c r="M195" i="14"/>
  <c r="EO20" i="16" s="1"/>
  <c r="M194" i="14"/>
  <c r="EN20" i="16" s="1"/>
  <c r="M192" i="14"/>
  <c r="EM20" i="16" s="1"/>
  <c r="M191" i="14"/>
  <c r="EL20" i="16" s="1"/>
  <c r="M190" i="14"/>
  <c r="EK20" i="16" s="1"/>
  <c r="M189" i="14"/>
  <c r="EJ20" i="16" s="1"/>
  <c r="M188" i="14"/>
  <c r="EI20" i="16" s="1"/>
  <c r="M187" i="14"/>
  <c r="EH20" i="16" s="1"/>
  <c r="M186" i="14"/>
  <c r="EG20" i="16" s="1"/>
  <c r="M185" i="14"/>
  <c r="EE20" i="16" s="1"/>
  <c r="M184" i="14"/>
  <c r="EF20" i="16" s="1"/>
  <c r="M183" i="14"/>
  <c r="EC20" i="16" s="1"/>
  <c r="M182" i="14"/>
  <c r="ED20" i="16" s="1"/>
  <c r="M181" i="14"/>
  <c r="EA20" i="16" s="1"/>
  <c r="M180" i="14"/>
  <c r="EB20" i="16" s="1"/>
  <c r="M179" i="14"/>
  <c r="DY20" i="16" s="1"/>
  <c r="K178" i="14"/>
  <c r="J178" i="14"/>
  <c r="I178" i="14"/>
  <c r="H178" i="14"/>
  <c r="G178" i="14"/>
  <c r="K177" i="14"/>
  <c r="J177" i="14"/>
  <c r="I177" i="14"/>
  <c r="H177" i="14"/>
  <c r="G177" i="14"/>
  <c r="F177" i="14"/>
  <c r="M176" i="14"/>
  <c r="DV20" i="16" s="1"/>
  <c r="M175" i="14"/>
  <c r="DU20" i="16" s="1"/>
  <c r="M174" i="14"/>
  <c r="DT20" i="16" s="1"/>
  <c r="M173" i="14"/>
  <c r="DS20" i="16" s="1"/>
  <c r="M172" i="14"/>
  <c r="DR20" i="16" s="1"/>
  <c r="M171" i="14"/>
  <c r="DQ20" i="16" s="1"/>
  <c r="M170" i="14"/>
  <c r="DP20" i="16" s="1"/>
  <c r="M169" i="14"/>
  <c r="DO20" i="16" s="1"/>
  <c r="M168" i="14"/>
  <c r="DN20" i="16" s="1"/>
  <c r="M167" i="14"/>
  <c r="DM20" i="16" s="1"/>
  <c r="M166" i="14"/>
  <c r="DL20" i="16" s="1"/>
  <c r="M165" i="14"/>
  <c r="DK20" i="16" s="1"/>
  <c r="M164" i="14"/>
  <c r="DJ20" i="16" s="1"/>
  <c r="M163" i="14"/>
  <c r="DI20" i="16" s="1"/>
  <c r="M162" i="14"/>
  <c r="DH20" i="16" s="1"/>
  <c r="M161" i="14"/>
  <c r="DG20" i="16" s="1"/>
  <c r="K160" i="14"/>
  <c r="J160" i="14"/>
  <c r="I160" i="14"/>
  <c r="H160" i="14"/>
  <c r="G160" i="14"/>
  <c r="K159" i="14"/>
  <c r="J159" i="14"/>
  <c r="I159" i="14"/>
  <c r="H159" i="14"/>
  <c r="G159" i="14"/>
  <c r="F159" i="14"/>
  <c r="M158" i="14"/>
  <c r="DD20" i="16" s="1"/>
  <c r="M157" i="14"/>
  <c r="DC20" i="16" s="1"/>
  <c r="M156" i="14"/>
  <c r="DB20" i="16" s="1"/>
  <c r="M155" i="14"/>
  <c r="DA20" i="16" s="1"/>
  <c r="M154" i="14"/>
  <c r="CZ20" i="16" s="1"/>
  <c r="M153" i="14"/>
  <c r="CY20" i="16" s="1"/>
  <c r="M152" i="14"/>
  <c r="CX20" i="16" s="1"/>
  <c r="M151" i="14"/>
  <c r="CW20" i="16" s="1"/>
  <c r="M150" i="14"/>
  <c r="CV20" i="16" s="1"/>
  <c r="M149" i="14"/>
  <c r="CU20" i="16" s="1"/>
  <c r="M148" i="14"/>
  <c r="CT20" i="16" s="1"/>
  <c r="M147" i="14"/>
  <c r="CS20" i="16" s="1"/>
  <c r="M146" i="14"/>
  <c r="CR20" i="16" s="1"/>
  <c r="M145" i="14"/>
  <c r="CQ20" i="16" s="1"/>
  <c r="M144" i="14"/>
  <c r="CP20" i="16" s="1"/>
  <c r="M143" i="14"/>
  <c r="CO20" i="16" s="1"/>
  <c r="M142" i="14"/>
  <c r="CN20" i="16" s="1"/>
  <c r="M141" i="14"/>
  <c r="CM20" i="16" s="1"/>
  <c r="M140" i="14"/>
  <c r="CL20" i="16" s="1"/>
  <c r="M139" i="14"/>
  <c r="CK20" i="16" s="1"/>
  <c r="M138" i="14"/>
  <c r="CJ20" i="16" s="1"/>
  <c r="M137" i="14"/>
  <c r="CI20" i="16" s="1"/>
  <c r="M136" i="14"/>
  <c r="CH20" i="16" s="1"/>
  <c r="M135" i="14"/>
  <c r="CG20" i="16" s="1"/>
  <c r="M134" i="14"/>
  <c r="CF20" i="16" s="1"/>
  <c r="M133" i="14"/>
  <c r="CE20" i="16" s="1"/>
  <c r="M132" i="14"/>
  <c r="CD20" i="16" s="1"/>
  <c r="M131" i="14"/>
  <c r="CC20" i="16" s="1"/>
  <c r="M130" i="14"/>
  <c r="CB20" i="16" s="1"/>
  <c r="M129" i="14"/>
  <c r="CA20" i="16" s="1"/>
  <c r="M128" i="14"/>
  <c r="BZ20" i="16" s="1"/>
  <c r="M127" i="14"/>
  <c r="BY20" i="16" s="1"/>
  <c r="K125" i="14"/>
  <c r="J125" i="14"/>
  <c r="I125" i="14"/>
  <c r="H125" i="14"/>
  <c r="G125" i="14"/>
  <c r="F125" i="14"/>
  <c r="M124" i="14"/>
  <c r="BV20" i="16" s="1"/>
  <c r="M123" i="14"/>
  <c r="BU20" i="16" s="1"/>
  <c r="M122" i="14"/>
  <c r="BT20" i="16" s="1"/>
  <c r="M121" i="14"/>
  <c r="BS20" i="16" s="1"/>
  <c r="M120" i="14"/>
  <c r="BR20" i="16" s="1"/>
  <c r="M119" i="14"/>
  <c r="BQ20" i="16" s="1"/>
  <c r="M118" i="14"/>
  <c r="BP20" i="16" s="1"/>
  <c r="M117" i="14"/>
  <c r="BO20" i="16" s="1"/>
  <c r="M116" i="14"/>
  <c r="BN20" i="16" s="1"/>
  <c r="M115" i="14"/>
  <c r="BM20" i="16" s="1"/>
  <c r="M114" i="14"/>
  <c r="BL20" i="16" s="1"/>
  <c r="M113" i="14"/>
  <c r="BK20" i="16" s="1"/>
  <c r="M112" i="14"/>
  <c r="BJ20" i="16" s="1"/>
  <c r="M111" i="14"/>
  <c r="BI20" i="16" s="1"/>
  <c r="M110" i="14"/>
  <c r="BH20" i="16" s="1"/>
  <c r="M109" i="14"/>
  <c r="BG20" i="16" s="1"/>
  <c r="M108" i="14"/>
  <c r="BF20" i="16" s="1"/>
  <c r="M107" i="14"/>
  <c r="BE20" i="16" s="1"/>
  <c r="M106" i="14"/>
  <c r="BD20" i="16" s="1"/>
  <c r="M105" i="14"/>
  <c r="BC20" i="16" s="1"/>
  <c r="M104" i="14"/>
  <c r="BB20" i="16" s="1"/>
  <c r="M103" i="14"/>
  <c r="BA20" i="16" s="1"/>
  <c r="M102" i="14"/>
  <c r="AZ20" i="16" s="1"/>
  <c r="M101" i="14"/>
  <c r="AY20" i="16" s="1"/>
  <c r="M100" i="14"/>
  <c r="AX20" i="16" s="1"/>
  <c r="M99" i="14"/>
  <c r="AW20" i="16" s="1"/>
  <c r="M98" i="14"/>
  <c r="AV20" i="16" s="1"/>
  <c r="M97" i="14"/>
  <c r="AU20" i="16" s="1"/>
  <c r="M96" i="14"/>
  <c r="AT20" i="16" s="1"/>
  <c r="M95" i="14"/>
  <c r="AS20" i="16" s="1"/>
  <c r="M94" i="14"/>
  <c r="AR20" i="16" s="1"/>
  <c r="M93" i="14"/>
  <c r="AQ20" i="16" s="1"/>
  <c r="K91" i="14"/>
  <c r="J91" i="14"/>
  <c r="I91" i="14"/>
  <c r="H91" i="14"/>
  <c r="G91" i="14"/>
  <c r="F91" i="14"/>
  <c r="M90" i="14"/>
  <c r="AN20" i="16" s="1"/>
  <c r="M89" i="14"/>
  <c r="AM20" i="16" s="1"/>
  <c r="M88" i="14"/>
  <c r="AL20" i="16" s="1"/>
  <c r="M87" i="14"/>
  <c r="AK20" i="16" s="1"/>
  <c r="M86" i="14"/>
  <c r="AJ20" i="16" s="1"/>
  <c r="M85" i="14"/>
  <c r="AI20" i="16" s="1"/>
  <c r="M84" i="14"/>
  <c r="AH20" i="16" s="1"/>
  <c r="M83" i="14"/>
  <c r="AG20" i="16" s="1"/>
  <c r="M82" i="14"/>
  <c r="AF20" i="16" s="1"/>
  <c r="M81" i="14"/>
  <c r="AE20" i="16" s="1"/>
  <c r="M80" i="14"/>
  <c r="AD20" i="16" s="1"/>
  <c r="M79" i="14"/>
  <c r="AC20" i="16" s="1"/>
  <c r="M78" i="14"/>
  <c r="AB20" i="16" s="1"/>
  <c r="M77" i="14"/>
  <c r="AA20" i="16" s="1"/>
  <c r="M76" i="14"/>
  <c r="Z20" i="16" s="1"/>
  <c r="M75" i="14"/>
  <c r="Y20" i="16" s="1"/>
  <c r="M74" i="14"/>
  <c r="X20" i="16" s="1"/>
  <c r="M73" i="14"/>
  <c r="W20" i="16" s="1"/>
  <c r="M72" i="14"/>
  <c r="V20" i="16" s="1"/>
  <c r="M71" i="14"/>
  <c r="U20" i="16" s="1"/>
  <c r="M70" i="14"/>
  <c r="T20" i="16" s="1"/>
  <c r="M69" i="14"/>
  <c r="S20" i="16" s="1"/>
  <c r="M68" i="14"/>
  <c r="R20" i="16" s="1"/>
  <c r="M67" i="14"/>
  <c r="Q20" i="16" s="1"/>
  <c r="M66" i="14"/>
  <c r="P20" i="16" s="1"/>
  <c r="M65" i="14"/>
  <c r="O20" i="16" s="1"/>
  <c r="M64" i="14"/>
  <c r="N20" i="16" s="1"/>
  <c r="M63" i="14"/>
  <c r="M20" i="16" s="1"/>
  <c r="M62" i="14"/>
  <c r="L20" i="16" s="1"/>
  <c r="M61" i="14"/>
  <c r="K20" i="16" s="1"/>
  <c r="M60" i="14"/>
  <c r="J20" i="16" s="1"/>
  <c r="M59" i="14"/>
  <c r="I20" i="16" s="1"/>
  <c r="M57" i="14"/>
  <c r="BE20" i="15" s="1"/>
  <c r="M56" i="14"/>
  <c r="BD20" i="15" s="1"/>
  <c r="M55" i="14"/>
  <c r="BC20" i="15" s="1"/>
  <c r="M54" i="14"/>
  <c r="BB20" i="15" s="1"/>
  <c r="M53" i="14"/>
  <c r="M52" i="14"/>
  <c r="M51" i="14"/>
  <c r="M50" i="14"/>
  <c r="AX20" i="15" s="1"/>
  <c r="M49" i="14"/>
  <c r="AW20" i="15" s="1"/>
  <c r="M48" i="14"/>
  <c r="AV20" i="15" s="1"/>
  <c r="M47" i="14"/>
  <c r="AU20" i="15" s="1"/>
  <c r="M46" i="14"/>
  <c r="AT20" i="15" s="1"/>
  <c r="M44" i="14"/>
  <c r="AR20" i="15" s="1"/>
  <c r="M43" i="14"/>
  <c r="AQ20" i="15" s="1"/>
  <c r="M42" i="14"/>
  <c r="AP20" i="15" s="1"/>
  <c r="M41" i="14"/>
  <c r="AO20" i="15" s="1"/>
  <c r="M39" i="14"/>
  <c r="AK20" i="15" s="1"/>
  <c r="M38" i="14"/>
  <c r="AJ20" i="15" s="1"/>
  <c r="M37" i="14"/>
  <c r="AI20" i="15" s="1"/>
  <c r="M36" i="14"/>
  <c r="AH20" i="15" s="1"/>
  <c r="M35" i="14"/>
  <c r="AG20" i="15" s="1"/>
  <c r="M34" i="14"/>
  <c r="AF20" i="15" s="1"/>
  <c r="M33" i="14"/>
  <c r="AE20" i="15" s="1"/>
  <c r="M32" i="14"/>
  <c r="AN20" i="15" s="1"/>
  <c r="M31" i="14"/>
  <c r="AM20" i="15" s="1"/>
  <c r="M30" i="14"/>
  <c r="AD20" i="15" s="1"/>
  <c r="M29" i="14"/>
  <c r="AC20" i="15" s="1"/>
  <c r="K28" i="14"/>
  <c r="J28" i="14"/>
  <c r="I28" i="14"/>
  <c r="H28" i="14"/>
  <c r="G28" i="14"/>
  <c r="F28" i="14"/>
  <c r="M27" i="14"/>
  <c r="AA20" i="15" s="1"/>
  <c r="M26" i="14"/>
  <c r="Z20" i="15" s="1"/>
  <c r="M25" i="14"/>
  <c r="Y20" i="15" s="1"/>
  <c r="M24" i="14"/>
  <c r="X20" i="15" s="1"/>
  <c r="M23" i="14"/>
  <c r="W20" i="15" s="1"/>
  <c r="M22" i="14"/>
  <c r="V20" i="15" s="1"/>
  <c r="M21" i="14"/>
  <c r="U20" i="15" s="1"/>
  <c r="M20" i="14"/>
  <c r="K19" i="14"/>
  <c r="J19" i="14"/>
  <c r="I19" i="14"/>
  <c r="H19" i="14"/>
  <c r="G19" i="14"/>
  <c r="F19" i="14"/>
  <c r="M18" i="14"/>
  <c r="S20" i="15" s="1"/>
  <c r="M17" i="14"/>
  <c r="R20" i="15" s="1"/>
  <c r="K16" i="14"/>
  <c r="J16" i="14"/>
  <c r="I16" i="14"/>
  <c r="H16" i="14"/>
  <c r="G16" i="14"/>
  <c r="F16" i="14"/>
  <c r="M15" i="14"/>
  <c r="P20" i="15" s="1"/>
  <c r="M14" i="14"/>
  <c r="O20" i="15" s="1"/>
  <c r="M13" i="14"/>
  <c r="N20" i="15" s="1"/>
  <c r="M12" i="14"/>
  <c r="M20" i="15" s="1"/>
  <c r="M11" i="14"/>
  <c r="L20" i="15" s="1"/>
  <c r="M10" i="14"/>
  <c r="J20" i="15" s="1"/>
  <c r="BT19" i="15"/>
  <c r="BQ19" i="15"/>
  <c r="BJ19" i="15"/>
  <c r="GV19" i="16"/>
  <c r="GT19" i="16"/>
  <c r="GQ19" i="16"/>
  <c r="GN19" i="16"/>
  <c r="GM19" i="16"/>
  <c r="GG19" i="16"/>
  <c r="GF19" i="16"/>
  <c r="GE19" i="16"/>
  <c r="GD19" i="16"/>
  <c r="GC19" i="16"/>
  <c r="FY19" i="16"/>
  <c r="FX19" i="16"/>
  <c r="FP19" i="16"/>
  <c r="FO19" i="16"/>
  <c r="FN19" i="16"/>
  <c r="FI19" i="16"/>
  <c r="FH19" i="16"/>
  <c r="FG19" i="16"/>
  <c r="EZ19" i="16"/>
  <c r="EX19" i="16"/>
  <c r="EW19" i="16"/>
  <c r="EU19" i="16"/>
  <c r="ET19" i="16"/>
  <c r="ES19" i="16"/>
  <c r="EQ19" i="16"/>
  <c r="EP19" i="16"/>
  <c r="EK19" i="16"/>
  <c r="EJ19" i="16"/>
  <c r="EE19" i="16"/>
  <c r="ED19" i="16"/>
  <c r="EA19" i="16"/>
  <c r="DV19" i="16"/>
  <c r="DU19" i="16"/>
  <c r="DQ19" i="16"/>
  <c r="DP19" i="16"/>
  <c r="DN19" i="16"/>
  <c r="DM19" i="16"/>
  <c r="DL19" i="16"/>
  <c r="DJ19" i="16"/>
  <c r="DI19" i="16"/>
  <c r="DC19" i="16"/>
  <c r="DB19" i="16"/>
  <c r="CZ19" i="16"/>
  <c r="CY19" i="16"/>
  <c r="CX19" i="16"/>
  <c r="CV19" i="16"/>
  <c r="CU19" i="16"/>
  <c r="CQ19" i="16"/>
  <c r="CP19" i="16"/>
  <c r="CN19" i="16"/>
  <c r="CM19" i="16"/>
  <c r="CJ19" i="16"/>
  <c r="CI19" i="16"/>
  <c r="CE19" i="16"/>
  <c r="CB19" i="16"/>
  <c r="CA19" i="16"/>
  <c r="BV19" i="16"/>
  <c r="BU19" i="16"/>
  <c r="BQ19" i="16"/>
  <c r="BN19" i="16"/>
  <c r="BM19" i="16"/>
  <c r="BL19" i="16"/>
  <c r="BJ19" i="16"/>
  <c r="BI19" i="16"/>
  <c r="BH19" i="16"/>
  <c r="BE19" i="16"/>
  <c r="BB19" i="16"/>
  <c r="BA19" i="16"/>
  <c r="AZ19" i="16"/>
  <c r="AX19" i="16"/>
  <c r="AW19" i="16"/>
  <c r="AS19" i="16"/>
  <c r="AR19" i="16"/>
  <c r="AN19" i="16"/>
  <c r="AM19" i="16"/>
  <c r="AL19" i="16"/>
  <c r="AJ19" i="16"/>
  <c r="AI19" i="16"/>
  <c r="AE19" i="16"/>
  <c r="AD19" i="16"/>
  <c r="AB19" i="16"/>
  <c r="AA19" i="16"/>
  <c r="X19" i="16"/>
  <c r="W19" i="16"/>
  <c r="S19" i="16"/>
  <c r="P19" i="16"/>
  <c r="O19" i="16"/>
  <c r="L19" i="16"/>
  <c r="K19" i="16"/>
  <c r="J19" i="16"/>
  <c r="BC19" i="15"/>
  <c r="AU19" i="15"/>
  <c r="AQ19" i="15"/>
  <c r="AP19" i="15"/>
  <c r="AH19" i="15"/>
  <c r="AN19" i="15"/>
  <c r="AM19" i="15"/>
  <c r="AC19" i="15"/>
  <c r="Z19" i="15"/>
  <c r="V19" i="15"/>
  <c r="U19" i="15"/>
  <c r="P19" i="15"/>
  <c r="O19" i="15"/>
  <c r="BW18" i="15"/>
  <c r="BT18" i="15"/>
  <c r="BS18" i="15"/>
  <c r="BR18" i="15"/>
  <c r="BL18" i="15"/>
  <c r="GY18" i="16"/>
  <c r="GV18" i="16"/>
  <c r="GT18" i="16"/>
  <c r="GS18" i="16"/>
  <c r="GQ18" i="16"/>
  <c r="GN18" i="16"/>
  <c r="GJ18" i="16"/>
  <c r="GI18" i="16"/>
  <c r="GF18" i="16"/>
  <c r="GD18" i="16"/>
  <c r="GC18" i="16"/>
  <c r="FZ18" i="16"/>
  <c r="FX18" i="16"/>
  <c r="FS18" i="16"/>
  <c r="FR18" i="16"/>
  <c r="FP18" i="16"/>
  <c r="FM18" i="16"/>
  <c r="FJ18" i="16"/>
  <c r="FH18" i="16"/>
  <c r="FE18" i="16"/>
  <c r="FC18" i="16"/>
  <c r="EZ18" i="16"/>
  <c r="EX18" i="16"/>
  <c r="EW18" i="16"/>
  <c r="ET18" i="16"/>
  <c r="ES18" i="16"/>
  <c r="EO18" i="16"/>
  <c r="EJ18" i="16"/>
  <c r="EE18" i="16"/>
  <c r="EC18" i="16"/>
  <c r="EA18" i="16"/>
  <c r="DT18" i="16"/>
  <c r="DQ18" i="16"/>
  <c r="DP18" i="16"/>
  <c r="DM18" i="16"/>
  <c r="DL18" i="16"/>
  <c r="DH18" i="16"/>
  <c r="DC18" i="16"/>
  <c r="CY18" i="16"/>
  <c r="CS18" i="16"/>
  <c r="CQ18" i="16"/>
  <c r="CM18" i="16"/>
  <c r="CG18" i="16"/>
  <c r="CE18" i="16"/>
  <c r="CA18" i="16"/>
  <c r="BT18" i="16"/>
  <c r="BQ18" i="16"/>
  <c r="BP18" i="16"/>
  <c r="BO18" i="16"/>
  <c r="BM18" i="16"/>
  <c r="BL18" i="16"/>
  <c r="BH18" i="16"/>
  <c r="BG18" i="16"/>
  <c r="BE18" i="16"/>
  <c r="BD18" i="16"/>
  <c r="BA18" i="16"/>
  <c r="AZ18" i="16"/>
  <c r="AW18" i="16"/>
  <c r="AV18" i="16"/>
  <c r="AU18" i="16"/>
  <c r="AS18" i="16"/>
  <c r="AR18" i="16"/>
  <c r="AQ18" i="16"/>
  <c r="AM18" i="16"/>
  <c r="AL18" i="16"/>
  <c r="AH18" i="16"/>
  <c r="AG18" i="16"/>
  <c r="AE18" i="16"/>
  <c r="AD18" i="16"/>
  <c r="AA18" i="16"/>
  <c r="Z18" i="16"/>
  <c r="S18" i="16"/>
  <c r="Q18" i="16"/>
  <c r="O18" i="16"/>
  <c r="BE18" i="15"/>
  <c r="AW18" i="15"/>
  <c r="AV18" i="15"/>
  <c r="AQ18" i="15"/>
  <c r="AP18" i="15"/>
  <c r="AO18" i="15"/>
  <c r="AK18" i="15"/>
  <c r="AH18" i="15"/>
  <c r="AG18" i="15"/>
  <c r="AF18" i="15"/>
  <c r="AN18" i="15"/>
  <c r="AM18" i="15"/>
  <c r="Y18" i="15"/>
  <c r="W18" i="15"/>
  <c r="R18" i="15"/>
  <c r="P18" i="15"/>
  <c r="O18" i="15"/>
  <c r="BU17" i="15"/>
  <c r="BS17" i="15"/>
  <c r="BO17" i="15"/>
  <c r="BL17" i="15"/>
  <c r="BK17" i="15"/>
  <c r="BG17" i="15"/>
  <c r="GY17" i="16"/>
  <c r="GX17" i="16"/>
  <c r="GU17" i="16"/>
  <c r="GS17" i="16"/>
  <c r="GP17" i="16"/>
  <c r="GO17" i="16"/>
  <c r="GM17" i="16"/>
  <c r="GK17" i="16"/>
  <c r="GH17" i="16"/>
  <c r="GG17" i="16"/>
  <c r="FZ17" i="16"/>
  <c r="FT17" i="16"/>
  <c r="FS17" i="16"/>
  <c r="FR17" i="16"/>
  <c r="FM17" i="16"/>
  <c r="FJ17" i="16"/>
  <c r="FD17" i="16"/>
  <c r="FC17" i="16"/>
  <c r="FB17" i="16"/>
  <c r="FA17" i="16"/>
  <c r="EW17" i="16"/>
  <c r="EQ17" i="16"/>
  <c r="EO17" i="16"/>
  <c r="EL17" i="16"/>
  <c r="EH17" i="16"/>
  <c r="EG17" i="16"/>
  <c r="EC17" i="16"/>
  <c r="DY17" i="16"/>
  <c r="DT17" i="16"/>
  <c r="DS17" i="16"/>
  <c r="DP17" i="16"/>
  <c r="DO17" i="16"/>
  <c r="DK17" i="16"/>
  <c r="DH17" i="16"/>
  <c r="DG17" i="16"/>
  <c r="DA17" i="16"/>
  <c r="CW17" i="16"/>
  <c r="CS17" i="16"/>
  <c r="CR17" i="16"/>
  <c r="CQ17" i="16"/>
  <c r="CO17" i="16"/>
  <c r="CK17" i="16"/>
  <c r="CJ17" i="16"/>
  <c r="CG17" i="16"/>
  <c r="CC17" i="16"/>
  <c r="BY17" i="16"/>
  <c r="BT17" i="16"/>
  <c r="BS17" i="16"/>
  <c r="BO17" i="16"/>
  <c r="BK17" i="16"/>
  <c r="BH17" i="16"/>
  <c r="BG17" i="16"/>
  <c r="BD17" i="16"/>
  <c r="BC17" i="16"/>
  <c r="AY17" i="16"/>
  <c r="AV17" i="16"/>
  <c r="AU17" i="16"/>
  <c r="AR17" i="16"/>
  <c r="AQ17" i="16"/>
  <c r="AK17" i="16"/>
  <c r="AJ17" i="16"/>
  <c r="AG17" i="16"/>
  <c r="AC17" i="16"/>
  <c r="Y17" i="16"/>
  <c r="X17" i="16"/>
  <c r="U17" i="16"/>
  <c r="Q17" i="16"/>
  <c r="M17" i="16"/>
  <c r="I17" i="16"/>
  <c r="BD17" i="15"/>
  <c r="AW17" i="15"/>
  <c r="AV17" i="15"/>
  <c r="AO17" i="15"/>
  <c r="AI17" i="15"/>
  <c r="AE17" i="15"/>
  <c r="AA17" i="15"/>
  <c r="W17" i="15"/>
  <c r="O17" i="15"/>
  <c r="BV16" i="15"/>
  <c r="BO16" i="15"/>
  <c r="BN16" i="15"/>
  <c r="BJ16" i="15"/>
  <c r="BG16" i="15"/>
  <c r="GW16" i="16"/>
  <c r="GV16" i="16"/>
  <c r="GU16" i="16"/>
  <c r="GP16" i="16"/>
  <c r="GO16" i="16"/>
  <c r="GN16" i="16"/>
  <c r="GM16" i="16"/>
  <c r="GJ16" i="16"/>
  <c r="GH16" i="16"/>
  <c r="GF16" i="16"/>
  <c r="GE16" i="16"/>
  <c r="FY16" i="16"/>
  <c r="FX16" i="16"/>
  <c r="FW16" i="16"/>
  <c r="FR16" i="16"/>
  <c r="FO16" i="16"/>
  <c r="FN16" i="16"/>
  <c r="FJ16" i="16"/>
  <c r="FI16" i="16"/>
  <c r="FH16" i="16"/>
  <c r="FG16" i="16"/>
  <c r="FD16" i="16"/>
  <c r="FB16" i="16"/>
  <c r="EY16" i="16"/>
  <c r="EX16" i="16"/>
  <c r="EU16" i="16"/>
  <c r="EQ16" i="16"/>
  <c r="EP16" i="16"/>
  <c r="EL16" i="16"/>
  <c r="EK16" i="16"/>
  <c r="EH16" i="16"/>
  <c r="EG16" i="16"/>
  <c r="ED16" i="16"/>
  <c r="DY16" i="16"/>
  <c r="DU16" i="16"/>
  <c r="DS16" i="16"/>
  <c r="DK16" i="16"/>
  <c r="DI16" i="16"/>
  <c r="DG16" i="16"/>
  <c r="DD16" i="16"/>
  <c r="DC16" i="16"/>
  <c r="CZ16" i="16"/>
  <c r="CW16" i="16"/>
  <c r="CV16" i="16"/>
  <c r="CU16" i="16"/>
  <c r="CS16" i="16"/>
  <c r="CR16" i="16"/>
  <c r="CN16" i="16"/>
  <c r="CM16" i="16"/>
  <c r="CK16" i="16"/>
  <c r="CJ16" i="16"/>
  <c r="CI16" i="16"/>
  <c r="CG16" i="16"/>
  <c r="CF16" i="16"/>
  <c r="CB16" i="16"/>
  <c r="CA16" i="16"/>
  <c r="BY16" i="16"/>
  <c r="BS16" i="16"/>
  <c r="BM16" i="16"/>
  <c r="BK16" i="16"/>
  <c r="BG16" i="16"/>
  <c r="BC16" i="16"/>
  <c r="AY16" i="16"/>
  <c r="AU16" i="16"/>
  <c r="AN16" i="16"/>
  <c r="AK16" i="16"/>
  <c r="AJ16" i="16"/>
  <c r="AI16" i="16"/>
  <c r="AG16" i="16"/>
  <c r="AF16" i="16"/>
  <c r="AB16" i="16"/>
  <c r="AA16" i="16"/>
  <c r="Y16" i="16"/>
  <c r="X16" i="16"/>
  <c r="W16" i="16"/>
  <c r="U16" i="16"/>
  <c r="T16" i="16"/>
  <c r="P16" i="16"/>
  <c r="O16" i="16"/>
  <c r="M16" i="16"/>
  <c r="L16" i="16"/>
  <c r="I16" i="16"/>
  <c r="BD16" i="15"/>
  <c r="BC16" i="15"/>
  <c r="AU16" i="15"/>
  <c r="AI16" i="15"/>
  <c r="AE16" i="15"/>
  <c r="Z16" i="15"/>
  <c r="Y16" i="15"/>
  <c r="W16" i="15"/>
  <c r="V16" i="15"/>
  <c r="U16" i="15"/>
  <c r="S16" i="15"/>
  <c r="BT15" i="15"/>
  <c r="BQ15" i="15"/>
  <c r="GY15" i="16"/>
  <c r="GV15" i="16"/>
  <c r="GT15" i="16"/>
  <c r="GN15" i="16"/>
  <c r="GM15" i="16"/>
  <c r="GI15" i="16"/>
  <c r="GF15" i="16"/>
  <c r="GE15" i="16"/>
  <c r="GD15" i="16"/>
  <c r="GA15" i="16"/>
  <c r="FY15" i="16"/>
  <c r="FX15" i="16"/>
  <c r="FP15" i="16"/>
  <c r="FO15" i="16"/>
  <c r="FN15" i="16"/>
  <c r="FI15" i="16"/>
  <c r="FG15" i="16"/>
  <c r="FF15" i="16"/>
  <c r="EZ15" i="16"/>
  <c r="EX15" i="16"/>
  <c r="EU15" i="16"/>
  <c r="ET15" i="16"/>
  <c r="EQ15" i="16"/>
  <c r="EP15" i="16"/>
  <c r="EM15" i="16"/>
  <c r="EK15" i="16"/>
  <c r="EJ15" i="16"/>
  <c r="EE15" i="16"/>
  <c r="EF15" i="16"/>
  <c r="ED15" i="16"/>
  <c r="EA15" i="16"/>
  <c r="EB15" i="16"/>
  <c r="DV15" i="16"/>
  <c r="DU15" i="16"/>
  <c r="DQ15" i="16"/>
  <c r="DP15" i="16"/>
  <c r="DN15" i="16"/>
  <c r="DM15" i="16"/>
  <c r="DJ15" i="16"/>
  <c r="DI15" i="16"/>
  <c r="DC15" i="16"/>
  <c r="CZ15" i="16"/>
  <c r="CY15" i="16"/>
  <c r="CV15" i="16"/>
  <c r="CU15" i="16"/>
  <c r="CQ15" i="16"/>
  <c r="CN15" i="16"/>
  <c r="CM15" i="16"/>
  <c r="CJ15" i="16"/>
  <c r="CI15" i="16"/>
  <c r="CE15" i="16"/>
  <c r="CB15" i="16"/>
  <c r="CA15" i="16"/>
  <c r="BV15" i="16"/>
  <c r="BU15" i="16"/>
  <c r="BQ15" i="16"/>
  <c r="BN15" i="16"/>
  <c r="BM15" i="16"/>
  <c r="BJ15" i="16"/>
  <c r="BI15" i="16"/>
  <c r="BH15" i="16"/>
  <c r="BE15" i="16"/>
  <c r="BB15" i="16"/>
  <c r="BA15" i="16"/>
  <c r="AX15" i="16"/>
  <c r="AW15" i="16"/>
  <c r="AV15" i="16"/>
  <c r="AT15" i="16"/>
  <c r="AS15" i="16"/>
  <c r="AN15" i="16"/>
  <c r="AJ15" i="16"/>
  <c r="AB15" i="16"/>
  <c r="X15" i="16"/>
  <c r="P15" i="16"/>
  <c r="L15" i="16"/>
  <c r="AX15" i="15"/>
  <c r="AU15" i="15"/>
  <c r="AT15" i="15"/>
  <c r="AQ15" i="15"/>
  <c r="AH15" i="15"/>
  <c r="AE15" i="15"/>
  <c r="AN15" i="15"/>
  <c r="AC15" i="15"/>
  <c r="Z15" i="15"/>
  <c r="V15" i="15"/>
  <c r="P15" i="15"/>
  <c r="BT14" i="15"/>
  <c r="BR14" i="15"/>
  <c r="BQ14" i="15"/>
  <c r="BL14" i="15"/>
  <c r="BH14" i="15"/>
  <c r="GY14" i="16"/>
  <c r="GV14" i="16"/>
  <c r="GT14" i="16"/>
  <c r="GQ14" i="16"/>
  <c r="GN14" i="16"/>
  <c r="GK14" i="16"/>
  <c r="GI14" i="16"/>
  <c r="GH14" i="16"/>
  <c r="GD14" i="16"/>
  <c r="FV14" i="16"/>
  <c r="FU14" i="16"/>
  <c r="FS14" i="16"/>
  <c r="FP14" i="16"/>
  <c r="FM14" i="16"/>
  <c r="FE14" i="16"/>
  <c r="FC14" i="16"/>
  <c r="EX14" i="16"/>
  <c r="EU14" i="16"/>
  <c r="ET14" i="16"/>
  <c r="EE14" i="16"/>
  <c r="EC14" i="16"/>
  <c r="EA14" i="16"/>
  <c r="DT14" i="16"/>
  <c r="DQ14" i="16"/>
  <c r="DP14" i="16"/>
  <c r="DN14" i="16"/>
  <c r="DM14" i="16"/>
  <c r="DL14" i="16"/>
  <c r="DH14" i="16"/>
  <c r="CG14" i="16"/>
  <c r="BT14" i="16"/>
  <c r="BQ14" i="16"/>
  <c r="BP14" i="16"/>
  <c r="BM14" i="16"/>
  <c r="BL14" i="16"/>
  <c r="BH14" i="16"/>
  <c r="BE14" i="16"/>
  <c r="BD14" i="16"/>
  <c r="BA14" i="16"/>
  <c r="AZ14" i="16"/>
  <c r="AV14" i="16"/>
  <c r="AS14" i="16"/>
  <c r="AR14" i="16"/>
  <c r="AM14" i="16"/>
  <c r="AE14" i="16"/>
  <c r="AA14" i="16"/>
  <c r="S14" i="16"/>
  <c r="O14" i="16"/>
  <c r="BE14" i="15"/>
  <c r="AW14" i="15"/>
  <c r="AQ14" i="15"/>
  <c r="AP14" i="15"/>
  <c r="AJ14" i="15"/>
  <c r="AH14" i="15"/>
  <c r="AN14" i="15"/>
  <c r="X14" i="15"/>
  <c r="R14" i="15"/>
  <c r="P14" i="15"/>
  <c r="O14" i="15"/>
  <c r="BW13" i="15"/>
  <c r="BV13" i="15"/>
  <c r="BS13" i="15"/>
  <c r="BR13" i="15"/>
  <c r="BO13" i="15"/>
  <c r="BL13" i="15"/>
  <c r="BK13" i="15"/>
  <c r="BG13" i="15"/>
  <c r="GY13" i="16"/>
  <c r="GX13" i="16"/>
  <c r="GS13" i="16"/>
  <c r="GR13" i="16"/>
  <c r="GQ13" i="16"/>
  <c r="GP13" i="16"/>
  <c r="GO13" i="16"/>
  <c r="GJ13" i="16"/>
  <c r="GH13" i="16"/>
  <c r="GB13" i="16"/>
  <c r="GA13" i="16"/>
  <c r="FZ13" i="16"/>
  <c r="FT13" i="16"/>
  <c r="FS13" i="16"/>
  <c r="FR13" i="16"/>
  <c r="FQ13" i="16"/>
  <c r="FM13" i="16"/>
  <c r="FL13" i="16"/>
  <c r="FJ13" i="16"/>
  <c r="FD13" i="16"/>
  <c r="FC13" i="16"/>
  <c r="FB13" i="16"/>
  <c r="EW13" i="16"/>
  <c r="EV13" i="16"/>
  <c r="ER13" i="16"/>
  <c r="EQ13" i="16"/>
  <c r="EO13" i="16"/>
  <c r="EN13" i="16"/>
  <c r="EL13" i="16"/>
  <c r="EH13" i="16"/>
  <c r="EC13" i="16"/>
  <c r="DY13" i="16"/>
  <c r="DV13" i="16"/>
  <c r="DT13" i="16"/>
  <c r="DS13" i="16"/>
  <c r="DR13" i="16"/>
  <c r="DP13" i="16"/>
  <c r="DO13" i="16"/>
  <c r="DK13" i="16"/>
  <c r="DJ13" i="16"/>
  <c r="DH13" i="16"/>
  <c r="DG13" i="16"/>
  <c r="DD13" i="16"/>
  <c r="DB13" i="16"/>
  <c r="DA13" i="16"/>
  <c r="CW13" i="16"/>
  <c r="CT13" i="16"/>
  <c r="CS13" i="16"/>
  <c r="CO13" i="16"/>
  <c r="CK13" i="16"/>
  <c r="CJ13" i="16"/>
  <c r="CG13" i="16"/>
  <c r="CC13" i="16"/>
  <c r="BY13" i="16"/>
  <c r="BV13" i="16"/>
  <c r="BT13" i="16"/>
  <c r="BS13" i="16"/>
  <c r="BP13" i="16"/>
  <c r="BO13" i="16"/>
  <c r="BK13" i="16"/>
  <c r="BH13" i="16"/>
  <c r="BG13" i="16"/>
  <c r="BD13" i="16"/>
  <c r="BC13" i="16"/>
  <c r="AY13" i="16"/>
  <c r="AV13" i="16"/>
  <c r="AU13" i="16"/>
  <c r="AR13" i="16"/>
  <c r="AQ13" i="16"/>
  <c r="AJ13" i="16"/>
  <c r="AH13" i="16"/>
  <c r="AD13" i="16"/>
  <c r="AC13" i="16"/>
  <c r="Y13" i="16"/>
  <c r="V13" i="16"/>
  <c r="U13" i="16"/>
  <c r="R13" i="16"/>
  <c r="Q13" i="16"/>
  <c r="M13" i="16"/>
  <c r="J13" i="16"/>
  <c r="I13" i="16"/>
  <c r="BD13" i="15"/>
  <c r="AW13" i="15"/>
  <c r="AV13" i="15"/>
  <c r="AR13" i="15"/>
  <c r="AP13" i="15"/>
  <c r="AO13" i="15"/>
  <c r="AK13" i="15"/>
  <c r="AI13" i="15"/>
  <c r="AG13" i="15"/>
  <c r="O13" i="15"/>
  <c r="BV12" i="15"/>
  <c r="BU12" i="15"/>
  <c r="BQ12" i="15"/>
  <c r="GU12" i="16"/>
  <c r="GM12" i="16"/>
  <c r="GJ12" i="16"/>
  <c r="GH12" i="16"/>
  <c r="GG12" i="16"/>
  <c r="FO12" i="16"/>
  <c r="FJ12" i="16"/>
  <c r="FI12" i="16"/>
  <c r="FG12" i="16"/>
  <c r="FD12" i="16"/>
  <c r="EY12" i="16"/>
  <c r="EQ12" i="16"/>
  <c r="EG12" i="16"/>
  <c r="ED12" i="16"/>
  <c r="DS12" i="16"/>
  <c r="DK12" i="16"/>
  <c r="DJ12" i="16"/>
  <c r="DG12" i="16"/>
  <c r="CW12" i="16"/>
  <c r="CS12" i="16"/>
  <c r="CN12" i="16"/>
  <c r="CK12" i="16"/>
  <c r="CG12" i="16"/>
  <c r="CF12" i="16"/>
  <c r="BY12" i="16"/>
  <c r="BA12" i="16"/>
  <c r="AN12" i="16"/>
  <c r="AJ12" i="16"/>
  <c r="AF12" i="16"/>
  <c r="AB12" i="16"/>
  <c r="X12" i="16"/>
  <c r="U12" i="16"/>
  <c r="T12" i="16"/>
  <c r="P12" i="16"/>
  <c r="L12" i="16"/>
  <c r="I12" i="16"/>
  <c r="BD12" i="15"/>
  <c r="AI12" i="15"/>
  <c r="AE12" i="15"/>
  <c r="AC12" i="15"/>
  <c r="Z12" i="15"/>
  <c r="W12" i="15"/>
  <c r="V12" i="15"/>
  <c r="U12" i="15"/>
  <c r="BQ11" i="15"/>
  <c r="BJ11" i="15"/>
  <c r="BH11" i="15"/>
  <c r="BG11" i="15"/>
  <c r="GV11" i="16"/>
  <c r="GT11" i="16"/>
  <c r="GN11" i="16"/>
  <c r="GM11" i="16"/>
  <c r="GE11" i="16"/>
  <c r="GD11" i="16"/>
  <c r="FY11" i="16"/>
  <c r="FO11" i="16"/>
  <c r="FN11" i="16"/>
  <c r="FG11" i="16"/>
  <c r="FF11" i="16"/>
  <c r="EZ11" i="16"/>
  <c r="EU11" i="16"/>
  <c r="ET11" i="16"/>
  <c r="EQ11" i="16"/>
  <c r="EP11" i="16"/>
  <c r="DV11" i="16"/>
  <c r="DN11" i="16"/>
  <c r="DM11" i="16"/>
  <c r="DJ11" i="16"/>
  <c r="CZ11" i="16"/>
  <c r="CY11" i="16"/>
  <c r="CW11" i="16"/>
  <c r="CV11" i="16"/>
  <c r="CU11" i="16"/>
  <c r="CN11" i="16"/>
  <c r="CJ11" i="16"/>
  <c r="BU11" i="16"/>
  <c r="AN11" i="16"/>
  <c r="AJ11" i="16"/>
  <c r="AB11" i="16"/>
  <c r="X11" i="16"/>
  <c r="M11" i="16"/>
  <c r="L11" i="16"/>
  <c r="BC11" i="15"/>
  <c r="AE11" i="15"/>
  <c r="AN11" i="15"/>
  <c r="AC11" i="15"/>
  <c r="BW10" i="15"/>
  <c r="BT10" i="15"/>
  <c r="BH10" i="15"/>
  <c r="GY10" i="16"/>
  <c r="GT10" i="16"/>
  <c r="GI10" i="16"/>
  <c r="GD10" i="16"/>
  <c r="FX10" i="16"/>
  <c r="FV10" i="16"/>
  <c r="FS10" i="16"/>
  <c r="FP10" i="16"/>
  <c r="FE10" i="16"/>
  <c r="FC10" i="16"/>
  <c r="FA10" i="16"/>
  <c r="EZ10" i="16"/>
  <c r="EX10" i="16"/>
  <c r="ET10" i="16"/>
  <c r="ES10" i="16"/>
  <c r="EA10" i="16"/>
  <c r="DO10" i="16"/>
  <c r="DM10" i="16"/>
  <c r="DA10" i="16"/>
  <c r="CQ10" i="16"/>
  <c r="CO10" i="16"/>
  <c r="CG10" i="16"/>
  <c r="BS10" i="16"/>
  <c r="BM10" i="16"/>
  <c r="BA10" i="16"/>
  <c r="AU10" i="16"/>
  <c r="AE10" i="16"/>
  <c r="S10" i="16"/>
  <c r="AH10" i="15"/>
  <c r="AG10" i="15"/>
  <c r="Y10" i="15"/>
  <c r="P10" i="15"/>
  <c r="O10" i="15"/>
  <c r="BU9" i="15"/>
  <c r="BL9" i="15"/>
  <c r="GU9" i="16"/>
  <c r="GS9" i="16"/>
  <c r="GO9" i="16"/>
  <c r="GK9" i="16"/>
  <c r="FS9" i="16"/>
  <c r="FC9" i="16"/>
  <c r="EW9" i="16"/>
  <c r="EH9" i="16"/>
  <c r="EE9" i="16"/>
  <c r="DS9" i="16"/>
  <c r="DG9" i="16"/>
  <c r="DA9" i="16"/>
  <c r="CO9" i="16"/>
  <c r="CG9" i="16"/>
  <c r="BS9" i="16"/>
  <c r="BO9" i="16"/>
  <c r="BG9" i="16"/>
  <c r="BC9" i="16"/>
  <c r="AQ9" i="16"/>
  <c r="P9" i="16"/>
  <c r="O9" i="16"/>
  <c r="BD9" i="15"/>
  <c r="AY9" i="15"/>
  <c r="AG9" i="15"/>
  <c r="K4" i="3"/>
  <c r="J4" i="3"/>
  <c r="I4" i="3"/>
  <c r="H4" i="3"/>
  <c r="G4" i="3"/>
  <c r="F4" i="3"/>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H19" i="2"/>
  <c r="AG19" i="2"/>
  <c r="AE19" i="2"/>
  <c r="AD19" i="2"/>
  <c r="AC19" i="2"/>
  <c r="AA19" i="2"/>
  <c r="Z19" i="2"/>
  <c r="X19" i="2"/>
  <c r="W19" i="2"/>
  <c r="V19" i="2"/>
  <c r="U19" i="2"/>
  <c r="T19" i="2"/>
  <c r="S19" i="2"/>
  <c r="R19" i="2"/>
  <c r="Q19" i="2"/>
  <c r="P19" i="2"/>
  <c r="N19" i="2"/>
  <c r="M19" i="2"/>
  <c r="L19" i="2"/>
  <c r="K19" i="2"/>
  <c r="G19" i="2"/>
  <c r="F19" i="2"/>
  <c r="E19" i="2"/>
  <c r="D19" i="2"/>
  <c r="AI18" i="2"/>
  <c r="AF18" i="2"/>
  <c r="AB18" i="2"/>
  <c r="Y18" i="2"/>
  <c r="O18" i="2"/>
  <c r="I18" i="2"/>
  <c r="AI17" i="2"/>
  <c r="AF17" i="2"/>
  <c r="AB17" i="2"/>
  <c r="Y17" i="2"/>
  <c r="O17" i="2"/>
  <c r="I17" i="2"/>
  <c r="AI16" i="2"/>
  <c r="AF16" i="2"/>
  <c r="AB16" i="2"/>
  <c r="Y16" i="2"/>
  <c r="O16" i="2"/>
  <c r="I16" i="2"/>
  <c r="AI15" i="2"/>
  <c r="AF15" i="2"/>
  <c r="AB15" i="2"/>
  <c r="Y15" i="2"/>
  <c r="O15" i="2"/>
  <c r="I15" i="2"/>
  <c r="AI14" i="2"/>
  <c r="AF14" i="2"/>
  <c r="AB14" i="2"/>
  <c r="Y14" i="2"/>
  <c r="O14" i="2"/>
  <c r="I14" i="2"/>
  <c r="AI13" i="2"/>
  <c r="AF13" i="2"/>
  <c r="AB13" i="2"/>
  <c r="Y13" i="2"/>
  <c r="O13" i="2"/>
  <c r="I13" i="2"/>
  <c r="AI12" i="2"/>
  <c r="AF12" i="2"/>
  <c r="AB12" i="2"/>
  <c r="Y12" i="2"/>
  <c r="O12" i="2"/>
  <c r="I12" i="2"/>
  <c r="AI11" i="2"/>
  <c r="AF11" i="2"/>
  <c r="AB11" i="2"/>
  <c r="Y11" i="2"/>
  <c r="O11" i="2"/>
  <c r="J11" i="2"/>
  <c r="H11" i="2"/>
  <c r="I11" i="2" s="1"/>
  <c r="X10" i="18" s="1"/>
  <c r="AI10" i="2"/>
  <c r="AF10" i="2"/>
  <c r="AB10" i="2"/>
  <c r="Y10" i="2"/>
  <c r="O10" i="2"/>
  <c r="H10" i="2"/>
  <c r="I10" i="2" s="1"/>
  <c r="J10" i="2" s="1"/>
  <c r="AI9" i="2"/>
  <c r="AF9" i="2"/>
  <c r="AB9" i="2"/>
  <c r="Y9" i="2"/>
  <c r="O9" i="2"/>
  <c r="H9" i="2"/>
  <c r="I9" i="2" s="1"/>
  <c r="J9" i="2" s="1"/>
  <c r="AI8" i="2"/>
  <c r="AF8" i="2"/>
  <c r="AB8" i="2"/>
  <c r="Y8" i="2"/>
  <c r="O8" i="2"/>
  <c r="H8" i="2"/>
  <c r="I8" i="2" s="1"/>
  <c r="GL10" i="16" l="1"/>
  <c r="V22" i="15"/>
  <c r="AX22" i="15"/>
  <c r="AC22" i="15"/>
  <c r="AZ15" i="15"/>
  <c r="AB19" i="2"/>
  <c r="AD22" i="15"/>
  <c r="AF22" i="15"/>
  <c r="AN22" i="15"/>
  <c r="GK10" i="16"/>
  <c r="BA10" i="15"/>
  <c r="W22" i="15"/>
  <c r="AW22" i="15"/>
  <c r="BQ22" i="15"/>
  <c r="R22" i="15"/>
  <c r="BL22" i="15"/>
  <c r="BK22" i="15"/>
  <c r="Y22" i="15"/>
  <c r="BG22" i="15"/>
  <c r="BR22" i="15"/>
  <c r="AA22" i="15"/>
  <c r="M16" i="3"/>
  <c r="Q9" i="15" s="1"/>
  <c r="M19" i="3"/>
  <c r="M211" i="3"/>
  <c r="M231" i="3"/>
  <c r="M251" i="3"/>
  <c r="M271" i="3"/>
  <c r="M40" i="4"/>
  <c r="AL10" i="15" s="1"/>
  <c r="M45" i="4"/>
  <c r="AS10" i="15" s="1"/>
  <c r="M92" i="4"/>
  <c r="AP10" i="16" s="1"/>
  <c r="M125" i="4"/>
  <c r="M159" i="4"/>
  <c r="DE10" i="16" s="1"/>
  <c r="M160" i="4"/>
  <c r="DF10" i="16" s="1"/>
  <c r="M177" i="4"/>
  <c r="M206" i="4"/>
  <c r="M226" i="4"/>
  <c r="M246" i="4"/>
  <c r="M266" i="4"/>
  <c r="M28" i="5"/>
  <c r="M91" i="5"/>
  <c r="AO11" i="16" s="1"/>
  <c r="M159" i="5"/>
  <c r="DE11" i="16" s="1"/>
  <c r="M58" i="6"/>
  <c r="M126" i="6"/>
  <c r="BX12" i="16" s="1"/>
  <c r="M178" i="6"/>
  <c r="DX12" i="16" s="1"/>
  <c r="M193" i="6"/>
  <c r="DZ12" i="16" s="1"/>
  <c r="M216" i="6"/>
  <c r="M221" i="6"/>
  <c r="M236" i="6"/>
  <c r="M241" i="6"/>
  <c r="M256" i="6"/>
  <c r="M261" i="6"/>
  <c r="M281" i="6"/>
  <c r="BP12" i="15" s="1"/>
  <c r="M289" i="6"/>
  <c r="BX12" i="15" s="1"/>
  <c r="M16" i="7"/>
  <c r="Q13" i="15" s="1"/>
  <c r="M211" i="7"/>
  <c r="M231" i="7"/>
  <c r="M251" i="7"/>
  <c r="AY14" i="15" s="1"/>
  <c r="M271" i="7"/>
  <c r="M40" i="8"/>
  <c r="AL14" i="15" s="1"/>
  <c r="M45" i="8"/>
  <c r="AS14" i="15" s="1"/>
  <c r="M92" i="8"/>
  <c r="AP14" i="16" s="1"/>
  <c r="M125" i="8"/>
  <c r="BW14" i="16" s="1"/>
  <c r="M160" i="8"/>
  <c r="DF14" i="16" s="1"/>
  <c r="M177" i="8"/>
  <c r="DW14" i="16" s="1"/>
  <c r="M206" i="8"/>
  <c r="M226" i="8"/>
  <c r="M246" i="8"/>
  <c r="M266" i="8"/>
  <c r="M28" i="9"/>
  <c r="AB15" i="15" s="1"/>
  <c r="M91" i="9"/>
  <c r="AO15" i="16" s="1"/>
  <c r="M159" i="9"/>
  <c r="DE15" i="16" s="1"/>
  <c r="M45" i="10"/>
  <c r="AS16" i="15" s="1"/>
  <c r="M58" i="10"/>
  <c r="BF16" i="15" s="1"/>
  <c r="M126" i="10"/>
  <c r="BX16" i="16" s="1"/>
  <c r="M178" i="10"/>
  <c r="DX16" i="16" s="1"/>
  <c r="M193" i="10"/>
  <c r="DZ16" i="16" s="1"/>
  <c r="M211" i="10"/>
  <c r="M216" i="10"/>
  <c r="M221" i="10"/>
  <c r="M231" i="10"/>
  <c r="M236" i="10"/>
  <c r="M241" i="10"/>
  <c r="M251" i="10"/>
  <c r="M256" i="10"/>
  <c r="M261" i="10"/>
  <c r="M271" i="10"/>
  <c r="M289" i="10"/>
  <c r="BX16" i="15" s="1"/>
  <c r="M16" i="11"/>
  <c r="Q17" i="15" s="1"/>
  <c r="M19" i="11"/>
  <c r="T17" i="15" s="1"/>
  <c r="M211" i="11"/>
  <c r="M231" i="11"/>
  <c r="M251" i="11"/>
  <c r="AY17" i="15" s="1"/>
  <c r="M271" i="11"/>
  <c r="M40" i="12"/>
  <c r="AL18" i="15" s="1"/>
  <c r="M91" i="12"/>
  <c r="M92" i="12"/>
  <c r="AP18" i="16" s="1"/>
  <c r="M159" i="12"/>
  <c r="M160" i="12"/>
  <c r="DF18" i="16" s="1"/>
  <c r="M206" i="12"/>
  <c r="M226" i="12"/>
  <c r="M246" i="12"/>
  <c r="M266" i="12"/>
  <c r="M28" i="13"/>
  <c r="AB19" i="15" s="1"/>
  <c r="M281" i="13"/>
  <c r="BP19" i="15" s="1"/>
  <c r="BV22" i="15"/>
  <c r="M28" i="14"/>
  <c r="AB20" i="15" s="1"/>
  <c r="M177" i="14"/>
  <c r="DW20" i="16" s="1"/>
  <c r="P22" i="15"/>
  <c r="S22" i="15"/>
  <c r="M58" i="3"/>
  <c r="M126" i="3"/>
  <c r="BX9" i="16" s="1"/>
  <c r="M178" i="3"/>
  <c r="DX9" i="16" s="1"/>
  <c r="M193" i="3"/>
  <c r="DZ9" i="16" s="1"/>
  <c r="M216" i="3"/>
  <c r="M221" i="3"/>
  <c r="M236" i="3"/>
  <c r="M241" i="3"/>
  <c r="M256" i="3"/>
  <c r="M261" i="3"/>
  <c r="BI22" i="15"/>
  <c r="BM22" i="15"/>
  <c r="M281" i="3"/>
  <c r="BP9" i="15" s="1"/>
  <c r="M289" i="3"/>
  <c r="BX9" i="15" s="1"/>
  <c r="M16" i="4"/>
  <c r="M19" i="4"/>
  <c r="M178" i="14"/>
  <c r="DX20" i="16" s="1"/>
  <c r="M22" i="15"/>
  <c r="I17" i="15"/>
  <c r="I13" i="15"/>
  <c r="I15" i="15"/>
  <c r="I18" i="15"/>
  <c r="I20" i="15"/>
  <c r="I16" i="15"/>
  <c r="I12" i="15"/>
  <c r="I19" i="15"/>
  <c r="I11" i="15"/>
  <c r="I9" i="15"/>
  <c r="I14" i="15"/>
  <c r="I10" i="15"/>
  <c r="U22" i="15"/>
  <c r="Z22" i="15"/>
  <c r="AM22" i="15"/>
  <c r="AG22" i="15"/>
  <c r="BN22" i="15"/>
  <c r="BT22" i="15"/>
  <c r="M246" i="14"/>
  <c r="M266" i="14"/>
  <c r="L9" i="15"/>
  <c r="L22" i="15" s="1"/>
  <c r="N9" i="15"/>
  <c r="N22" i="15" s="1"/>
  <c r="M40" i="3"/>
  <c r="M45" i="3"/>
  <c r="AS9" i="15" s="1"/>
  <c r="M92" i="3"/>
  <c r="AP9" i="16" s="1"/>
  <c r="M125" i="3"/>
  <c r="BW9" i="16" s="1"/>
  <c r="M160" i="3"/>
  <c r="DF9" i="16" s="1"/>
  <c r="M177" i="3"/>
  <c r="DW9" i="16" s="1"/>
  <c r="M206" i="3"/>
  <c r="M226" i="3"/>
  <c r="M246" i="3"/>
  <c r="M266" i="3"/>
  <c r="M28" i="4"/>
  <c r="AB10" i="15" s="1"/>
  <c r="M91" i="4"/>
  <c r="AO10" i="16" s="1"/>
  <c r="M281" i="4"/>
  <c r="BP10" i="15" s="1"/>
  <c r="M58" i="5"/>
  <c r="BF11" i="15" s="1"/>
  <c r="M126" i="5"/>
  <c r="BX11" i="16" s="1"/>
  <c r="M178" i="5"/>
  <c r="DX11" i="16" s="1"/>
  <c r="M216" i="5"/>
  <c r="M221" i="5"/>
  <c r="M236" i="5"/>
  <c r="M241" i="5"/>
  <c r="M256" i="5"/>
  <c r="M261" i="5"/>
  <c r="M281" i="5"/>
  <c r="BP11" i="15" s="1"/>
  <c r="M289" i="5"/>
  <c r="BX11" i="15" s="1"/>
  <c r="M16" i="6"/>
  <c r="Q12" i="15" s="1"/>
  <c r="M19" i="6"/>
  <c r="T12" i="15" s="1"/>
  <c r="M211" i="6"/>
  <c r="K9" i="15"/>
  <c r="K18" i="15"/>
  <c r="K14" i="15"/>
  <c r="K10" i="15"/>
  <c r="K20" i="15"/>
  <c r="K16" i="15"/>
  <c r="K12" i="15"/>
  <c r="K19" i="15"/>
  <c r="K11" i="15"/>
  <c r="K17" i="15"/>
  <c r="K13" i="15"/>
  <c r="K15" i="15"/>
  <c r="AV22" i="15"/>
  <c r="BJ22" i="15"/>
  <c r="BO22" i="15"/>
  <c r="M125" i="14"/>
  <c r="BW20" i="16" s="1"/>
  <c r="M241" i="14"/>
  <c r="M256" i="14"/>
  <c r="M261" i="14"/>
  <c r="M289" i="14"/>
  <c r="BX20" i="15" s="1"/>
  <c r="J9" i="15"/>
  <c r="O22" i="15"/>
  <c r="X22" i="15"/>
  <c r="M28" i="3"/>
  <c r="AB9" i="15" s="1"/>
  <c r="M91" i="3"/>
  <c r="AO9" i="16" s="1"/>
  <c r="M159" i="3"/>
  <c r="M231" i="6"/>
  <c r="M251" i="6"/>
  <c r="AY12" i="15" s="1"/>
  <c r="M271" i="6"/>
  <c r="M40" i="7"/>
  <c r="AL13" i="15" s="1"/>
  <c r="M91" i="7"/>
  <c r="AO13" i="16" s="1"/>
  <c r="M92" i="7"/>
  <c r="AP13" i="16" s="1"/>
  <c r="M125" i="7"/>
  <c r="BW13" i="16" s="1"/>
  <c r="M160" i="7"/>
  <c r="DF13" i="16" s="1"/>
  <c r="M177" i="7"/>
  <c r="DW13" i="16" s="1"/>
  <c r="M206" i="7"/>
  <c r="M226" i="7"/>
  <c r="M246" i="7"/>
  <c r="M266" i="7"/>
  <c r="J15" i="15"/>
  <c r="J14" i="15"/>
  <c r="M28" i="8"/>
  <c r="AB14" i="15" s="1"/>
  <c r="M91" i="8"/>
  <c r="AO14" i="16" s="1"/>
  <c r="M159" i="8"/>
  <c r="M58" i="9"/>
  <c r="M126" i="9"/>
  <c r="BX15" i="16" s="1"/>
  <c r="M178" i="9"/>
  <c r="DX15" i="16" s="1"/>
  <c r="M193" i="9"/>
  <c r="DZ15" i="16" s="1"/>
  <c r="M216" i="9"/>
  <c r="M221" i="9"/>
  <c r="M236" i="9"/>
  <c r="M241" i="9"/>
  <c r="M256" i="9"/>
  <c r="M261" i="9"/>
  <c r="M281" i="9"/>
  <c r="BP15" i="15" s="1"/>
  <c r="M289" i="9"/>
  <c r="BX15" i="15" s="1"/>
  <c r="M16" i="10"/>
  <c r="Q16" i="15" s="1"/>
  <c r="M40" i="11"/>
  <c r="AL17" i="15" s="1"/>
  <c r="M45" i="11"/>
  <c r="AS17" i="15" s="1"/>
  <c r="M92" i="11"/>
  <c r="AP17" i="16" s="1"/>
  <c r="M125" i="11"/>
  <c r="BW17" i="16" s="1"/>
  <c r="M160" i="11"/>
  <c r="DF17" i="16" s="1"/>
  <c r="M177" i="11"/>
  <c r="DW17" i="16" s="1"/>
  <c r="M206" i="11"/>
  <c r="M226" i="11"/>
  <c r="M246" i="11"/>
  <c r="M266" i="11"/>
  <c r="M19" i="12"/>
  <c r="T18" i="15" s="1"/>
  <c r="M28" i="12"/>
  <c r="AB18" i="15" s="1"/>
  <c r="M58" i="13"/>
  <c r="BF19" i="15" s="1"/>
  <c r="M126" i="13"/>
  <c r="BX19" i="16" s="1"/>
  <c r="M178" i="13"/>
  <c r="DX19" i="16" s="1"/>
  <c r="M193" i="13"/>
  <c r="DZ19" i="16" s="1"/>
  <c r="M211" i="13"/>
  <c r="M216" i="13"/>
  <c r="M221" i="13"/>
  <c r="M236" i="13"/>
  <c r="M241" i="13"/>
  <c r="M251" i="13"/>
  <c r="AY19" i="15" s="1"/>
  <c r="M256" i="13"/>
  <c r="M261" i="13"/>
  <c r="M271" i="13"/>
  <c r="M289" i="13"/>
  <c r="BX19" i="15" s="1"/>
  <c r="BS22" i="15"/>
  <c r="BW22" i="15"/>
  <c r="M58" i="4"/>
  <c r="BF10" i="15" s="1"/>
  <c r="M126" i="4"/>
  <c r="BX10" i="16" s="1"/>
  <c r="M178" i="4"/>
  <c r="DX10" i="16" s="1"/>
  <c r="DZ10" i="16"/>
  <c r="M211" i="4"/>
  <c r="M216" i="4"/>
  <c r="M221" i="4"/>
  <c r="M231" i="4"/>
  <c r="M236" i="4"/>
  <c r="M241" i="4"/>
  <c r="M251" i="4"/>
  <c r="AY10" i="15" s="1"/>
  <c r="M256" i="4"/>
  <c r="M261" i="4"/>
  <c r="M271" i="4"/>
  <c r="M289" i="4"/>
  <c r="BX10" i="15" s="1"/>
  <c r="M16" i="5"/>
  <c r="Q11" i="15" s="1"/>
  <c r="M211" i="5"/>
  <c r="M231" i="5"/>
  <c r="M251" i="5"/>
  <c r="AY11" i="15" s="1"/>
  <c r="M271" i="5"/>
  <c r="M40" i="6"/>
  <c r="AL12" i="15" s="1"/>
  <c r="M45" i="6"/>
  <c r="AS12" i="15" s="1"/>
  <c r="M92" i="6"/>
  <c r="AP12" i="16" s="1"/>
  <c r="M125" i="6"/>
  <c r="BW12" i="16" s="1"/>
  <c r="M160" i="6"/>
  <c r="DF12" i="16" s="1"/>
  <c r="M177" i="6"/>
  <c r="DW12" i="16" s="1"/>
  <c r="M206" i="6"/>
  <c r="M226" i="6"/>
  <c r="M246" i="6"/>
  <c r="M266" i="6"/>
  <c r="M19" i="7"/>
  <c r="T13" i="15" s="1"/>
  <c r="M28" i="7"/>
  <c r="AB13" i="15" s="1"/>
  <c r="M159" i="7"/>
  <c r="DE13" i="16" s="1"/>
  <c r="M58" i="8"/>
  <c r="M126" i="8"/>
  <c r="BX14" i="16" s="1"/>
  <c r="M178" i="8"/>
  <c r="M193" i="8"/>
  <c r="DZ14" i="16" s="1"/>
  <c r="M216" i="8"/>
  <c r="M221" i="8"/>
  <c r="M236" i="8"/>
  <c r="M241" i="8"/>
  <c r="M256" i="8"/>
  <c r="M261" i="8"/>
  <c r="M281" i="8"/>
  <c r="BP14" i="15" s="1"/>
  <c r="M289" i="8"/>
  <c r="M16" i="9"/>
  <c r="Q15" i="15" s="1"/>
  <c r="M19" i="9"/>
  <c r="T15" i="15" s="1"/>
  <c r="M211" i="9"/>
  <c r="M231" i="9"/>
  <c r="M251" i="9"/>
  <c r="AY15" i="15" s="1"/>
  <c r="M271" i="9"/>
  <c r="M40" i="10"/>
  <c r="M91" i="10"/>
  <c r="AO16" i="16" s="1"/>
  <c r="M92" i="10"/>
  <c r="AP16" i="16" s="1"/>
  <c r="M125" i="10"/>
  <c r="BW16" i="16" s="1"/>
  <c r="M159" i="10"/>
  <c r="DE16" i="16" s="1"/>
  <c r="M160" i="10"/>
  <c r="DF16" i="16" s="1"/>
  <c r="M177" i="10"/>
  <c r="DW16" i="16" s="1"/>
  <c r="M206" i="10"/>
  <c r="M226" i="10"/>
  <c r="M246" i="10"/>
  <c r="M266" i="10"/>
  <c r="M28" i="11"/>
  <c r="AB17" i="15" s="1"/>
  <c r="M91" i="11"/>
  <c r="AO17" i="16" s="1"/>
  <c r="M159" i="11"/>
  <c r="DE17" i="16" s="1"/>
  <c r="M45" i="12"/>
  <c r="AS18" i="15" s="1"/>
  <c r="M58" i="12"/>
  <c r="BF18" i="15" s="1"/>
  <c r="M125" i="12"/>
  <c r="BW18" i="16" s="1"/>
  <c r="M126" i="12"/>
  <c r="BX18" i="16" s="1"/>
  <c r="M177" i="12"/>
  <c r="DW18" i="16" s="1"/>
  <c r="M178" i="12"/>
  <c r="DX18" i="16" s="1"/>
  <c r="M193" i="12"/>
  <c r="DZ18" i="16" s="1"/>
  <c r="M216" i="12"/>
  <c r="M221" i="12"/>
  <c r="GB18" i="16" s="1"/>
  <c r="GB23" i="16" s="1"/>
  <c r="M236" i="12"/>
  <c r="M241" i="12"/>
  <c r="M256" i="12"/>
  <c r="M261" i="12"/>
  <c r="M281" i="12"/>
  <c r="BP18" i="15" s="1"/>
  <c r="M289" i="12"/>
  <c r="M16" i="13"/>
  <c r="Q19" i="15" s="1"/>
  <c r="M19" i="13"/>
  <c r="T19" i="15" s="1"/>
  <c r="M231" i="13"/>
  <c r="M40" i="5"/>
  <c r="AL11" i="15" s="1"/>
  <c r="M92" i="5"/>
  <c r="AP11" i="16" s="1"/>
  <c r="M125" i="5"/>
  <c r="BW11" i="16" s="1"/>
  <c r="M160" i="5"/>
  <c r="DF11" i="16" s="1"/>
  <c r="M206" i="5"/>
  <c r="M246" i="5"/>
  <c r="M266" i="5"/>
  <c r="M28" i="6"/>
  <c r="AB12" i="15" s="1"/>
  <c r="M91" i="6"/>
  <c r="AO12" i="16" s="1"/>
  <c r="M159" i="6"/>
  <c r="M45" i="7"/>
  <c r="AS13" i="15" s="1"/>
  <c r="M58" i="7"/>
  <c r="BF13" i="15" s="1"/>
  <c r="M126" i="7"/>
  <c r="M178" i="7"/>
  <c r="M193" i="7"/>
  <c r="DZ13" i="16" s="1"/>
  <c r="M216" i="7"/>
  <c r="M221" i="7"/>
  <c r="M236" i="7"/>
  <c r="M241" i="7"/>
  <c r="M256" i="7"/>
  <c r="M261" i="7"/>
  <c r="M281" i="7"/>
  <c r="BP13" i="15" s="1"/>
  <c r="M289" i="7"/>
  <c r="BX13" i="15" s="1"/>
  <c r="M16" i="8"/>
  <c r="Q14" i="15" s="1"/>
  <c r="M19" i="8"/>
  <c r="T14" i="15" s="1"/>
  <c r="M211" i="8"/>
  <c r="M231" i="8"/>
  <c r="M251" i="8"/>
  <c r="M271" i="8"/>
  <c r="M40" i="9"/>
  <c r="AL15" i="15" s="1"/>
  <c r="M45" i="9"/>
  <c r="AS15" i="15" s="1"/>
  <c r="M92" i="9"/>
  <c r="AP15" i="16" s="1"/>
  <c r="M125" i="9"/>
  <c r="BW15" i="16" s="1"/>
  <c r="M160" i="9"/>
  <c r="DF15" i="16" s="1"/>
  <c r="M177" i="9"/>
  <c r="DW15" i="16" s="1"/>
  <c r="M206" i="9"/>
  <c r="M226" i="9"/>
  <c r="M246" i="9"/>
  <c r="M266" i="9"/>
  <c r="M19" i="10"/>
  <c r="T16" i="15" s="1"/>
  <c r="M28" i="10"/>
  <c r="AB16" i="15" s="1"/>
  <c r="M281" i="10"/>
  <c r="BP16" i="15" s="1"/>
  <c r="M58" i="11"/>
  <c r="BF17" i="15" s="1"/>
  <c r="M126" i="11"/>
  <c r="BX17" i="16" s="1"/>
  <c r="M178" i="11"/>
  <c r="DX17" i="16" s="1"/>
  <c r="M193" i="11"/>
  <c r="DZ17" i="16" s="1"/>
  <c r="M216" i="11"/>
  <c r="M221" i="11"/>
  <c r="M236" i="11"/>
  <c r="M241" i="11"/>
  <c r="GR17" i="16" s="1"/>
  <c r="M256" i="11"/>
  <c r="M261" i="11"/>
  <c r="M281" i="11"/>
  <c r="BP17" i="15" s="1"/>
  <c r="M289" i="11"/>
  <c r="BX17" i="15" s="1"/>
  <c r="M16" i="12"/>
  <c r="Q18" i="15" s="1"/>
  <c r="M211" i="12"/>
  <c r="M231" i="12"/>
  <c r="M251" i="12"/>
  <c r="AY18" i="15" s="1"/>
  <c r="M271" i="12"/>
  <c r="M40" i="13"/>
  <c r="AL19" i="15" s="1"/>
  <c r="M45" i="13"/>
  <c r="AS19" i="15" s="1"/>
  <c r="M91" i="13"/>
  <c r="AO19" i="16" s="1"/>
  <c r="M92" i="13"/>
  <c r="AP19" i="16" s="1"/>
  <c r="M125" i="13"/>
  <c r="BW19" i="16" s="1"/>
  <c r="M159" i="13"/>
  <c r="DE19" i="16" s="1"/>
  <c r="M160" i="13"/>
  <c r="DF19" i="16" s="1"/>
  <c r="M177" i="13"/>
  <c r="DW19" i="16" s="1"/>
  <c r="M206" i="13"/>
  <c r="M226" i="13"/>
  <c r="M246" i="13"/>
  <c r="M266" i="13"/>
  <c r="L23" i="16"/>
  <c r="P23" i="16"/>
  <c r="T23" i="16"/>
  <c r="X23" i="16"/>
  <c r="AB23" i="16"/>
  <c r="AF23" i="16"/>
  <c r="AJ23" i="16"/>
  <c r="AN23" i="16"/>
  <c r="DU22" i="16"/>
  <c r="DQ22" i="16"/>
  <c r="Y22" i="16"/>
  <c r="BP23" i="16"/>
  <c r="AZ23" i="16"/>
  <c r="U22" i="16"/>
  <c r="AK22" i="16"/>
  <c r="DI22" i="16"/>
  <c r="BE22" i="15"/>
  <c r="AV23" i="16"/>
  <c r="GY22" i="16"/>
  <c r="AK23" i="15"/>
  <c r="AR23" i="15"/>
  <c r="BC23" i="15"/>
  <c r="AR23" i="16"/>
  <c r="BH23" i="16"/>
  <c r="FW23" i="16"/>
  <c r="FY22" i="16"/>
  <c r="BL23" i="16"/>
  <c r="BD23" i="16"/>
  <c r="BT23" i="16"/>
  <c r="CG23" i="16"/>
  <c r="CW23" i="16"/>
  <c r="M226" i="5"/>
  <c r="FR23" i="16"/>
  <c r="FF23" i="16"/>
  <c r="BI23" i="15"/>
  <c r="BM23" i="15"/>
  <c r="M19" i="5"/>
  <c r="T11" i="15" s="1"/>
  <c r="M177" i="5"/>
  <c r="DW11" i="16" s="1"/>
  <c r="M45" i="5"/>
  <c r="AS11" i="15" s="1"/>
  <c r="M193" i="5"/>
  <c r="DZ11" i="16" s="1"/>
  <c r="GG23" i="16"/>
  <c r="BR23" i="16"/>
  <c r="DV23" i="16"/>
  <c r="AQ22" i="15"/>
  <c r="Q22" i="16"/>
  <c r="AG22" i="16"/>
  <c r="FH22" i="16"/>
  <c r="FW22" i="16"/>
  <c r="GC22" i="16"/>
  <c r="N23" i="15"/>
  <c r="X23" i="15"/>
  <c r="AG23" i="15"/>
  <c r="AU23" i="15"/>
  <c r="BR23" i="15"/>
  <c r="BV23" i="15"/>
  <c r="AD23" i="15"/>
  <c r="AJ23" i="15"/>
  <c r="EN23" i="16"/>
  <c r="ER23" i="16"/>
  <c r="EV23" i="16"/>
  <c r="BV23" i="16"/>
  <c r="DJ23" i="16"/>
  <c r="DN23" i="16"/>
  <c r="DR23" i="16"/>
  <c r="AC22" i="16"/>
  <c r="GH22" i="16"/>
  <c r="GM22" i="16"/>
  <c r="AM23" i="15"/>
  <c r="FK23" i="16"/>
  <c r="GW22" i="16"/>
  <c r="FV22" i="16"/>
  <c r="FE22" i="16"/>
  <c r="GN22" i="16"/>
  <c r="GT22" i="16"/>
  <c r="BR22" i="16"/>
  <c r="BV22" i="16"/>
  <c r="EN22" i="16"/>
  <c r="ER22" i="16"/>
  <c r="EV22" i="16"/>
  <c r="FL22" i="16"/>
  <c r="FR22" i="16"/>
  <c r="BZ22" i="16"/>
  <c r="CD22" i="16"/>
  <c r="CH22" i="16"/>
  <c r="CL22" i="16"/>
  <c r="CP22" i="16"/>
  <c r="CT22" i="16"/>
  <c r="GA22" i="16"/>
  <c r="M211" i="14"/>
  <c r="M221" i="14"/>
  <c r="M251" i="14"/>
  <c r="AY20" i="15" s="1"/>
  <c r="M271" i="14"/>
  <c r="M231" i="14"/>
  <c r="M226" i="14"/>
  <c r="M206" i="14"/>
  <c r="I22" i="16"/>
  <c r="M22" i="16"/>
  <c r="BL23" i="15"/>
  <c r="M281" i="14"/>
  <c r="BP20" i="15" s="1"/>
  <c r="ED22" i="16"/>
  <c r="ED23" i="16"/>
  <c r="EK23" i="16"/>
  <c r="EG22" i="16"/>
  <c r="EG23" i="16"/>
  <c r="EK22" i="16"/>
  <c r="M193" i="14"/>
  <c r="DZ20" i="16" s="1"/>
  <c r="CX22" i="16"/>
  <c r="DB22" i="16"/>
  <c r="M160" i="14"/>
  <c r="DF20" i="16" s="1"/>
  <c r="M159" i="14"/>
  <c r="DE20" i="16" s="1"/>
  <c r="BJ22" i="16"/>
  <c r="BN22" i="16"/>
  <c r="BJ23" i="16"/>
  <c r="BN23" i="16"/>
  <c r="BQ23" i="16"/>
  <c r="BA23" i="16"/>
  <c r="AT22" i="16"/>
  <c r="AX22" i="16"/>
  <c r="BB22" i="16"/>
  <c r="BF22" i="16"/>
  <c r="AT23" i="16"/>
  <c r="AX23" i="16"/>
  <c r="BB23" i="16"/>
  <c r="BF23" i="16"/>
  <c r="M126" i="14"/>
  <c r="BX20" i="16" s="1"/>
  <c r="M92" i="14"/>
  <c r="AP20" i="16" s="1"/>
  <c r="K23" i="16"/>
  <c r="O23" i="16"/>
  <c r="S23" i="16"/>
  <c r="W23" i="16"/>
  <c r="AA23" i="16"/>
  <c r="AE23" i="16"/>
  <c r="M58" i="14"/>
  <c r="BF20" i="15" s="1"/>
  <c r="M45" i="14"/>
  <c r="AS20" i="15" s="1"/>
  <c r="AI22" i="15"/>
  <c r="AF23" i="15"/>
  <c r="M19" i="14"/>
  <c r="T20" i="15" s="1"/>
  <c r="M16" i="14"/>
  <c r="Q20" i="15" s="1"/>
  <c r="BF9" i="15"/>
  <c r="AL9" i="15"/>
  <c r="T9" i="15"/>
  <c r="O19" i="2"/>
  <c r="AF19" i="2"/>
  <c r="E22" i="15"/>
  <c r="I19" i="2"/>
  <c r="I23" i="2" s="1"/>
  <c r="Q10" i="15"/>
  <c r="FU12" i="16"/>
  <c r="GL12" i="16"/>
  <c r="H19" i="2"/>
  <c r="GK16" i="16"/>
  <c r="BA16" i="15"/>
  <c r="AJ22" i="15"/>
  <c r="J22" i="16"/>
  <c r="R22" i="16"/>
  <c r="Z22" i="16"/>
  <c r="AH22" i="16"/>
  <c r="DH22" i="16"/>
  <c r="DP22" i="16"/>
  <c r="FK22" i="16"/>
  <c r="FX22" i="16"/>
  <c r="GI22" i="16"/>
  <c r="Y23" i="15"/>
  <c r="AV23" i="15"/>
  <c r="CD23" i="16"/>
  <c r="CL23" i="16"/>
  <c r="CT23" i="16"/>
  <c r="FA23" i="16"/>
  <c r="J8" i="2"/>
  <c r="J19" i="2" s="1"/>
  <c r="AR22" i="15"/>
  <c r="AT22" i="15"/>
  <c r="BB22" i="15"/>
  <c r="N22" i="16"/>
  <c r="V22" i="16"/>
  <c r="AD22" i="16"/>
  <c r="AL22" i="16"/>
  <c r="DL22" i="16"/>
  <c r="DT22" i="16"/>
  <c r="FA22" i="16"/>
  <c r="FF22" i="16"/>
  <c r="GD22" i="16"/>
  <c r="GO22" i="16"/>
  <c r="M23" i="15"/>
  <c r="S23" i="15"/>
  <c r="U23" i="15"/>
  <c r="AO23" i="15"/>
  <c r="BD23" i="15"/>
  <c r="BZ23" i="16"/>
  <c r="CH23" i="16"/>
  <c r="CP23" i="16"/>
  <c r="CX23" i="16"/>
  <c r="DB23" i="16"/>
  <c r="DW10" i="16"/>
  <c r="GJ10" i="16"/>
  <c r="AZ10" i="15"/>
  <c r="GO23" i="16"/>
  <c r="AR22" i="16"/>
  <c r="AV22" i="16"/>
  <c r="AZ22" i="16"/>
  <c r="BD22" i="16"/>
  <c r="BH22" i="16"/>
  <c r="BL22" i="16"/>
  <c r="BP22" i="16"/>
  <c r="BT22" i="16"/>
  <c r="CB22" i="16"/>
  <c r="CF22" i="16"/>
  <c r="CJ22" i="16"/>
  <c r="CN22" i="16"/>
  <c r="CR22" i="16"/>
  <c r="CV22" i="16"/>
  <c r="CZ22" i="16"/>
  <c r="DD22" i="16"/>
  <c r="DM22" i="16"/>
  <c r="DY22" i="16"/>
  <c r="EC22" i="16"/>
  <c r="EH22" i="16"/>
  <c r="EL22" i="16"/>
  <c r="EO22" i="16"/>
  <c r="ES22" i="16"/>
  <c r="EW22" i="16"/>
  <c r="FB22" i="16"/>
  <c r="FG22" i="16"/>
  <c r="FN22" i="16"/>
  <c r="FS22" i="16"/>
  <c r="FT22" i="16"/>
  <c r="GR22" i="16"/>
  <c r="T10" i="15"/>
  <c r="Z23" i="15"/>
  <c r="AN23" i="15"/>
  <c r="AH23" i="15"/>
  <c r="AP23" i="15"/>
  <c r="AW23" i="15"/>
  <c r="BE23" i="15"/>
  <c r="U23" i="16"/>
  <c r="AK23" i="16"/>
  <c r="DH23" i="16"/>
  <c r="DL23" i="16"/>
  <c r="DP23" i="16"/>
  <c r="DT23" i="16"/>
  <c r="EC23" i="16"/>
  <c r="ES23" i="16"/>
  <c r="FD23" i="16"/>
  <c r="FI23" i="16"/>
  <c r="FX23" i="16"/>
  <c r="GD23" i="16"/>
  <c r="GI23" i="16"/>
  <c r="GX23" i="16"/>
  <c r="BJ23" i="15"/>
  <c r="BN23" i="15"/>
  <c r="BT23" i="15"/>
  <c r="BF12" i="15"/>
  <c r="FU13" i="16"/>
  <c r="GL13" i="16"/>
  <c r="GK13" i="16"/>
  <c r="BA13" i="15"/>
  <c r="Y19" i="2"/>
  <c r="AI19" i="2"/>
  <c r="AH22" i="15"/>
  <c r="AP22" i="15"/>
  <c r="BD22" i="15"/>
  <c r="L22" i="16"/>
  <c r="P22" i="16"/>
  <c r="T22" i="16"/>
  <c r="X22" i="16"/>
  <c r="AB22" i="16"/>
  <c r="AF22" i="16"/>
  <c r="AJ22" i="16"/>
  <c r="AN22" i="16"/>
  <c r="AS22" i="16"/>
  <c r="AW22" i="16"/>
  <c r="BA22" i="16"/>
  <c r="BE22" i="16"/>
  <c r="BI22" i="16"/>
  <c r="BM22" i="16"/>
  <c r="BQ22" i="16"/>
  <c r="BU22" i="16"/>
  <c r="BY22" i="16"/>
  <c r="CC22" i="16"/>
  <c r="CG22" i="16"/>
  <c r="CK22" i="16"/>
  <c r="CO22" i="16"/>
  <c r="CS22" i="16"/>
  <c r="CW22" i="16"/>
  <c r="DA22" i="16"/>
  <c r="DE9" i="16"/>
  <c r="DJ22" i="16"/>
  <c r="DN22" i="16"/>
  <c r="DR22" i="16"/>
  <c r="DV22" i="16"/>
  <c r="EB22" i="16"/>
  <c r="EF22" i="16"/>
  <c r="EI22" i="16"/>
  <c r="EM22" i="16"/>
  <c r="EP22" i="16"/>
  <c r="ET22" i="16"/>
  <c r="EX22" i="16"/>
  <c r="FC22" i="16"/>
  <c r="FD22" i="16"/>
  <c r="FI22" i="16"/>
  <c r="GB22" i="16"/>
  <c r="GG22" i="16"/>
  <c r="GQ22" i="16"/>
  <c r="GS22" i="16"/>
  <c r="GX22" i="16"/>
  <c r="O23" i="15"/>
  <c r="AC23" i="15"/>
  <c r="AT23" i="15"/>
  <c r="AX23" i="15"/>
  <c r="BB23" i="15"/>
  <c r="J23" i="16"/>
  <c r="N23" i="16"/>
  <c r="R23" i="16"/>
  <c r="V23" i="16"/>
  <c r="Z23" i="16"/>
  <c r="AD23" i="16"/>
  <c r="AH23" i="16"/>
  <c r="AL23" i="16"/>
  <c r="BW10" i="16"/>
  <c r="CB23" i="16"/>
  <c r="CF23" i="16"/>
  <c r="CJ23" i="16"/>
  <c r="CN23" i="16"/>
  <c r="CR23" i="16"/>
  <c r="CV23" i="16"/>
  <c r="CZ23" i="16"/>
  <c r="DD23" i="16"/>
  <c r="DM23" i="16"/>
  <c r="EB23" i="16"/>
  <c r="EF23" i="16"/>
  <c r="EI23" i="16"/>
  <c r="EM23" i="16"/>
  <c r="EP23" i="16"/>
  <c r="ET23" i="16"/>
  <c r="EX23" i="16"/>
  <c r="FC23" i="16"/>
  <c r="GQ23" i="16"/>
  <c r="GS23" i="16"/>
  <c r="BQ23" i="15"/>
  <c r="GK11" i="16"/>
  <c r="BA11" i="15"/>
  <c r="DE12" i="16"/>
  <c r="BF15" i="15"/>
  <c r="GL16" i="16"/>
  <c r="FU16" i="16"/>
  <c r="AI23" i="16"/>
  <c r="AM23" i="16"/>
  <c r="AQ23" i="16"/>
  <c r="AU23" i="16"/>
  <c r="AY23" i="16"/>
  <c r="BC23" i="16"/>
  <c r="BG23" i="16"/>
  <c r="BK23" i="16"/>
  <c r="BO23" i="16"/>
  <c r="BS23" i="16"/>
  <c r="CA23" i="16"/>
  <c r="CE23" i="16"/>
  <c r="CI23" i="16"/>
  <c r="CM23" i="16"/>
  <c r="CQ23" i="16"/>
  <c r="CU23" i="16"/>
  <c r="CY23" i="16"/>
  <c r="DC23" i="16"/>
  <c r="DG23" i="16"/>
  <c r="DK23" i="16"/>
  <c r="DO23" i="16"/>
  <c r="DS23" i="16"/>
  <c r="EA23" i="16"/>
  <c r="EE23" i="16"/>
  <c r="EJ23" i="16"/>
  <c r="EQ23" i="16"/>
  <c r="EU23" i="16"/>
  <c r="EY23" i="16"/>
  <c r="FE23" i="16"/>
  <c r="FJ23" i="16"/>
  <c r="FL23" i="16"/>
  <c r="FV23" i="16"/>
  <c r="GA23" i="16"/>
  <c r="GC23" i="16"/>
  <c r="GH23" i="16"/>
  <c r="GM23" i="16"/>
  <c r="GN23" i="16"/>
  <c r="GT23" i="16"/>
  <c r="GY23" i="16"/>
  <c r="BG23" i="15"/>
  <c r="BK23" i="15"/>
  <c r="BO23" i="15"/>
  <c r="GJ11" i="16"/>
  <c r="AZ11" i="15"/>
  <c r="GK12" i="16"/>
  <c r="BA12" i="15"/>
  <c r="BX13" i="16"/>
  <c r="BF14" i="15"/>
  <c r="DE14" i="16"/>
  <c r="DX14" i="16"/>
  <c r="BX14" i="15"/>
  <c r="GJ17" i="16"/>
  <c r="AZ17" i="15"/>
  <c r="AO18" i="16"/>
  <c r="GL19" i="16"/>
  <c r="FU19" i="16"/>
  <c r="BH19" i="15"/>
  <c r="BH23" i="15" s="1"/>
  <c r="AE19" i="15"/>
  <c r="AE22" i="15" s="1"/>
  <c r="BX18" i="15"/>
  <c r="GJ19" i="16"/>
  <c r="AZ19" i="15"/>
  <c r="M216" i="14"/>
  <c r="AK22" i="15"/>
  <c r="AO22" i="15"/>
  <c r="AU22" i="15"/>
  <c r="BC22" i="15"/>
  <c r="K22" i="16"/>
  <c r="O22" i="16"/>
  <c r="S22" i="16"/>
  <c r="W22" i="16"/>
  <c r="AA22" i="16"/>
  <c r="AE22" i="16"/>
  <c r="AI22" i="16"/>
  <c r="AM22" i="16"/>
  <c r="AQ22" i="16"/>
  <c r="AU22" i="16"/>
  <c r="AY22" i="16"/>
  <c r="BC22" i="16"/>
  <c r="BG22" i="16"/>
  <c r="BK22" i="16"/>
  <c r="BO22" i="16"/>
  <c r="BS22" i="16"/>
  <c r="CA22" i="16"/>
  <c r="CE22" i="16"/>
  <c r="CI22" i="16"/>
  <c r="CM22" i="16"/>
  <c r="CQ22" i="16"/>
  <c r="CU22" i="16"/>
  <c r="CY22" i="16"/>
  <c r="DC22" i="16"/>
  <c r="DG22" i="16"/>
  <c r="DK22" i="16"/>
  <c r="DO22" i="16"/>
  <c r="DS22" i="16"/>
  <c r="EA22" i="16"/>
  <c r="EE22" i="16"/>
  <c r="EJ22" i="16"/>
  <c r="EQ22" i="16"/>
  <c r="EU22" i="16"/>
  <c r="EY22" i="16"/>
  <c r="FJ22" i="16"/>
  <c r="FO22" i="16"/>
  <c r="FZ22" i="16"/>
  <c r="GE22" i="16"/>
  <c r="GF22" i="16"/>
  <c r="GP22" i="16"/>
  <c r="GV22" i="16"/>
  <c r="P23" i="15"/>
  <c r="R23" i="15"/>
  <c r="AA23" i="15"/>
  <c r="AI23" i="15"/>
  <c r="AQ23" i="15"/>
  <c r="I23" i="16"/>
  <c r="M23" i="16"/>
  <c r="Q23" i="16"/>
  <c r="Y23" i="16"/>
  <c r="AC23" i="16"/>
  <c r="AG23" i="16"/>
  <c r="AS23" i="16"/>
  <c r="AW23" i="16"/>
  <c r="BE23" i="16"/>
  <c r="BI23" i="16"/>
  <c r="BM23" i="16"/>
  <c r="BU23" i="16"/>
  <c r="BY23" i="16"/>
  <c r="CC23" i="16"/>
  <c r="CK23" i="16"/>
  <c r="CO23" i="16"/>
  <c r="CS23" i="16"/>
  <c r="DA23" i="16"/>
  <c r="DI23" i="16"/>
  <c r="DQ23" i="16"/>
  <c r="DU23" i="16"/>
  <c r="DY23" i="16"/>
  <c r="EH23" i="16"/>
  <c r="EL23" i="16"/>
  <c r="EO23" i="16"/>
  <c r="EW23" i="16"/>
  <c r="FB23" i="16"/>
  <c r="FG23" i="16"/>
  <c r="FH23" i="16"/>
  <c r="FS23" i="16"/>
  <c r="FT23" i="16"/>
  <c r="FY23" i="16"/>
  <c r="GR23" i="16"/>
  <c r="GW23" i="16"/>
  <c r="BS23" i="15"/>
  <c r="BW23" i="15"/>
  <c r="AB11" i="15"/>
  <c r="FP11" i="16"/>
  <c r="FP22" i="16" s="1"/>
  <c r="FM11" i="16"/>
  <c r="FM23" i="16" s="1"/>
  <c r="GL11" i="16"/>
  <c r="FU11" i="16"/>
  <c r="DX13" i="16"/>
  <c r="AY13" i="15"/>
  <c r="AL16" i="15"/>
  <c r="AY16" i="15"/>
  <c r="DE18" i="16"/>
  <c r="GK19" i="16"/>
  <c r="BA19" i="15"/>
  <c r="M40" i="14"/>
  <c r="AL20" i="15" s="1"/>
  <c r="M91" i="14"/>
  <c r="AO20" i="16" s="1"/>
  <c r="M236" i="14"/>
  <c r="AZ13" i="15"/>
  <c r="BU19" i="15"/>
  <c r="FQ14" i="16"/>
  <c r="FQ23" i="16" s="1"/>
  <c r="EZ14" i="16"/>
  <c r="EZ23" i="16" s="1"/>
  <c r="GL17" i="16"/>
  <c r="FU17" i="16"/>
  <c r="AZ12" i="15"/>
  <c r="BA15" i="15"/>
  <c r="FO23" i="16"/>
  <c r="FZ23" i="16"/>
  <c r="GE23" i="16"/>
  <c r="GF23" i="16"/>
  <c r="GP23" i="16"/>
  <c r="GV23" i="16"/>
  <c r="GL15" i="16"/>
  <c r="FU15" i="16"/>
  <c r="GL18" i="16"/>
  <c r="FU18" i="16"/>
  <c r="GK18" i="16"/>
  <c r="BA18" i="15"/>
  <c r="GL20" i="16"/>
  <c r="FU20" i="16"/>
  <c r="GK20" i="16"/>
  <c r="BA20" i="15"/>
  <c r="GU20" i="16"/>
  <c r="GU23" i="16" s="1"/>
  <c r="BU20" i="15"/>
  <c r="BA14" i="15"/>
  <c r="GL14" i="16"/>
  <c r="AZ16" i="15"/>
  <c r="BA17" i="15"/>
  <c r="AZ20" i="15"/>
  <c r="FN23" i="16"/>
  <c r="V18" i="23"/>
  <c r="V17" i="23"/>
  <c r="V16" i="23"/>
  <c r="V15" i="23"/>
  <c r="V23" i="23"/>
  <c r="V22" i="23"/>
  <c r="V25" i="23"/>
  <c r="V24" i="23"/>
  <c r="G166" i="22"/>
  <c r="AZ17" i="22"/>
  <c r="G169" i="22"/>
  <c r="AZ16" i="22"/>
  <c r="G168" i="22"/>
  <c r="AZ15" i="22"/>
  <c r="G167" i="22"/>
  <c r="AZ18" i="22"/>
  <c r="AZ22" i="22"/>
  <c r="AZ25" i="22"/>
  <c r="AZ24" i="22"/>
  <c r="AZ23" i="22"/>
  <c r="AZ31" i="22"/>
  <c r="AZ30" i="22"/>
  <c r="AZ29" i="22"/>
  <c r="AZ32" i="22"/>
  <c r="AZ36" i="22"/>
  <c r="AZ39" i="22"/>
  <c r="AZ38" i="22"/>
  <c r="AZ37" i="22"/>
  <c r="L163" i="19"/>
  <c r="L164" i="19" s="1"/>
  <c r="BA22" i="15" l="1"/>
  <c r="AY22" i="15"/>
  <c r="BX22" i="15"/>
  <c r="BU22" i="15"/>
  <c r="AZ22" i="15"/>
  <c r="DX23" i="16"/>
  <c r="J22" i="15"/>
  <c r="I22" i="15"/>
  <c r="FP23" i="16"/>
  <c r="BP23" i="15"/>
  <c r="Q22" i="15"/>
  <c r="L151" i="23"/>
  <c r="AZ26" i="22"/>
  <c r="AZ40" i="22"/>
  <c r="BH22" i="15"/>
  <c r="BP22" i="15"/>
  <c r="AB22" i="15"/>
  <c r="G170" i="22"/>
  <c r="K22" i="15"/>
  <c r="T22" i="15"/>
  <c r="DZ23" i="16"/>
  <c r="BU23" i="15"/>
  <c r="BX23" i="15"/>
  <c r="FU22" i="16"/>
  <c r="GL23" i="16"/>
  <c r="DE23" i="16"/>
  <c r="BW22" i="16"/>
  <c r="DW22" i="16"/>
  <c r="GL22" i="16"/>
  <c r="AB23" i="15"/>
  <c r="BX23" i="16"/>
  <c r="BA23" i="15"/>
  <c r="GK22" i="16"/>
  <c r="GK23" i="16"/>
  <c r="BX22" i="16"/>
  <c r="BF23" i="15"/>
  <c r="AS23" i="15"/>
  <c r="DZ22" i="16"/>
  <c r="DF22" i="16"/>
  <c r="AO22" i="16"/>
  <c r="AL22" i="15"/>
  <c r="AP22" i="16"/>
  <c r="GU22" i="16"/>
  <c r="EZ22" i="16"/>
  <c r="FU23" i="16"/>
  <c r="AY23" i="15"/>
  <c r="AL23" i="15"/>
  <c r="L148" i="23"/>
  <c r="V19" i="23"/>
  <c r="AE23" i="15"/>
  <c r="T23" i="15"/>
  <c r="AZ23" i="15"/>
  <c r="FQ22" i="16"/>
  <c r="DX22" i="16"/>
  <c r="Q23" i="15"/>
  <c r="AP23" i="16"/>
  <c r="AZ33" i="22"/>
  <c r="L149" i="23"/>
  <c r="BW23" i="16"/>
  <c r="DE22" i="16"/>
  <c r="GJ23" i="16"/>
  <c r="FM22" i="16"/>
  <c r="BF22" i="15"/>
  <c r="AZ19" i="22"/>
  <c r="V26" i="23"/>
  <c r="L150" i="23"/>
  <c r="AO23" i="16"/>
  <c r="DW23" i="16"/>
  <c r="GJ22" i="16"/>
  <c r="DF23" i="16"/>
  <c r="AS22" i="15"/>
  <c r="L15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0"/>
            <color rgb="FF000000"/>
            <rFont val="Arial"/>
            <family val="2"/>
            <scheme val="minor"/>
          </rPr>
          <t>Perhatian :
Sel ini jangan dirubah</t>
        </r>
      </text>
    </comment>
    <comment ref="F10" authorId="0" shapeId="0" xr:uid="{00000000-0006-0000-1000-000002000000}">
      <text>
        <r>
          <rPr>
            <sz val="10"/>
            <color rgb="FF000000"/>
            <rFont val="Arial"/>
            <family val="2"/>
            <scheme val="minor"/>
          </rPr>
          <t>Perhatian :
Sel ini jangan dirubah</t>
        </r>
      </text>
    </comment>
    <comment ref="F11" authorId="0" shapeId="0" xr:uid="{00000000-0006-0000-1000-000003000000}">
      <text>
        <r>
          <rPr>
            <sz val="10"/>
            <color rgb="FF000000"/>
            <rFont val="Arial"/>
            <family val="2"/>
            <scheme val="minor"/>
          </rPr>
          <t>Perhatian :
Sel ini jangan dirubah</t>
        </r>
      </text>
    </comment>
    <comment ref="G155" authorId="0" shapeId="0" xr:uid="{00000000-0006-0000-1000-000004000000}">
      <text>
        <r>
          <rPr>
            <sz val="10"/>
            <color rgb="FF000000"/>
            <rFont val="Arial"/>
            <family val="2"/>
            <scheme val="minor"/>
          </rPr>
          <t xml:space="preserve">Perhatian :
sel ini jangan dirubah
</t>
        </r>
      </text>
    </comment>
    <comment ref="H155" authorId="0" shapeId="0" xr:uid="{00000000-0006-0000-1000-000005000000}">
      <text>
        <r>
          <rPr>
            <sz val="10"/>
            <color rgb="FF000000"/>
            <rFont val="Arial"/>
            <family val="2"/>
            <scheme val="minor"/>
          </rPr>
          <t xml:space="preserve">Perhatian :
sel ini jangan dirubah
</t>
        </r>
      </text>
    </comment>
    <comment ref="I155" authorId="0" shapeId="0" xr:uid="{00000000-0006-0000-1000-000006000000}">
      <text>
        <r>
          <rPr>
            <sz val="10"/>
            <color rgb="FF000000"/>
            <rFont val="Arial"/>
            <family val="2"/>
            <scheme val="minor"/>
          </rPr>
          <t xml:space="preserve">Perhatian :
sel ini jangan dirubah
</t>
        </r>
      </text>
    </comment>
    <comment ref="J155" authorId="0" shapeId="0" xr:uid="{00000000-0006-0000-1000-000007000000}">
      <text>
        <r>
          <rPr>
            <sz val="10"/>
            <color rgb="FF000000"/>
            <rFont val="Arial"/>
            <family val="2"/>
            <scheme val="minor"/>
          </rPr>
          <t xml:space="preserve">Perhatian :
sel ini jangan dirubah
</t>
        </r>
      </text>
    </comment>
    <comment ref="K155" authorId="0" shapeId="0" xr:uid="{00000000-0006-0000-1000-000008000000}">
      <text>
        <r>
          <rPr>
            <sz val="10"/>
            <color rgb="FF000000"/>
            <rFont val="Arial"/>
            <family val="2"/>
            <scheme val="minor"/>
          </rPr>
          <t xml:space="preserve">Perhatian :
sel ini jangan dirubah
</t>
        </r>
      </text>
    </comment>
    <comment ref="L155" authorId="0" shapeId="0" xr:uid="{00000000-0006-0000-1000-000009000000}">
      <text>
        <r>
          <rPr>
            <sz val="10"/>
            <color rgb="FF000000"/>
            <rFont val="Arial"/>
            <family val="2"/>
            <scheme val="minor"/>
          </rPr>
          <t xml:space="preserve">Perhatian :
sel ini jangan dirubah
</t>
        </r>
      </text>
    </comment>
    <comment ref="M155" authorId="0" shapeId="0" xr:uid="{00000000-0006-0000-1000-00000A000000}">
      <text>
        <r>
          <rPr>
            <sz val="10"/>
            <color rgb="FF000000"/>
            <rFont val="Arial"/>
            <family val="2"/>
            <scheme val="minor"/>
          </rPr>
          <t xml:space="preserve">Perhatian :
sel ini jangan dirubah
</t>
        </r>
      </text>
    </comment>
    <comment ref="N155" authorId="0" shapeId="0" xr:uid="{00000000-0006-0000-1000-00000B000000}">
      <text>
        <r>
          <rPr>
            <sz val="10"/>
            <color rgb="FF000000"/>
            <rFont val="Arial"/>
            <family val="2"/>
            <scheme val="minor"/>
          </rPr>
          <t xml:space="preserve">Perhatian :
sel ini jangan dirubah
</t>
        </r>
      </text>
    </comment>
    <comment ref="O155" authorId="0" shapeId="0" xr:uid="{00000000-0006-0000-1000-00000C000000}">
      <text>
        <r>
          <rPr>
            <sz val="10"/>
            <color rgb="FF000000"/>
            <rFont val="Arial"/>
            <family val="2"/>
            <scheme val="minor"/>
          </rPr>
          <t xml:space="preserve">Perhatian :
sel ini jangan dirubah
</t>
        </r>
      </text>
    </comment>
    <comment ref="P155" authorId="0" shapeId="0" xr:uid="{00000000-0006-0000-1000-00000D000000}">
      <text>
        <r>
          <rPr>
            <sz val="10"/>
            <color rgb="FF000000"/>
            <rFont val="Arial"/>
            <family val="2"/>
            <scheme val="minor"/>
          </rPr>
          <t xml:space="preserve">Perhatian :
sel ini jangan dirubah
</t>
        </r>
      </text>
    </comment>
    <comment ref="Q155" authorId="0" shapeId="0" xr:uid="{00000000-0006-0000-1000-00000E000000}">
      <text>
        <r>
          <rPr>
            <sz val="10"/>
            <color rgb="FF000000"/>
            <rFont val="Arial"/>
            <family val="2"/>
            <scheme val="minor"/>
          </rPr>
          <t xml:space="preserve">Perhatian :
sel ini jangan dirubah
</t>
        </r>
      </text>
    </comment>
    <comment ref="BY155" authorId="0" shapeId="0" xr:uid="{00000000-0006-0000-1000-00000F000000}">
      <text>
        <r>
          <rPr>
            <sz val="10"/>
            <color rgb="FF000000"/>
            <rFont val="Arial"/>
            <family val="2"/>
            <scheme val="minor"/>
          </rPr>
          <t xml:space="preserve">Perhatian :
sel ini jangan dirubah
</t>
        </r>
      </text>
    </comment>
    <comment ref="G156" authorId="0" shapeId="0" xr:uid="{00000000-0006-0000-1000-000010000000}">
      <text>
        <r>
          <rPr>
            <sz val="10"/>
            <color rgb="FF000000"/>
            <rFont val="Arial"/>
            <family val="2"/>
            <scheme val="minor"/>
          </rPr>
          <t>Perhatian :
sel ini jangan dirubah</t>
        </r>
      </text>
    </comment>
    <comment ref="H156" authorId="0" shapeId="0" xr:uid="{00000000-0006-0000-1000-000011000000}">
      <text>
        <r>
          <rPr>
            <sz val="10"/>
            <color rgb="FF000000"/>
            <rFont val="Arial"/>
            <family val="2"/>
            <scheme val="minor"/>
          </rPr>
          <t>Perhatian :
sel ini jangan dirubah</t>
        </r>
      </text>
    </comment>
    <comment ref="I156" authorId="0" shapeId="0" xr:uid="{00000000-0006-0000-1000-000012000000}">
      <text>
        <r>
          <rPr>
            <sz val="10"/>
            <color rgb="FF000000"/>
            <rFont val="Arial"/>
            <family val="2"/>
            <scheme val="minor"/>
          </rPr>
          <t>Perhatian :
sel ini jangan dirubah</t>
        </r>
      </text>
    </comment>
    <comment ref="J156" authorId="0" shapeId="0" xr:uid="{00000000-0006-0000-1000-000013000000}">
      <text>
        <r>
          <rPr>
            <sz val="10"/>
            <color rgb="FF000000"/>
            <rFont val="Arial"/>
            <family val="2"/>
            <scheme val="minor"/>
          </rPr>
          <t>Perhatian :
sel ini jangan dirubah</t>
        </r>
      </text>
    </comment>
    <comment ref="K156" authorId="0" shapeId="0" xr:uid="{00000000-0006-0000-1000-000014000000}">
      <text>
        <r>
          <rPr>
            <sz val="10"/>
            <color rgb="FF000000"/>
            <rFont val="Arial"/>
            <family val="2"/>
            <scheme val="minor"/>
          </rPr>
          <t>Perhatian :
sel ini jangan dirubah</t>
        </r>
      </text>
    </comment>
    <comment ref="L156" authorId="0" shapeId="0" xr:uid="{00000000-0006-0000-1000-000015000000}">
      <text>
        <r>
          <rPr>
            <sz val="10"/>
            <color rgb="FF000000"/>
            <rFont val="Arial"/>
            <family val="2"/>
            <scheme val="minor"/>
          </rPr>
          <t>Perhatian :
sel ini jangan dirubah</t>
        </r>
      </text>
    </comment>
    <comment ref="M156" authorId="0" shapeId="0" xr:uid="{00000000-0006-0000-1000-000016000000}">
      <text>
        <r>
          <rPr>
            <sz val="10"/>
            <color rgb="FF000000"/>
            <rFont val="Arial"/>
            <family val="2"/>
            <scheme val="minor"/>
          </rPr>
          <t>Perhatian :
sel ini jangan dirubah</t>
        </r>
      </text>
    </comment>
    <comment ref="N156" authorId="0" shapeId="0" xr:uid="{00000000-0006-0000-1000-000017000000}">
      <text>
        <r>
          <rPr>
            <sz val="10"/>
            <color rgb="FF000000"/>
            <rFont val="Arial"/>
            <family val="2"/>
            <scheme val="minor"/>
          </rPr>
          <t>Perhatian :
sel ini jangan dirubah</t>
        </r>
      </text>
    </comment>
    <comment ref="O156" authorId="0" shapeId="0" xr:uid="{00000000-0006-0000-1000-000018000000}">
      <text>
        <r>
          <rPr>
            <sz val="10"/>
            <color rgb="FF000000"/>
            <rFont val="Arial"/>
            <family val="2"/>
            <scheme val="minor"/>
          </rPr>
          <t>Perhatian :
sel ini jangan dirubah</t>
        </r>
      </text>
    </comment>
    <comment ref="P156" authorId="0" shapeId="0" xr:uid="{00000000-0006-0000-1000-000019000000}">
      <text>
        <r>
          <rPr>
            <sz val="10"/>
            <color rgb="FF000000"/>
            <rFont val="Arial"/>
            <family val="2"/>
            <scheme val="minor"/>
          </rPr>
          <t>Perhatian :
sel ini jangan dirubah</t>
        </r>
      </text>
    </comment>
    <comment ref="Q156" authorId="0" shapeId="0" xr:uid="{00000000-0006-0000-1000-00001A000000}">
      <text>
        <r>
          <rPr>
            <sz val="10"/>
            <color rgb="FF000000"/>
            <rFont val="Arial"/>
            <family val="2"/>
            <scheme val="minor"/>
          </rPr>
          <t>Perhatian :
sel ini jangan dirubah</t>
        </r>
      </text>
    </comment>
    <comment ref="R156" authorId="0" shapeId="0" xr:uid="{00000000-0006-0000-1000-00001B000000}">
      <text>
        <r>
          <rPr>
            <sz val="10"/>
            <color rgb="FF000000"/>
            <rFont val="Arial"/>
            <family val="2"/>
            <scheme val="minor"/>
          </rPr>
          <t>Perhatian :
sel ini jangan dirubah</t>
        </r>
      </text>
    </comment>
    <comment ref="S156" authorId="0" shapeId="0" xr:uid="{00000000-0006-0000-1000-00001C000000}">
      <text>
        <r>
          <rPr>
            <sz val="10"/>
            <color rgb="FF000000"/>
            <rFont val="Arial"/>
            <family val="2"/>
            <scheme val="minor"/>
          </rPr>
          <t>Perhatian :
sel ini jangan dirubah</t>
        </r>
      </text>
    </comment>
    <comment ref="T156" authorId="0" shapeId="0" xr:uid="{00000000-0006-0000-1000-00001D000000}">
      <text>
        <r>
          <rPr>
            <sz val="10"/>
            <color rgb="FF000000"/>
            <rFont val="Arial"/>
            <family val="2"/>
            <scheme val="minor"/>
          </rPr>
          <t>Perhatian :
sel ini jangan dirubah</t>
        </r>
      </text>
    </comment>
    <comment ref="U156" authorId="0" shapeId="0" xr:uid="{00000000-0006-0000-1000-00001E000000}">
      <text>
        <r>
          <rPr>
            <sz val="10"/>
            <color rgb="FF000000"/>
            <rFont val="Arial"/>
            <family val="2"/>
            <scheme val="minor"/>
          </rPr>
          <t>Perhatian :
sel ini jangan dirubah</t>
        </r>
      </text>
    </comment>
    <comment ref="V156" authorId="0" shapeId="0" xr:uid="{00000000-0006-0000-1000-00001F000000}">
      <text>
        <r>
          <rPr>
            <sz val="10"/>
            <color rgb="FF000000"/>
            <rFont val="Arial"/>
            <family val="2"/>
            <scheme val="minor"/>
          </rPr>
          <t>Perhatian :
sel ini jangan dirubah</t>
        </r>
      </text>
    </comment>
    <comment ref="W156" authorId="0" shapeId="0" xr:uid="{00000000-0006-0000-1000-000020000000}">
      <text>
        <r>
          <rPr>
            <sz val="10"/>
            <color rgb="FF000000"/>
            <rFont val="Arial"/>
            <family val="2"/>
            <scheme val="minor"/>
          </rPr>
          <t>Perhatian :
sel ini jangan dirubah</t>
        </r>
      </text>
    </comment>
    <comment ref="X156" authorId="0" shapeId="0" xr:uid="{00000000-0006-0000-1000-000021000000}">
      <text>
        <r>
          <rPr>
            <sz val="10"/>
            <color rgb="FF000000"/>
            <rFont val="Arial"/>
            <family val="2"/>
            <scheme val="minor"/>
          </rPr>
          <t>Perhatian :
sel ini jangan dirubah</t>
        </r>
      </text>
    </comment>
    <comment ref="Y156" authorId="0" shapeId="0" xr:uid="{00000000-0006-0000-1000-000022000000}">
      <text>
        <r>
          <rPr>
            <sz val="10"/>
            <color rgb="FF000000"/>
            <rFont val="Arial"/>
            <family val="2"/>
            <scheme val="minor"/>
          </rPr>
          <t>Perhatian :
sel ini jangan dirubah</t>
        </r>
      </text>
    </comment>
    <comment ref="Z156" authorId="0" shapeId="0" xr:uid="{00000000-0006-0000-1000-000023000000}">
      <text>
        <r>
          <rPr>
            <sz val="10"/>
            <color rgb="FF000000"/>
            <rFont val="Arial"/>
            <family val="2"/>
            <scheme val="minor"/>
          </rPr>
          <t>Perhatian :
sel ini jangan dirubah</t>
        </r>
      </text>
    </comment>
    <comment ref="AA156" authorId="0" shapeId="0" xr:uid="{00000000-0006-0000-1000-000024000000}">
      <text>
        <r>
          <rPr>
            <sz val="10"/>
            <color rgb="FF000000"/>
            <rFont val="Arial"/>
            <family val="2"/>
            <scheme val="minor"/>
          </rPr>
          <t>Perhatian :
sel ini jangan dirubah</t>
        </r>
      </text>
    </comment>
    <comment ref="AB156" authorId="0" shapeId="0" xr:uid="{00000000-0006-0000-1000-000025000000}">
      <text>
        <r>
          <rPr>
            <sz val="10"/>
            <color rgb="FF000000"/>
            <rFont val="Arial"/>
            <family val="2"/>
            <scheme val="minor"/>
          </rPr>
          <t>Perhatian :
sel ini jangan dirubah</t>
        </r>
      </text>
    </comment>
    <comment ref="AC156" authorId="0" shapeId="0" xr:uid="{00000000-0006-0000-1000-000026000000}">
      <text>
        <r>
          <rPr>
            <sz val="10"/>
            <color rgb="FF000000"/>
            <rFont val="Arial"/>
            <family val="2"/>
            <scheme val="minor"/>
          </rPr>
          <t>Perhatian :
sel ini jangan dirubah</t>
        </r>
      </text>
    </comment>
    <comment ref="AD156" authorId="0" shapeId="0" xr:uid="{00000000-0006-0000-1000-000027000000}">
      <text>
        <r>
          <rPr>
            <sz val="10"/>
            <color rgb="FF000000"/>
            <rFont val="Arial"/>
            <family val="2"/>
            <scheme val="minor"/>
          </rPr>
          <t>Perhatian :
sel ini jangan dirubah</t>
        </r>
      </text>
    </comment>
    <comment ref="AE156" authorId="0" shapeId="0" xr:uid="{00000000-0006-0000-1000-000028000000}">
      <text>
        <r>
          <rPr>
            <sz val="10"/>
            <color rgb="FF000000"/>
            <rFont val="Arial"/>
            <family val="2"/>
            <scheme val="minor"/>
          </rPr>
          <t>Perhatian :
sel ini jangan dirubah</t>
        </r>
      </text>
    </comment>
    <comment ref="AF156" authorId="0" shapeId="0" xr:uid="{00000000-0006-0000-1000-000029000000}">
      <text>
        <r>
          <rPr>
            <sz val="10"/>
            <color rgb="FF000000"/>
            <rFont val="Arial"/>
            <family val="2"/>
            <scheme val="minor"/>
          </rPr>
          <t>Perhatian :
sel ini jangan dirubah</t>
        </r>
      </text>
    </comment>
    <comment ref="AG156" authorId="0" shapeId="0" xr:uid="{00000000-0006-0000-1000-00002A000000}">
      <text>
        <r>
          <rPr>
            <sz val="10"/>
            <color rgb="FF000000"/>
            <rFont val="Arial"/>
            <family val="2"/>
            <scheme val="minor"/>
          </rPr>
          <t>Perhatian :
sel ini jangan dirubah</t>
        </r>
      </text>
    </comment>
    <comment ref="AH156" authorId="0" shapeId="0" xr:uid="{00000000-0006-0000-1000-00002B000000}">
      <text>
        <r>
          <rPr>
            <sz val="10"/>
            <color rgb="FF000000"/>
            <rFont val="Arial"/>
            <family val="2"/>
            <scheme val="minor"/>
          </rPr>
          <t>Perhatian :
sel ini jangan dirubah</t>
        </r>
      </text>
    </comment>
    <comment ref="AI156" authorId="0" shapeId="0" xr:uid="{00000000-0006-0000-1000-00002C000000}">
      <text>
        <r>
          <rPr>
            <sz val="10"/>
            <color rgb="FF000000"/>
            <rFont val="Arial"/>
            <family val="2"/>
            <scheme val="minor"/>
          </rPr>
          <t>Perhatian :
sel ini jangan dirubah</t>
        </r>
      </text>
    </comment>
    <comment ref="AJ156" authorId="0" shapeId="0" xr:uid="{00000000-0006-0000-1000-00002D000000}">
      <text>
        <r>
          <rPr>
            <sz val="10"/>
            <color rgb="FF000000"/>
            <rFont val="Arial"/>
            <family val="2"/>
            <scheme val="minor"/>
          </rPr>
          <t>Perhatian :
sel ini jangan dirubah</t>
        </r>
      </text>
    </comment>
    <comment ref="AK156" authorId="0" shapeId="0" xr:uid="{00000000-0006-0000-1000-00002E000000}">
      <text>
        <r>
          <rPr>
            <sz val="10"/>
            <color rgb="FF000000"/>
            <rFont val="Arial"/>
            <family val="2"/>
            <scheme val="minor"/>
          </rPr>
          <t>Perhatian :
sel ini jangan dirubah</t>
        </r>
      </text>
    </comment>
    <comment ref="AL156" authorId="0" shapeId="0" xr:uid="{00000000-0006-0000-1000-00002F000000}">
      <text>
        <r>
          <rPr>
            <sz val="10"/>
            <color rgb="FF000000"/>
            <rFont val="Arial"/>
            <family val="2"/>
            <scheme val="minor"/>
          </rPr>
          <t>Perhatian :
sel ini jangan dirubah</t>
        </r>
      </text>
    </comment>
    <comment ref="AM156" authorId="0" shapeId="0" xr:uid="{00000000-0006-0000-1000-000030000000}">
      <text>
        <r>
          <rPr>
            <sz val="10"/>
            <color rgb="FF000000"/>
            <rFont val="Arial"/>
            <family val="2"/>
            <scheme val="minor"/>
          </rPr>
          <t>Perhatian :
sel ini jangan dirubah</t>
        </r>
      </text>
    </comment>
    <comment ref="AN156" authorId="0" shapeId="0" xr:uid="{00000000-0006-0000-1000-000031000000}">
      <text>
        <r>
          <rPr>
            <sz val="10"/>
            <color rgb="FF000000"/>
            <rFont val="Arial"/>
            <family val="2"/>
            <scheme val="minor"/>
          </rPr>
          <t>Perhatian :
sel ini jangan dirubah</t>
        </r>
      </text>
    </comment>
    <comment ref="AO156" authorId="0" shapeId="0" xr:uid="{00000000-0006-0000-1000-000032000000}">
      <text>
        <r>
          <rPr>
            <sz val="10"/>
            <color rgb="FF000000"/>
            <rFont val="Arial"/>
            <family val="2"/>
            <scheme val="minor"/>
          </rPr>
          <t>Perhatian :
sel ini jangan dirubah</t>
        </r>
      </text>
    </comment>
    <comment ref="AP156" authorId="0" shapeId="0" xr:uid="{00000000-0006-0000-1000-000033000000}">
      <text>
        <r>
          <rPr>
            <sz val="10"/>
            <color rgb="FF000000"/>
            <rFont val="Arial"/>
            <family val="2"/>
            <scheme val="minor"/>
          </rPr>
          <t>Perhatian :
sel ini jangan dirubah</t>
        </r>
      </text>
    </comment>
    <comment ref="AQ156" authorId="0" shapeId="0" xr:uid="{00000000-0006-0000-1000-000034000000}">
      <text>
        <r>
          <rPr>
            <sz val="10"/>
            <color rgb="FF000000"/>
            <rFont val="Arial"/>
            <family val="2"/>
            <scheme val="minor"/>
          </rPr>
          <t>Perhatian :
sel ini jangan dirubah</t>
        </r>
      </text>
    </comment>
    <comment ref="AR156" authorId="0" shapeId="0" xr:uid="{00000000-0006-0000-1000-000035000000}">
      <text>
        <r>
          <rPr>
            <sz val="10"/>
            <color rgb="FF000000"/>
            <rFont val="Arial"/>
            <family val="2"/>
            <scheme val="minor"/>
          </rPr>
          <t>Perhatian :
sel ini jangan dirubah</t>
        </r>
      </text>
    </comment>
    <comment ref="AS156" authorId="0" shapeId="0" xr:uid="{00000000-0006-0000-1000-000036000000}">
      <text>
        <r>
          <rPr>
            <sz val="10"/>
            <color rgb="FF000000"/>
            <rFont val="Arial"/>
            <family val="2"/>
            <scheme val="minor"/>
          </rPr>
          <t>Perhatian :
sel ini jangan dirubah</t>
        </r>
      </text>
    </comment>
    <comment ref="AT156" authorId="0" shapeId="0" xr:uid="{00000000-0006-0000-1000-000037000000}">
      <text>
        <r>
          <rPr>
            <sz val="10"/>
            <color rgb="FF000000"/>
            <rFont val="Arial"/>
            <family val="2"/>
            <scheme val="minor"/>
          </rPr>
          <t>Perhatian :
sel ini jangan dirubah</t>
        </r>
      </text>
    </comment>
    <comment ref="AU156" authorId="0" shapeId="0" xr:uid="{00000000-0006-0000-1000-000038000000}">
      <text>
        <r>
          <rPr>
            <sz val="10"/>
            <color rgb="FF000000"/>
            <rFont val="Arial"/>
            <family val="2"/>
            <scheme val="minor"/>
          </rPr>
          <t>Perhatian :
sel ini jangan dirubah</t>
        </r>
      </text>
    </comment>
    <comment ref="AV156" authorId="0" shapeId="0" xr:uid="{00000000-0006-0000-1000-000039000000}">
      <text>
        <r>
          <rPr>
            <sz val="10"/>
            <color rgb="FF000000"/>
            <rFont val="Arial"/>
            <family val="2"/>
            <scheme val="minor"/>
          </rPr>
          <t>Perhatian :
sel ini jangan dirubah</t>
        </r>
      </text>
    </comment>
    <comment ref="AW156" authorId="0" shapeId="0" xr:uid="{00000000-0006-0000-1000-00003A000000}">
      <text>
        <r>
          <rPr>
            <sz val="10"/>
            <color rgb="FF000000"/>
            <rFont val="Arial"/>
            <family val="2"/>
            <scheme val="minor"/>
          </rPr>
          <t>Perhatian :
sel ini jangan dirubah</t>
        </r>
      </text>
    </comment>
    <comment ref="AX156" authorId="0" shapeId="0" xr:uid="{00000000-0006-0000-1000-00003B000000}">
      <text>
        <r>
          <rPr>
            <sz val="10"/>
            <color rgb="FF000000"/>
            <rFont val="Arial"/>
            <family val="2"/>
            <scheme val="minor"/>
          </rPr>
          <t>Perhatian :
sel ini jangan dirubah</t>
        </r>
      </text>
    </comment>
    <comment ref="AY156" authorId="0" shapeId="0" xr:uid="{00000000-0006-0000-1000-00003C000000}">
      <text>
        <r>
          <rPr>
            <sz val="10"/>
            <color rgb="FF000000"/>
            <rFont val="Arial"/>
            <family val="2"/>
            <scheme val="minor"/>
          </rPr>
          <t>Perhatian :
sel ini jangan dirubah</t>
        </r>
      </text>
    </comment>
    <comment ref="AZ156" authorId="0" shapeId="0" xr:uid="{00000000-0006-0000-1000-00003D000000}">
      <text>
        <r>
          <rPr>
            <sz val="10"/>
            <color rgb="FF000000"/>
            <rFont val="Arial"/>
            <family val="2"/>
            <scheme val="minor"/>
          </rPr>
          <t>Perhatian :
sel ini jangan dirubah</t>
        </r>
      </text>
    </comment>
    <comment ref="BA156" authorId="0" shapeId="0" xr:uid="{00000000-0006-0000-1000-00003E000000}">
      <text>
        <r>
          <rPr>
            <sz val="10"/>
            <color rgb="FF000000"/>
            <rFont val="Arial"/>
            <family val="2"/>
            <scheme val="minor"/>
          </rPr>
          <t>Perhatian :
sel ini jangan dirubah</t>
        </r>
      </text>
    </comment>
    <comment ref="BB156" authorId="0" shapeId="0" xr:uid="{00000000-0006-0000-1000-00003F000000}">
      <text>
        <r>
          <rPr>
            <sz val="10"/>
            <color rgb="FF000000"/>
            <rFont val="Arial"/>
            <family val="2"/>
            <scheme val="minor"/>
          </rPr>
          <t>Perhatian :
sel ini jangan dirubah</t>
        </r>
      </text>
    </comment>
    <comment ref="BC156" authorId="0" shapeId="0" xr:uid="{00000000-0006-0000-1000-000040000000}">
      <text>
        <r>
          <rPr>
            <sz val="10"/>
            <color rgb="FF000000"/>
            <rFont val="Arial"/>
            <family val="2"/>
            <scheme val="minor"/>
          </rPr>
          <t>Perhatian :
sel ini jangan dirubah</t>
        </r>
      </text>
    </comment>
    <comment ref="BD156" authorId="0" shapeId="0" xr:uid="{00000000-0006-0000-1000-000041000000}">
      <text>
        <r>
          <rPr>
            <sz val="10"/>
            <color rgb="FF000000"/>
            <rFont val="Arial"/>
            <family val="2"/>
            <scheme val="minor"/>
          </rPr>
          <t>Perhatian :
sel ini jangan dirubah</t>
        </r>
      </text>
    </comment>
    <comment ref="BE156" authorId="0" shapeId="0" xr:uid="{00000000-0006-0000-1000-000042000000}">
      <text>
        <r>
          <rPr>
            <sz val="10"/>
            <color rgb="FF000000"/>
            <rFont val="Arial"/>
            <family val="2"/>
            <scheme val="minor"/>
          </rPr>
          <t>Perhatian :
sel ini jangan dirubah</t>
        </r>
      </text>
    </comment>
    <comment ref="BF156" authorId="0" shapeId="0" xr:uid="{00000000-0006-0000-1000-000043000000}">
      <text>
        <r>
          <rPr>
            <sz val="10"/>
            <color rgb="FF000000"/>
            <rFont val="Arial"/>
            <family val="2"/>
            <scheme val="minor"/>
          </rPr>
          <t>Perhatian :
sel ini jangan dirubah</t>
        </r>
      </text>
    </comment>
    <comment ref="BG156" authorId="0" shapeId="0" xr:uid="{00000000-0006-0000-1000-000044000000}">
      <text>
        <r>
          <rPr>
            <sz val="10"/>
            <color rgb="FF000000"/>
            <rFont val="Arial"/>
            <family val="2"/>
            <scheme val="minor"/>
          </rPr>
          <t>Perhatian :
sel ini jangan dirubah</t>
        </r>
      </text>
    </comment>
    <comment ref="BH156" authorId="0" shapeId="0" xr:uid="{00000000-0006-0000-1000-000045000000}">
      <text>
        <r>
          <rPr>
            <sz val="10"/>
            <color rgb="FF000000"/>
            <rFont val="Arial"/>
            <family val="2"/>
            <scheme val="minor"/>
          </rPr>
          <t>Perhatian :
sel ini jangan dirubah</t>
        </r>
      </text>
    </comment>
    <comment ref="BI156" authorId="0" shapeId="0" xr:uid="{00000000-0006-0000-1000-000046000000}">
      <text>
        <r>
          <rPr>
            <sz val="10"/>
            <color rgb="FF000000"/>
            <rFont val="Arial"/>
            <family val="2"/>
            <scheme val="minor"/>
          </rPr>
          <t>Perhatian :
sel ini jangan dirubah</t>
        </r>
      </text>
    </comment>
    <comment ref="BJ156" authorId="0" shapeId="0" xr:uid="{00000000-0006-0000-1000-000047000000}">
      <text>
        <r>
          <rPr>
            <sz val="10"/>
            <color rgb="FF000000"/>
            <rFont val="Arial"/>
            <family val="2"/>
            <scheme val="minor"/>
          </rPr>
          <t>Perhatian :
sel ini jangan dirubah</t>
        </r>
      </text>
    </comment>
    <comment ref="BK156" authorId="0" shapeId="0" xr:uid="{00000000-0006-0000-1000-000048000000}">
      <text>
        <r>
          <rPr>
            <sz val="10"/>
            <color rgb="FF000000"/>
            <rFont val="Arial"/>
            <family val="2"/>
            <scheme val="minor"/>
          </rPr>
          <t>Perhatian :
sel ini jangan dirubah</t>
        </r>
      </text>
    </comment>
    <comment ref="BL156" authorId="0" shapeId="0" xr:uid="{00000000-0006-0000-1000-000049000000}">
      <text>
        <r>
          <rPr>
            <sz val="10"/>
            <color rgb="FF000000"/>
            <rFont val="Arial"/>
            <family val="2"/>
            <scheme val="minor"/>
          </rPr>
          <t>Perhatian :
sel ini jangan dirubah</t>
        </r>
      </text>
    </comment>
    <comment ref="BM156" authorId="0" shapeId="0" xr:uid="{00000000-0006-0000-1000-00004A000000}">
      <text>
        <r>
          <rPr>
            <sz val="10"/>
            <color rgb="FF000000"/>
            <rFont val="Arial"/>
            <family val="2"/>
            <scheme val="minor"/>
          </rPr>
          <t>Perhatian :
sel ini jangan dirubah</t>
        </r>
      </text>
    </comment>
    <comment ref="BN156" authorId="0" shapeId="0" xr:uid="{00000000-0006-0000-1000-00004B000000}">
      <text>
        <r>
          <rPr>
            <sz val="10"/>
            <color rgb="FF000000"/>
            <rFont val="Arial"/>
            <family val="2"/>
            <scheme val="minor"/>
          </rPr>
          <t>Perhatian :
sel ini jangan dirubah</t>
        </r>
      </text>
    </comment>
    <comment ref="BO156" authorId="0" shapeId="0" xr:uid="{00000000-0006-0000-1000-00004C000000}">
      <text>
        <r>
          <rPr>
            <sz val="10"/>
            <color rgb="FF000000"/>
            <rFont val="Arial"/>
            <family val="2"/>
            <scheme val="minor"/>
          </rPr>
          <t>Perhatian :
sel ini jangan dirubah</t>
        </r>
      </text>
    </comment>
    <comment ref="BP156" authorId="0" shapeId="0" xr:uid="{00000000-0006-0000-1000-00004D000000}">
      <text>
        <r>
          <rPr>
            <sz val="10"/>
            <color rgb="FF000000"/>
            <rFont val="Arial"/>
            <family val="2"/>
            <scheme val="minor"/>
          </rPr>
          <t>Perhatian :
sel ini jangan dirubah</t>
        </r>
      </text>
    </comment>
    <comment ref="BQ156" authorId="0" shapeId="0" xr:uid="{00000000-0006-0000-1000-00004E000000}">
      <text>
        <r>
          <rPr>
            <sz val="10"/>
            <color rgb="FF000000"/>
            <rFont val="Arial"/>
            <family val="2"/>
            <scheme val="minor"/>
          </rPr>
          <t>Perhatian :
sel ini jangan dirubah</t>
        </r>
      </text>
    </comment>
    <comment ref="BR156" authorId="0" shapeId="0" xr:uid="{00000000-0006-0000-1000-00004F000000}">
      <text>
        <r>
          <rPr>
            <sz val="10"/>
            <color rgb="FF000000"/>
            <rFont val="Arial"/>
            <family val="2"/>
            <scheme val="minor"/>
          </rPr>
          <t>Perhatian :
sel ini jangan dirubah</t>
        </r>
      </text>
    </comment>
    <comment ref="BS156" authorId="0" shapeId="0" xr:uid="{00000000-0006-0000-1000-000050000000}">
      <text>
        <r>
          <rPr>
            <sz val="10"/>
            <color rgb="FF000000"/>
            <rFont val="Arial"/>
            <family val="2"/>
            <scheme val="minor"/>
          </rPr>
          <t>Perhatian :
sel ini jangan dirubah</t>
        </r>
      </text>
    </comment>
    <comment ref="BT156" authorId="0" shapeId="0" xr:uid="{00000000-0006-0000-1000-000051000000}">
      <text>
        <r>
          <rPr>
            <sz val="10"/>
            <color rgb="FF000000"/>
            <rFont val="Arial"/>
            <family val="2"/>
            <scheme val="minor"/>
          </rPr>
          <t>Perhatian :
sel ini jangan dirubah</t>
        </r>
      </text>
    </comment>
    <comment ref="BU156" authorId="0" shapeId="0" xr:uid="{00000000-0006-0000-1000-000052000000}">
      <text>
        <r>
          <rPr>
            <sz val="10"/>
            <color rgb="FF000000"/>
            <rFont val="Arial"/>
            <family val="2"/>
            <scheme val="minor"/>
          </rPr>
          <t>Perhatian :
sel ini jangan dirubah</t>
        </r>
      </text>
    </comment>
    <comment ref="BV156" authorId="0" shapeId="0" xr:uid="{00000000-0006-0000-1000-000053000000}">
      <text>
        <r>
          <rPr>
            <sz val="10"/>
            <color rgb="FF000000"/>
            <rFont val="Arial"/>
            <family val="2"/>
            <scheme val="minor"/>
          </rPr>
          <t>Perhatian :
sel ini jangan dirubah</t>
        </r>
      </text>
    </comment>
    <comment ref="BW156" authorId="0" shapeId="0" xr:uid="{00000000-0006-0000-1000-000054000000}">
      <text>
        <r>
          <rPr>
            <sz val="10"/>
            <color rgb="FF000000"/>
            <rFont val="Arial"/>
            <family val="2"/>
            <scheme val="minor"/>
          </rPr>
          <t>Perhatian :
sel ini jangan dirubah</t>
        </r>
      </text>
    </comment>
    <comment ref="BX156" authorId="0" shapeId="0" xr:uid="{00000000-0006-0000-1000-000055000000}">
      <text>
        <r>
          <rPr>
            <sz val="10"/>
            <color rgb="FF000000"/>
            <rFont val="Arial"/>
            <family val="2"/>
            <scheme val="minor"/>
          </rPr>
          <t>Perhatian :
sel ini jangan dirubah</t>
        </r>
      </text>
    </comment>
    <comment ref="BY156" authorId="0" shapeId="0" xr:uid="{00000000-0006-0000-1000-000056000000}">
      <text>
        <r>
          <rPr>
            <sz val="10"/>
            <color rgb="FF000000"/>
            <rFont val="Arial"/>
            <family val="2"/>
            <scheme val="minor"/>
          </rPr>
          <t>Perhatian :
sel ini jangan dirubah</t>
        </r>
      </text>
    </comment>
    <comment ref="S162" authorId="0" shapeId="0" xr:uid="{00000000-0006-0000-1000-000057000000}">
      <text>
        <r>
          <rPr>
            <sz val="10"/>
            <color rgb="FF000000"/>
            <rFont val="Arial"/>
            <family val="2"/>
            <scheme val="minor"/>
          </rPr>
          <t>Perhatian :
Sel ini jangan dirubah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1400-000001000000}">
      <text>
        <r>
          <rPr>
            <sz val="10"/>
            <color rgb="FF000000"/>
            <rFont val="Arial"/>
            <family val="2"/>
            <scheme val="minor"/>
          </rPr>
          <t>Perhatian :
Sel ini jangan dirubah</t>
        </r>
      </text>
    </comment>
    <comment ref="F14" authorId="0" shapeId="0" xr:uid="{00000000-0006-0000-1400-000002000000}">
      <text>
        <r>
          <rPr>
            <sz val="10"/>
            <color rgb="FF000000"/>
            <rFont val="Arial"/>
            <family val="2"/>
            <scheme val="minor"/>
          </rPr>
          <t>Perhatian :
Sel ini jangan dirubah</t>
        </r>
      </text>
    </comment>
    <comment ref="F15" authorId="0" shapeId="0" xr:uid="{00000000-0006-0000-1400-000003000000}">
      <text>
        <r>
          <rPr>
            <sz val="10"/>
            <color rgb="FF000000"/>
            <rFont val="Arial"/>
            <family val="2"/>
            <scheme val="minor"/>
          </rPr>
          <t>Perhatian :
Sel ini jangan dirubah</t>
        </r>
      </text>
    </comment>
    <comment ref="H162" authorId="0" shapeId="0" xr:uid="{00000000-0006-0000-1400-000004000000}">
      <text>
        <r>
          <rPr>
            <sz val="10"/>
            <color rgb="FF000000"/>
            <rFont val="Arial"/>
            <family val="2"/>
            <scheme val="minor"/>
          </rPr>
          <t xml:space="preserve">Perhatian :
sel ini jangan dirubah
</t>
        </r>
      </text>
    </comment>
    <comment ref="I162" authorId="0" shapeId="0" xr:uid="{00000000-0006-0000-1400-000005000000}">
      <text>
        <r>
          <rPr>
            <sz val="10"/>
            <color rgb="FF000000"/>
            <rFont val="Arial"/>
            <family val="2"/>
            <scheme val="minor"/>
          </rPr>
          <t xml:space="preserve">Perhatian :
sel ini jangan dirubah
</t>
        </r>
      </text>
    </comment>
    <comment ref="J162" authorId="0" shapeId="0" xr:uid="{00000000-0006-0000-1400-000006000000}">
      <text>
        <r>
          <rPr>
            <sz val="10"/>
            <color rgb="FF000000"/>
            <rFont val="Arial"/>
            <family val="2"/>
            <scheme val="minor"/>
          </rPr>
          <t xml:space="preserve">Perhatian :
sel ini jangan dirubah
</t>
        </r>
      </text>
    </comment>
    <comment ref="K162" authorId="0" shapeId="0" xr:uid="{00000000-0006-0000-1400-000007000000}">
      <text>
        <r>
          <rPr>
            <sz val="10"/>
            <color rgb="FF000000"/>
            <rFont val="Arial"/>
            <family val="2"/>
            <scheme val="minor"/>
          </rPr>
          <t xml:space="preserve">Perhatian :
sel ini jangan dirubah
</t>
        </r>
      </text>
    </comment>
    <comment ref="L162" authorId="0" shapeId="0" xr:uid="{00000000-0006-0000-1400-000008000000}">
      <text>
        <r>
          <rPr>
            <sz val="10"/>
            <color rgb="FF000000"/>
            <rFont val="Arial"/>
            <family val="2"/>
            <scheme val="minor"/>
          </rPr>
          <t xml:space="preserve">Perhatian :
sel ini jangan dirubah
</t>
        </r>
      </text>
    </comment>
    <comment ref="M162" authorId="0" shapeId="0" xr:uid="{00000000-0006-0000-1400-000009000000}">
      <text>
        <r>
          <rPr>
            <sz val="10"/>
            <color rgb="FF000000"/>
            <rFont val="Arial"/>
            <family val="2"/>
            <scheme val="minor"/>
          </rPr>
          <t xml:space="preserve">Perhatian :
sel ini jangan dirubah
</t>
        </r>
      </text>
    </comment>
    <comment ref="N162" authorId="0" shapeId="0" xr:uid="{00000000-0006-0000-1400-00000A000000}">
      <text>
        <r>
          <rPr>
            <sz val="10"/>
            <color rgb="FF000000"/>
            <rFont val="Arial"/>
            <family val="2"/>
            <scheme val="minor"/>
          </rPr>
          <t xml:space="preserve">Perhatian :
sel ini jangan dirubah
</t>
        </r>
      </text>
    </comment>
    <comment ref="O162" authorId="0" shapeId="0" xr:uid="{00000000-0006-0000-1400-00000B000000}">
      <text>
        <r>
          <rPr>
            <sz val="10"/>
            <color rgb="FF000000"/>
            <rFont val="Arial"/>
            <family val="2"/>
            <scheme val="minor"/>
          </rPr>
          <t xml:space="preserve">Perhatian :
sel ini jangan dirubah
</t>
        </r>
      </text>
    </comment>
    <comment ref="P162" authorId="0" shapeId="0" xr:uid="{00000000-0006-0000-1400-00000C000000}">
      <text>
        <r>
          <rPr>
            <sz val="10"/>
            <color rgb="FF000000"/>
            <rFont val="Arial"/>
            <family val="2"/>
            <scheme val="minor"/>
          </rPr>
          <t xml:space="preserve">Perhatian :
sel ini jangan dirubah
</t>
        </r>
      </text>
    </comment>
    <comment ref="Q162" authorId="0" shapeId="0" xr:uid="{00000000-0006-0000-1400-00000D000000}">
      <text>
        <r>
          <rPr>
            <sz val="10"/>
            <color rgb="FF000000"/>
            <rFont val="Arial"/>
            <family val="2"/>
            <scheme val="minor"/>
          </rPr>
          <t xml:space="preserve">Perhatian :
sel ini jangan dirubah
</t>
        </r>
      </text>
    </comment>
    <comment ref="AE162" authorId="0" shapeId="0" xr:uid="{00000000-0006-0000-1400-00000E000000}">
      <text>
        <r>
          <rPr>
            <sz val="10"/>
            <color rgb="FF000000"/>
            <rFont val="Arial"/>
            <family val="2"/>
            <scheme val="minor"/>
          </rPr>
          <t xml:space="preserve">Perhatian :
sel ini jangan dirubah
</t>
        </r>
      </text>
    </comment>
    <comment ref="H163" authorId="0" shapeId="0" xr:uid="{00000000-0006-0000-1400-00000F000000}">
      <text>
        <r>
          <rPr>
            <sz val="10"/>
            <color rgb="FF000000"/>
            <rFont val="Arial"/>
            <family val="2"/>
            <scheme val="minor"/>
          </rPr>
          <t>Perhatian :
sel ini jangan dirubah</t>
        </r>
      </text>
    </comment>
    <comment ref="I163" authorId="0" shapeId="0" xr:uid="{00000000-0006-0000-1400-000010000000}">
      <text>
        <r>
          <rPr>
            <sz val="10"/>
            <color rgb="FF000000"/>
            <rFont val="Arial"/>
            <family val="2"/>
            <scheme val="minor"/>
          </rPr>
          <t>Perhatian :
sel ini jangan dirubah</t>
        </r>
      </text>
    </comment>
    <comment ref="J163" authorId="0" shapeId="0" xr:uid="{00000000-0006-0000-1400-000011000000}">
      <text>
        <r>
          <rPr>
            <sz val="10"/>
            <color rgb="FF000000"/>
            <rFont val="Arial"/>
            <family val="2"/>
            <scheme val="minor"/>
          </rPr>
          <t>Perhatian :
sel ini jangan dirubah</t>
        </r>
      </text>
    </comment>
    <comment ref="K163" authorId="0" shapeId="0" xr:uid="{00000000-0006-0000-1400-000012000000}">
      <text>
        <r>
          <rPr>
            <sz val="10"/>
            <color rgb="FF000000"/>
            <rFont val="Arial"/>
            <family val="2"/>
            <scheme val="minor"/>
          </rPr>
          <t>Perhatian :
sel ini jangan dirubah</t>
        </r>
      </text>
    </comment>
    <comment ref="L163" authorId="0" shapeId="0" xr:uid="{00000000-0006-0000-1400-000013000000}">
      <text>
        <r>
          <rPr>
            <sz val="10"/>
            <color rgb="FF000000"/>
            <rFont val="Arial"/>
            <family val="2"/>
            <scheme val="minor"/>
          </rPr>
          <t>Perhatian :
sel ini jangan dirubah</t>
        </r>
      </text>
    </comment>
    <comment ref="M163" authorId="0" shapeId="0" xr:uid="{00000000-0006-0000-1400-000014000000}">
      <text>
        <r>
          <rPr>
            <sz val="10"/>
            <color rgb="FF000000"/>
            <rFont val="Arial"/>
            <family val="2"/>
            <scheme val="minor"/>
          </rPr>
          <t>Perhatian :
sel ini jangan dirubah</t>
        </r>
      </text>
    </comment>
    <comment ref="N163" authorId="0" shapeId="0" xr:uid="{00000000-0006-0000-1400-000015000000}">
      <text>
        <r>
          <rPr>
            <sz val="10"/>
            <color rgb="FF000000"/>
            <rFont val="Arial"/>
            <family val="2"/>
            <scheme val="minor"/>
          </rPr>
          <t>Perhatian :
sel ini jangan dirubah</t>
        </r>
      </text>
    </comment>
    <comment ref="O163" authorId="0" shapeId="0" xr:uid="{00000000-0006-0000-1400-000016000000}">
      <text>
        <r>
          <rPr>
            <sz val="10"/>
            <color rgb="FF000000"/>
            <rFont val="Arial"/>
            <family val="2"/>
            <scheme val="minor"/>
          </rPr>
          <t>Perhatian :
sel ini jangan dirubah</t>
        </r>
      </text>
    </comment>
    <comment ref="P163" authorId="0" shapeId="0" xr:uid="{00000000-0006-0000-1400-000017000000}">
      <text>
        <r>
          <rPr>
            <sz val="10"/>
            <color rgb="FF000000"/>
            <rFont val="Arial"/>
            <family val="2"/>
            <scheme val="minor"/>
          </rPr>
          <t>Perhatian :
sel ini jangan dirubah</t>
        </r>
      </text>
    </comment>
    <comment ref="Q163" authorId="0" shapeId="0" xr:uid="{00000000-0006-0000-1400-000018000000}">
      <text>
        <r>
          <rPr>
            <sz val="10"/>
            <color rgb="FF000000"/>
            <rFont val="Arial"/>
            <family val="2"/>
            <scheme val="minor"/>
          </rPr>
          <t>Perhatian :
sel ini jangan dirubah</t>
        </r>
      </text>
    </comment>
    <comment ref="AE163" authorId="0" shapeId="0" xr:uid="{00000000-0006-0000-1400-000019000000}">
      <text>
        <r>
          <rPr>
            <sz val="10"/>
            <color rgb="FF000000"/>
            <rFont val="Arial"/>
            <family val="2"/>
            <scheme val="minor"/>
          </rPr>
          <t>Perhatian :
sel ini jangan dirubah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U155" authorId="0" shapeId="0" xr:uid="{00000000-0006-0000-1500-000001000000}">
      <text>
        <r>
          <rPr>
            <sz val="10"/>
            <color rgb="FF000000"/>
            <rFont val="Arial"/>
            <family val="2"/>
            <scheme val="minor"/>
          </rPr>
          <t xml:space="preserve">Perhatian :
sel ini jangan dirubah
</t>
        </r>
      </text>
    </comment>
    <comment ref="AU156" authorId="0" shapeId="0" xr:uid="{00000000-0006-0000-1500-000002000000}">
      <text>
        <r>
          <rPr>
            <sz val="10"/>
            <color rgb="FF000000"/>
            <rFont val="Arial"/>
            <family val="2"/>
            <scheme val="minor"/>
          </rPr>
          <t>Perhatian :
sel ini jangan dirubah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600-000001000000}">
      <text>
        <r>
          <rPr>
            <sz val="10"/>
            <color rgb="FF000000"/>
            <rFont val="Arial"/>
            <family val="2"/>
            <scheme val="minor"/>
          </rPr>
          <t>Perhatian :
Sel ini jangan dirubah</t>
        </r>
      </text>
    </comment>
    <comment ref="F10" authorId="0" shapeId="0" xr:uid="{00000000-0006-0000-1600-000002000000}">
      <text>
        <r>
          <rPr>
            <sz val="10"/>
            <color rgb="FF000000"/>
            <rFont val="Arial"/>
            <family val="2"/>
            <scheme val="minor"/>
          </rPr>
          <t>Perhatian :
Sel ini jangan dirubah</t>
        </r>
      </text>
    </comment>
    <comment ref="G145" authorId="0" shapeId="0" xr:uid="{00000000-0006-0000-1600-000003000000}">
      <text>
        <r>
          <rPr>
            <sz val="10"/>
            <color rgb="FF000000"/>
            <rFont val="Arial"/>
            <family val="2"/>
            <scheme val="minor"/>
          </rPr>
          <t xml:space="preserve">Perhatian :
sel ini jangan dirubah
</t>
        </r>
      </text>
    </comment>
    <comment ref="H145" authorId="0" shapeId="0" xr:uid="{00000000-0006-0000-1600-000004000000}">
      <text>
        <r>
          <rPr>
            <sz val="10"/>
            <color rgb="FF000000"/>
            <rFont val="Arial"/>
            <family val="2"/>
            <scheme val="minor"/>
          </rPr>
          <t xml:space="preserve">Perhatian :
sel ini jangan dirubah
</t>
        </r>
      </text>
    </comment>
    <comment ref="I145" authorId="0" shapeId="0" xr:uid="{00000000-0006-0000-1600-000005000000}">
      <text>
        <r>
          <rPr>
            <sz val="10"/>
            <color rgb="FF000000"/>
            <rFont val="Arial"/>
            <family val="2"/>
            <scheme val="minor"/>
          </rPr>
          <t xml:space="preserve">Perhatian :
sel ini jangan dirubah
</t>
        </r>
      </text>
    </comment>
    <comment ref="J145" authorId="0" shapeId="0" xr:uid="{00000000-0006-0000-1600-000006000000}">
      <text>
        <r>
          <rPr>
            <sz val="10"/>
            <color rgb="FF000000"/>
            <rFont val="Arial"/>
            <family val="2"/>
            <scheme val="minor"/>
          </rPr>
          <t xml:space="preserve">Perhatian :
sel ini jangan dirubah
</t>
        </r>
      </text>
    </comment>
    <comment ref="K145" authorId="0" shapeId="0" xr:uid="{00000000-0006-0000-1600-000007000000}">
      <text>
        <r>
          <rPr>
            <sz val="10"/>
            <color rgb="FF000000"/>
            <rFont val="Arial"/>
            <family val="2"/>
            <scheme val="minor"/>
          </rPr>
          <t xml:space="preserve">Perhatian :
sel ini jangan dirubah
</t>
        </r>
      </text>
    </comment>
    <comment ref="L145" authorId="0" shapeId="0" xr:uid="{00000000-0006-0000-1600-000008000000}">
      <text>
        <r>
          <rPr>
            <sz val="10"/>
            <color rgb="FF000000"/>
            <rFont val="Arial"/>
            <family val="2"/>
            <scheme val="minor"/>
          </rPr>
          <t xml:space="preserve">Perhatian :
sel ini jangan dirubah
</t>
        </r>
      </text>
    </comment>
    <comment ref="M145" authorId="0" shapeId="0" xr:uid="{00000000-0006-0000-1600-000009000000}">
      <text>
        <r>
          <rPr>
            <sz val="10"/>
            <color rgb="FF000000"/>
            <rFont val="Arial"/>
            <family val="2"/>
            <scheme val="minor"/>
          </rPr>
          <t xml:space="preserve">Perhatian :
sel ini jangan dirubah
</t>
        </r>
      </text>
    </comment>
    <comment ref="Q145" authorId="0" shapeId="0" xr:uid="{00000000-0006-0000-1600-00000A000000}">
      <text>
        <r>
          <rPr>
            <sz val="10"/>
            <color rgb="FF000000"/>
            <rFont val="Arial"/>
            <family val="2"/>
            <scheme val="minor"/>
          </rPr>
          <t xml:space="preserve">Perhatian :
sel ini jangan dirubah
</t>
        </r>
      </text>
    </comment>
    <comment ref="G146" authorId="0" shapeId="0" xr:uid="{00000000-0006-0000-1600-00000B000000}">
      <text>
        <r>
          <rPr>
            <sz val="10"/>
            <color rgb="FF000000"/>
            <rFont val="Arial"/>
            <family val="2"/>
            <scheme val="minor"/>
          </rPr>
          <t>Perhatian :
sel ini jangan dirubah</t>
        </r>
      </text>
    </comment>
    <comment ref="H146" authorId="0" shapeId="0" xr:uid="{00000000-0006-0000-1600-00000C000000}">
      <text>
        <r>
          <rPr>
            <sz val="10"/>
            <color rgb="FF000000"/>
            <rFont val="Arial"/>
            <family val="2"/>
            <scheme val="minor"/>
          </rPr>
          <t>Perhatian :
sel ini jangan dirubah</t>
        </r>
      </text>
    </comment>
    <comment ref="I146" authorId="0" shapeId="0" xr:uid="{00000000-0006-0000-1600-00000D000000}">
      <text>
        <r>
          <rPr>
            <sz val="10"/>
            <color rgb="FF000000"/>
            <rFont val="Arial"/>
            <family val="2"/>
            <scheme val="minor"/>
          </rPr>
          <t>Perhatian :
sel ini jangan dirubah</t>
        </r>
      </text>
    </comment>
    <comment ref="J146" authorId="0" shapeId="0" xr:uid="{00000000-0006-0000-1600-00000E000000}">
      <text>
        <r>
          <rPr>
            <sz val="10"/>
            <color rgb="FF000000"/>
            <rFont val="Arial"/>
            <family val="2"/>
            <scheme val="minor"/>
          </rPr>
          <t>Perhatian :
sel ini jangan dirubah</t>
        </r>
      </text>
    </comment>
    <comment ref="K146" authorId="0" shapeId="0" xr:uid="{00000000-0006-0000-1600-00000F000000}">
      <text>
        <r>
          <rPr>
            <sz val="10"/>
            <color rgb="FF000000"/>
            <rFont val="Arial"/>
            <family val="2"/>
            <scheme val="minor"/>
          </rPr>
          <t>Perhatian :
sel ini jangan dirubah</t>
        </r>
      </text>
    </comment>
    <comment ref="L146" authorId="0" shapeId="0" xr:uid="{00000000-0006-0000-1600-000010000000}">
      <text>
        <r>
          <rPr>
            <sz val="10"/>
            <color rgb="FF000000"/>
            <rFont val="Arial"/>
            <family val="2"/>
            <scheme val="minor"/>
          </rPr>
          <t>Perhatian :
sel ini jangan dirubah</t>
        </r>
      </text>
    </comment>
    <comment ref="M146" authorId="0" shapeId="0" xr:uid="{00000000-0006-0000-1600-000011000000}">
      <text>
        <r>
          <rPr>
            <sz val="10"/>
            <color rgb="FF000000"/>
            <rFont val="Arial"/>
            <family val="2"/>
            <scheme val="minor"/>
          </rPr>
          <t>Perhatian :
sel ini jangan dirubah</t>
        </r>
      </text>
    </comment>
    <comment ref="Q146" authorId="0" shapeId="0" xr:uid="{00000000-0006-0000-1600-000012000000}">
      <text>
        <r>
          <rPr>
            <sz val="10"/>
            <color rgb="FF000000"/>
            <rFont val="Arial"/>
            <family val="2"/>
            <scheme val="minor"/>
          </rPr>
          <t>Perhatian :
sel ini jangan dirubah</t>
        </r>
      </text>
    </comment>
    <comment ref="L152" authorId="0" shapeId="0" xr:uid="{00000000-0006-0000-1600-000013000000}">
      <text>
        <r>
          <rPr>
            <sz val="10"/>
            <color rgb="FF000000"/>
            <rFont val="Arial"/>
            <family val="2"/>
            <scheme val="minor"/>
          </rPr>
          <t>Perhatian :
Sel ini jangan dirubah</t>
        </r>
      </text>
    </comment>
  </commentList>
</comments>
</file>

<file path=xl/sharedStrings.xml><?xml version="1.0" encoding="utf-8"?>
<sst xmlns="http://schemas.openxmlformats.org/spreadsheetml/2006/main" count="12266" uniqueCount="2218">
  <si>
    <t>NO</t>
  </si>
  <si>
    <t>KEGIATAN</t>
  </si>
  <si>
    <t>BULAN 2022</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</si>
  <si>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</si>
  <si>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</si>
  <si>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</si>
  <si>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</si>
  <si>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</si>
  <si>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</si>
  <si>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</si>
  <si>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</si>
  <si>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</si>
  <si>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</si>
  <si>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</si>
  <si>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</si>
  <si>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</si>
  <si>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</si>
  <si>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</si>
  <si>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</si>
  <si>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</si>
  <si>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</si>
  <si>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</si>
  <si>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</si>
  <si>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</si>
  <si>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</si>
  <si>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</si>
  <si>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</si>
  <si>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</si>
  <si>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</si>
  <si>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</si>
  <si>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</si>
  <si>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</si>
  <si>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r>
      <rPr>
        <sz val="11"/>
        <color theme="1"/>
        <rFont val="Arial Narrow"/>
        <family val="2"/>
      </rPr>
      <t xml:space="preserve">Laporan dikirimkan dengan nama file : contoh : </t>
    </r>
    <r>
      <rPr>
        <b/>
        <sz val="11"/>
        <color rgb="FF000000"/>
        <rFont val="Arial Narrow"/>
        <family val="2"/>
      </rPr>
      <t>Gribig.Jan (sesuai bulan)</t>
    </r>
    <r>
      <rPr>
        <sz val="11"/>
        <color rgb="FF000000"/>
        <rFont val="Arial Narrow"/>
        <family val="2"/>
      </rPr>
      <t xml:space="preserve">---&gt; jika ada update/revisi data maka --&gt; </t>
    </r>
    <r>
      <rPr>
        <b/>
        <sz val="11"/>
        <color rgb="FF000000"/>
        <rFont val="Arial Narrow"/>
        <family val="2"/>
      </rPr>
      <t>Gribig.Jan-1 dst</t>
    </r>
  </si>
  <si>
    <t>DATA SASARAN PROGRAM PROMOSI DAN PEMBERDAYAAN MASYARAKAT TAHUN 2022</t>
  </si>
  <si>
    <t>DATA PROYEKSI</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</si>
  <si>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</si>
  <si>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</si>
  <si>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</si>
  <si>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</si>
  <si>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</si>
  <si>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</si>
  <si>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</si>
  <si>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</si>
  <si>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</si>
  <si>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</si>
  <si>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</si>
  <si>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</si>
  <si>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</si>
  <si>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</si>
  <si>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</si>
  <si>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</si>
  <si>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</si>
  <si>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</si>
  <si>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</si>
  <si>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</si>
  <si>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</si>
  <si>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</si>
  <si>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</si>
  <si>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</si>
  <si>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</si>
  <si>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</si>
  <si>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</si>
  <si>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</si>
  <si>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</si>
  <si>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</si>
  <si>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</si>
  <si>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</si>
  <si>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</si>
  <si>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</si>
  <si>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</si>
  <si>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</si>
  <si>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</si>
  <si>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</si>
  <si>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</si>
  <si>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</si>
  <si>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</si>
  <si>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</si>
  <si>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</si>
  <si>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</si>
  <si>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</si>
  <si>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</si>
  <si>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</si>
  <si>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</si>
  <si>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</si>
  <si>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</si>
  <si>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</si>
  <si>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</si>
  <si>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</si>
  <si>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</si>
  <si>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</si>
  <si>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</si>
  <si>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</si>
  <si>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</si>
  <si>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</si>
  <si>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</si>
  <si>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</si>
  <si>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</si>
  <si>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</si>
  <si>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</si>
  <si>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</si>
  <si>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</si>
  <si>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</si>
  <si>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</si>
  <si>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</si>
  <si>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</si>
  <si>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</si>
  <si>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</si>
  <si>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</si>
  <si>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</si>
  <si>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</si>
  <si>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</si>
  <si>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</si>
  <si>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</si>
  <si>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</si>
  <si>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</si>
  <si>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</si>
  <si>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</si>
  <si>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</si>
  <si>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VAR</t>
  </si>
  <si>
    <t>BLN</t>
  </si>
  <si>
    <t xml:space="preserve"> Bulan</t>
  </si>
  <si>
    <t>POS. B</t>
  </si>
  <si>
    <t xml:space="preserve"> Posyandu Balita yang lapor</t>
  </si>
  <si>
    <t>POSB</t>
  </si>
  <si>
    <t>KDRA</t>
  </si>
  <si>
    <t xml:space="preserve"> Kader Posyandu Balita Aktif</t>
  </si>
  <si>
    <t>3a</t>
  </si>
  <si>
    <t>POSY Balita</t>
  </si>
  <si>
    <t>Jumlah Posyandu Balita yang buka Mandiri</t>
  </si>
  <si>
    <t>P-M</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</si>
  <si>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</si>
  <si>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</si>
  <si>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</si>
  <si>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</si>
  <si>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</si>
  <si>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</si>
  <si>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</si>
  <si>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</si>
  <si>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</si>
  <si>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</si>
  <si>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</si>
  <si>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</si>
  <si>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</si>
  <si>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</si>
  <si>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</si>
  <si>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3f</t>
  </si>
  <si>
    <t>Jumlah Taman Posyandu yang belum optimal</t>
  </si>
  <si>
    <t>Tapos-b.op</t>
  </si>
  <si>
    <t>Jumlah Taman Posyandu</t>
  </si>
  <si>
    <t>Tapos</t>
  </si>
  <si>
    <t>3g</t>
  </si>
  <si>
    <t>POS. L</t>
  </si>
  <si>
    <t>Posyandu Lansia yang lapor</t>
  </si>
  <si>
    <t>POSL</t>
  </si>
  <si>
    <t>3h</t>
  </si>
  <si>
    <t>Kader Posyandu Lansia yang ada</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</si>
  <si>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</si>
  <si>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</si>
  <si>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</si>
  <si>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</si>
  <si>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</si>
  <si>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</si>
  <si>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</si>
  <si>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</si>
  <si>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</si>
  <si>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</si>
  <si>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</si>
  <si>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</si>
  <si>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</si>
  <si>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</si>
  <si>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</si>
  <si>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</si>
  <si>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</si>
  <si>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</si>
  <si>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</si>
  <si>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</si>
  <si>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</si>
  <si>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</si>
  <si>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</si>
  <si>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</si>
  <si>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</si>
  <si>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</si>
  <si>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</si>
  <si>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</si>
  <si>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</si>
  <si>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</si>
  <si>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</si>
  <si>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</si>
  <si>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</si>
  <si>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</si>
  <si>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</si>
  <si>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</si>
  <si>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</si>
  <si>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</si>
  <si>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</si>
  <si>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</si>
  <si>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Kelsi</t>
  </si>
  <si>
    <t>Jumlah Kelurahan Siaga yang Mandiri</t>
  </si>
  <si>
    <t>Kelsi-M</t>
  </si>
  <si>
    <t>3v</t>
  </si>
  <si>
    <t>Jumlah Kelurahan Siaga yang Purnama</t>
  </si>
  <si>
    <t>Kelsi-P</t>
  </si>
  <si>
    <t>3w</t>
  </si>
  <si>
    <t>Jumlah Kelurahan Siaga yang Madya</t>
  </si>
  <si>
    <t>Kelsi-My</t>
  </si>
  <si>
    <t>3x</t>
  </si>
  <si>
    <t>Jumlah Kelurahan Siaga yang Pratama</t>
  </si>
  <si>
    <t>Kelsi-Pm</t>
  </si>
  <si>
    <t>Jumlah Kelurahan Siaga</t>
  </si>
  <si>
    <t>3y</t>
  </si>
  <si>
    <t>Poskeskel</t>
  </si>
  <si>
    <t>Jumlah Pos Kesehatan Kelurahan yang Mandiri</t>
  </si>
  <si>
    <t>Poskeskel-M</t>
  </si>
  <si>
    <t>Jumlah Pos Kesehatan Kelurahan  yang Purnama</t>
  </si>
  <si>
    <t>Poskeskel-P</t>
  </si>
  <si>
    <t>3z</t>
  </si>
  <si>
    <t>Jumlah Pos Kesehatan Kelurahan yang Madya</t>
  </si>
  <si>
    <t>Poskeskel -My</t>
  </si>
  <si>
    <t>Jumlah Pos Kesehatan Kelurahan yang Pratama</t>
  </si>
  <si>
    <t>Poskeskel-Pm</t>
  </si>
  <si>
    <t>Jumlah Pos Kesehatan Kelurahan</t>
  </si>
  <si>
    <t>Ptgs</t>
  </si>
  <si>
    <t>Frek pembinaan kader oleh Nakes</t>
  </si>
  <si>
    <t>Nks</t>
  </si>
  <si>
    <t>Frek pelatihan kader</t>
  </si>
  <si>
    <t>plt-kdr</t>
  </si>
  <si>
    <t>Jumlah kader yang dilatih tentang Posyandu</t>
  </si>
  <si>
    <t>Kdr-l</t>
  </si>
  <si>
    <t>5a</t>
  </si>
  <si>
    <t>Poskestren</t>
  </si>
  <si>
    <t>Jumlah pondok pesantren</t>
  </si>
  <si>
    <t>P-tren</t>
  </si>
  <si>
    <t>Jumlah Pondok pesantren yang dibina</t>
  </si>
  <si>
    <t>p-tren bin</t>
  </si>
  <si>
    <t>Jumlah pembinaan Poskestren yang dilakukan</t>
  </si>
  <si>
    <t>Bina-postren</t>
  </si>
  <si>
    <t>Jumlah kader Poskestren</t>
  </si>
  <si>
    <t>Kdr-tren</t>
  </si>
  <si>
    <t>Jumlah Kader Poskestren terlatih</t>
  </si>
  <si>
    <t>santri</t>
  </si>
  <si>
    <t>5b</t>
  </si>
  <si>
    <t>Jumlah Pos Kesehatan Pondok Pesantren yang Mandiri</t>
  </si>
  <si>
    <t>P.Tren-M</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</si>
  <si>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</si>
  <si>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</si>
  <si>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</si>
  <si>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</si>
  <si>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</si>
  <si>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</si>
  <si>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</si>
  <si>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</si>
  <si>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</si>
  <si>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</si>
  <si>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</si>
  <si>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</si>
  <si>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</si>
  <si>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</si>
  <si>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</si>
  <si>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</si>
  <si>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</si>
  <si>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</si>
  <si>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</si>
  <si>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</si>
  <si>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</si>
  <si>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</si>
  <si>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</si>
  <si>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</si>
  <si>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</si>
  <si>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</si>
  <si>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</si>
  <si>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</si>
  <si>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</si>
  <si>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</si>
  <si>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</si>
  <si>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</si>
  <si>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</si>
  <si>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</si>
  <si>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</si>
  <si>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</si>
  <si>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</si>
  <si>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</si>
  <si>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</si>
  <si>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</si>
  <si>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</si>
  <si>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</si>
  <si>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</si>
  <si>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</si>
  <si>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</si>
  <si>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</si>
  <si>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</si>
  <si>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</si>
  <si>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</si>
  <si>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</si>
  <si>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</si>
  <si>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</si>
  <si>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</si>
  <si>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</si>
  <si>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</si>
  <si>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</si>
  <si>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</si>
  <si>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</si>
  <si>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</si>
  <si>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</si>
  <si>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</si>
  <si>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</si>
  <si>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</si>
  <si>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</si>
  <si>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</si>
  <si>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</si>
  <si>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</si>
  <si>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</si>
  <si>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</si>
  <si>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</si>
  <si>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</si>
  <si>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</si>
  <si>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</si>
  <si>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</si>
  <si>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</si>
  <si>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</si>
  <si>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</si>
  <si>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</si>
  <si>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</si>
  <si>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</si>
  <si>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</si>
  <si>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</si>
  <si>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</si>
  <si>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</si>
  <si>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</si>
  <si>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</si>
  <si>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</si>
  <si>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</si>
  <si>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</si>
  <si>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</si>
  <si>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</si>
  <si>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</si>
  <si>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t>7b</t>
  </si>
  <si>
    <t>7c</t>
  </si>
  <si>
    <t>7d</t>
  </si>
  <si>
    <t>7e</t>
  </si>
  <si>
    <t>7f</t>
  </si>
  <si>
    <t>7g</t>
  </si>
  <si>
    <t>7h</t>
  </si>
  <si>
    <t>7i</t>
  </si>
  <si>
    <t>7j</t>
  </si>
  <si>
    <t>7k</t>
  </si>
  <si>
    <t>7l</t>
  </si>
  <si>
    <t>7m</t>
  </si>
  <si>
    <t>7n</t>
  </si>
  <si>
    <t>7o</t>
  </si>
  <si>
    <t>8a</t>
  </si>
  <si>
    <t>Penyuluhan Luar gedung (klp potensial)</t>
  </si>
  <si>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</si>
  <si>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</si>
  <si>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</si>
  <si>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</si>
  <si>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</si>
  <si>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</si>
  <si>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</si>
  <si>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</si>
  <si>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</si>
  <si>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</si>
  <si>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</si>
  <si>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</si>
  <si>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</si>
  <si>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</si>
  <si>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</si>
  <si>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</si>
  <si>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</si>
  <si>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</si>
  <si>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</si>
  <si>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</si>
  <si>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</si>
  <si>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</si>
  <si>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</si>
  <si>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</si>
  <si>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</si>
  <si>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</si>
  <si>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</si>
  <si>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</si>
  <si>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</si>
  <si>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</si>
  <si>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</si>
  <si>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</si>
  <si>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</si>
  <si>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</si>
  <si>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</si>
  <si>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</si>
  <si>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</si>
  <si>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</si>
  <si>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</si>
  <si>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</si>
  <si>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</si>
  <si>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</si>
  <si>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</si>
  <si>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</si>
  <si>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</si>
  <si>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</si>
  <si>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</si>
  <si>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</si>
  <si>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</si>
  <si>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</si>
  <si>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</si>
  <si>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</si>
  <si>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</si>
  <si>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</si>
  <si>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</si>
  <si>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</si>
  <si>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</si>
  <si>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</si>
  <si>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</si>
  <si>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</si>
  <si>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</si>
  <si>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</si>
  <si>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</si>
  <si>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</si>
  <si>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</si>
  <si>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</si>
  <si>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</si>
  <si>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</si>
  <si>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</si>
  <si>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</si>
  <si>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</si>
  <si>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</si>
  <si>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</si>
  <si>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</si>
  <si>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</si>
  <si>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</si>
  <si>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</si>
  <si>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</si>
  <si>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</si>
  <si>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</si>
  <si>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</si>
  <si>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</si>
  <si>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</si>
  <si>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</si>
  <si>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</si>
  <si>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</si>
  <si>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</si>
  <si>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</si>
  <si>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</si>
  <si>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</si>
  <si>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</si>
  <si>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</si>
  <si>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</si>
  <si>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</si>
  <si>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</si>
  <si>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</si>
  <si>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</si>
  <si>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</si>
  <si>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</si>
  <si>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</si>
  <si>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</si>
  <si>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</si>
  <si>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</si>
  <si>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</si>
  <si>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</si>
  <si>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</si>
  <si>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</si>
  <si>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</si>
  <si>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</si>
  <si>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</si>
  <si>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</si>
  <si>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</si>
  <si>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</si>
  <si>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</si>
  <si>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</si>
  <si>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</si>
  <si>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</si>
  <si>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</si>
  <si>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</si>
  <si>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</si>
  <si>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</si>
  <si>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</si>
  <si>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</si>
  <si>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</si>
  <si>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</si>
  <si>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</si>
  <si>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</si>
  <si>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</si>
  <si>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</si>
  <si>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</si>
  <si>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</si>
  <si>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</si>
  <si>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SD/MI dengan kalsifikasi PHBS I</t>
  </si>
  <si>
    <t>SD/MI-K1</t>
  </si>
  <si>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</si>
  <si>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</si>
  <si>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</si>
  <si>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</si>
  <si>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</si>
  <si>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</si>
  <si>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</si>
  <si>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</si>
  <si>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</si>
  <si>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</si>
  <si>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</si>
  <si>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</si>
  <si>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SMP/MTs dengan Klasifikasi PHBS I</t>
  </si>
  <si>
    <t>SMP/MTs-K1</t>
  </si>
  <si>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</si>
  <si>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</si>
  <si>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</si>
  <si>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</si>
  <si>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</si>
  <si>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</si>
  <si>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</si>
  <si>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</si>
  <si>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</si>
  <si>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</si>
  <si>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</si>
  <si>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</si>
  <si>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</si>
  <si>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</si>
  <si>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</si>
  <si>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</si>
  <si>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</si>
  <si>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</si>
  <si>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</si>
  <si>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</si>
  <si>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</si>
  <si>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</si>
  <si>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</si>
  <si>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</si>
  <si>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</si>
  <si>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</si>
  <si>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</si>
  <si>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Institusi Pemerintah dengan Klasifikasi PHBS I</t>
  </si>
  <si>
    <t>Pmrt-K1</t>
  </si>
  <si>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</si>
  <si>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</si>
  <si>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</si>
  <si>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</si>
  <si>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</si>
  <si>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</si>
  <si>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</si>
  <si>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</si>
  <si>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</si>
  <si>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</si>
  <si>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</si>
  <si>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</si>
  <si>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</si>
  <si>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</si>
  <si>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</si>
  <si>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</si>
  <si>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</si>
  <si>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</si>
  <si>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</si>
  <si>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</si>
  <si>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</si>
  <si>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</si>
  <si>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</si>
  <si>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</si>
  <si>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</si>
  <si>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</si>
  <si>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</si>
  <si>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Kantor Pemerintah dengan klasifikasi PHBS I</t>
  </si>
  <si>
    <t>KP- K1</t>
  </si>
  <si>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</si>
  <si>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</si>
  <si>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</si>
  <si>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</si>
  <si>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</si>
  <si>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</si>
  <si>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</si>
  <si>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</si>
  <si>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</si>
  <si>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</si>
  <si>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</si>
  <si>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</si>
  <si>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</si>
  <si>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</si>
  <si>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</si>
  <si>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</si>
  <si>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</si>
  <si>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</si>
  <si>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</si>
  <si>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</si>
  <si>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</si>
  <si>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</si>
  <si>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</si>
  <si>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</si>
  <si>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</si>
  <si>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</si>
  <si>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</si>
  <si>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</si>
  <si>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</si>
  <si>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</si>
  <si>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</si>
  <si>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</si>
  <si>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</si>
  <si>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</si>
  <si>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</si>
  <si>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</si>
  <si>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</si>
  <si>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</si>
  <si>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</si>
  <si>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</si>
  <si>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</si>
  <si>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</si>
  <si>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Tempat Ibadah dengan klasifikasi PHBS I</t>
  </si>
  <si>
    <t>TI-K1</t>
  </si>
  <si>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</si>
  <si>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</si>
  <si>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</si>
  <si>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</si>
  <si>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</si>
  <si>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</si>
  <si>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</si>
  <si>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</si>
  <si>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</si>
  <si>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</si>
  <si>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</si>
  <si>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</si>
  <si>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</si>
  <si>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</si>
  <si>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</si>
  <si>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</si>
  <si>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</si>
  <si>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</si>
  <si>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</si>
  <si>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</si>
  <si>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</si>
  <si>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</si>
  <si>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</si>
  <si>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</si>
  <si>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</si>
  <si>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</si>
  <si>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</si>
  <si>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</si>
  <si>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</si>
  <si>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</si>
  <si>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</si>
  <si>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</si>
  <si>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</si>
  <si>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</si>
  <si>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</si>
  <si>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</si>
  <si>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</si>
  <si>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</si>
  <si>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</si>
  <si>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</si>
  <si>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</si>
  <si>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</si>
  <si>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</si>
  <si>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</si>
  <si>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</si>
  <si>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</si>
  <si>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</si>
  <si>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</si>
  <si>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</si>
  <si>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</si>
  <si>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</si>
  <si>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</si>
  <si>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</si>
  <si>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</si>
  <si>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</si>
  <si>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</si>
  <si>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</si>
  <si>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</si>
  <si>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Pondok Pesantren dengan klasifikasi PHBS I</t>
  </si>
  <si>
    <t>PP-K1</t>
  </si>
  <si>
    <t>18b</t>
  </si>
  <si>
    <t>Pondok Pesantren dengan klasifikasi PHBS II</t>
  </si>
  <si>
    <t>PP-K2</t>
  </si>
  <si>
    <t>18c</t>
  </si>
  <si>
    <t>Pondok Pesantren dengan klasifikasi PHBS III</t>
  </si>
  <si>
    <t>PP-K3</t>
  </si>
  <si>
    <t>18d</t>
  </si>
  <si>
    <t>Pondok Pesantren dengan klasifikasi PHBS IV</t>
  </si>
  <si>
    <t>PP-K4</t>
  </si>
  <si>
    <t>PP</t>
  </si>
  <si>
    <t>19a</t>
  </si>
  <si>
    <t>UKK</t>
  </si>
  <si>
    <t>Jumlah Pos Usaha Kesehatan Kerja (UKK) yang dibina</t>
  </si>
  <si>
    <t>UKK-b</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</si>
  <si>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</si>
  <si>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</si>
  <si>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</si>
  <si>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</si>
  <si>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</si>
  <si>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</si>
  <si>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</si>
  <si>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</si>
  <si>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</si>
  <si>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</si>
  <si>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</si>
  <si>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</si>
  <si>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</si>
  <si>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</si>
  <si>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</si>
  <si>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</si>
  <si>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</si>
  <si>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</si>
  <si>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</si>
  <si>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</si>
  <si>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</si>
  <si>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</si>
  <si>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</si>
  <si>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</si>
  <si>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</si>
  <si>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</si>
  <si>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</si>
  <si>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</si>
  <si>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</si>
  <si>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</si>
  <si>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</si>
  <si>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</si>
  <si>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</si>
  <si>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</si>
  <si>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</si>
  <si>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</si>
  <si>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</si>
  <si>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</si>
  <si>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</si>
  <si>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</si>
  <si>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</si>
  <si>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</si>
  <si>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</si>
  <si>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</si>
  <si>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</si>
  <si>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</si>
  <si>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</si>
  <si>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</si>
  <si>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</si>
  <si>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</si>
  <si>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BLN : MARET</t>
  </si>
  <si>
    <t>BLN :  APRIL</t>
  </si>
  <si>
    <t>BLN :  MEI</t>
  </si>
  <si>
    <t>BLN :  JUNI</t>
  </si>
  <si>
    <t>BLN :  JULI</t>
  </si>
  <si>
    <t>BLN : AGUSTUS</t>
  </si>
  <si>
    <t>BLN :  SEPTEMBER</t>
  </si>
  <si>
    <t>BLN : OKTOBER</t>
  </si>
  <si>
    <t>BLN :  NOVEMBER</t>
  </si>
  <si>
    <t>BLN :  DESEMBER</t>
  </si>
  <si>
    <t>LAPORAN BULANAN PEMBERDAYAAN MASYARAKAT TINGKAT PUSKESMAS</t>
  </si>
  <si>
    <t>NAMA PUSKESMAS</t>
  </si>
  <si>
    <t>PKM</t>
  </si>
  <si>
    <t>KELRHN</t>
  </si>
  <si>
    <t>POSY</t>
  </si>
  <si>
    <t>Kader ada</t>
  </si>
  <si>
    <t>Kader Aktif</t>
  </si>
  <si>
    <t>JUMLAH POSY BUKA</t>
  </si>
  <si>
    <t>TAMAN POSYANDU</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</si>
  <si>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</si>
  <si>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</si>
  <si>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</si>
  <si>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</si>
  <si>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</si>
  <si>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</si>
  <si>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</si>
  <si>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</si>
  <si>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</si>
  <si>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</si>
  <si>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</si>
  <si>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</si>
  <si>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</si>
  <si>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</si>
  <si>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</si>
  <si>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</si>
  <si>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</si>
  <si>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</si>
  <si>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</si>
  <si>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</si>
  <si>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</si>
  <si>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</si>
  <si>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</si>
  <si>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</si>
  <si>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</si>
  <si>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</si>
  <si>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</si>
  <si>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</si>
  <si>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</si>
  <si>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</si>
  <si>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</si>
  <si>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</si>
  <si>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JANTI</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</si>
  <si>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</si>
  <si>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</si>
  <si>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</si>
  <si>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</si>
  <si>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</si>
  <si>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</si>
  <si>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</si>
  <si>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</si>
  <si>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</si>
  <si>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</si>
  <si>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</si>
  <si>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</si>
  <si>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</si>
  <si>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</si>
  <si>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</si>
  <si>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</si>
  <si>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</si>
  <si>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</si>
  <si>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</si>
  <si>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</si>
  <si>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</si>
  <si>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</si>
  <si>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</si>
  <si>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</si>
  <si>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</si>
  <si>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</si>
  <si>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</si>
  <si>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</si>
  <si>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</si>
  <si>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</si>
  <si>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</si>
  <si>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</si>
  <si>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</si>
  <si>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</si>
  <si>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</si>
  <si>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</si>
  <si>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</si>
  <si>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</si>
  <si>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</si>
  <si>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</si>
  <si>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</si>
  <si>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</si>
  <si>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</si>
  <si>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</si>
  <si>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</si>
  <si>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</si>
  <si>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</si>
  <si>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</si>
  <si>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</si>
  <si>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</si>
  <si>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</si>
  <si>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</si>
  <si>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</si>
  <si>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</si>
  <si>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</si>
  <si>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</si>
  <si>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</si>
  <si>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</si>
  <si>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</si>
  <si>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</si>
  <si>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</si>
  <si>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</si>
  <si>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</si>
  <si>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</si>
  <si>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</si>
  <si>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</si>
  <si>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</si>
  <si>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</si>
  <si>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</si>
  <si>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</si>
  <si>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</si>
  <si>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</si>
  <si>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</si>
  <si>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</si>
  <si>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</si>
  <si>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</si>
  <si>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</si>
  <si>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POSYANDU</t>
  </si>
  <si>
    <t>BANDUNGREJOSARI</t>
  </si>
  <si>
    <t>SUKUN</t>
  </si>
  <si>
    <t>TANJUNGREJO</t>
  </si>
  <si>
    <t>PUSKESMAS</t>
  </si>
  <si>
    <t>KECAMATAN</t>
  </si>
  <si>
    <t>JUMLAH KADER SELURUHNYA</t>
  </si>
  <si>
    <t>JUMLAH KADER TERLATIH</t>
  </si>
  <si>
    <t>JUMLAH KADER AKTIF</t>
  </si>
  <si>
    <t>VARIABEL</t>
  </si>
  <si>
    <t>STANDART PENGUKURAN</t>
  </si>
  <si>
    <t>NILAI STAN DARD</t>
  </si>
  <si>
    <t>NILAI YANG DIPEROLEH TIAP POSYANDU</t>
  </si>
  <si>
    <t>I.</t>
  </si>
  <si>
    <t>PELEMBAGAAN POSYANDU</t>
  </si>
  <si>
    <t>Kel. Bandungrejosari</t>
  </si>
  <si>
    <t>A</t>
  </si>
  <si>
    <t>Pengorganisasian</t>
  </si>
  <si>
    <t>Jml.Posyandu Strata</t>
  </si>
  <si>
    <t>I</t>
  </si>
  <si>
    <t>SK Organisasi Posyandu</t>
  </si>
  <si>
    <t>II</t>
  </si>
  <si>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</si>
  <si>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</si>
  <si>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</si>
  <si>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</si>
  <si>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</si>
  <si>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</si>
  <si>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</si>
  <si>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</si>
  <si>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</si>
  <si>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</si>
  <si>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Sukun</t>
  </si>
  <si>
    <t>a. Rencana kerja rutin</t>
  </si>
  <si>
    <t>b. Jadwal kegiatan</t>
  </si>
  <si>
    <t>c. Pembagian tugas kader</t>
  </si>
  <si>
    <t>d. Rencana menu PMT</t>
  </si>
  <si>
    <t>Kel. Tanjungrejo</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</si>
  <si>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</si>
  <si>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</si>
  <si>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</si>
  <si>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</si>
  <si>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</si>
  <si>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</si>
  <si>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</si>
  <si>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</si>
  <si>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</si>
  <si>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</si>
  <si>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 alat pemantauan perkembangan (Buku KIA)</t>
  </si>
  <si>
    <t>b. PPG (Paket Pertolongan Gizi)</t>
  </si>
  <si>
    <t>≥2 macam</t>
  </si>
  <si>
    <t>- vit A</t>
  </si>
  <si>
    <t>1 macam</t>
  </si>
  <si>
    <t>- tablet fe</t>
  </si>
  <si>
    <t>- oralit</t>
  </si>
  <si>
    <t>- zink</t>
  </si>
  <si>
    <t>c. Sarana / Kelengkapan administrasi</t>
  </si>
  <si>
    <t>- Buku KIA</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</si>
  <si>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</si>
  <si>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</si>
  <si>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</si>
  <si>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</si>
  <si>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</si>
  <si>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</si>
  <si>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</si>
  <si>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</si>
  <si>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</si>
  <si>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</si>
  <si>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</si>
  <si>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</si>
  <si>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</si>
  <si>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</si>
  <si>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</si>
  <si>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</si>
  <si>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</si>
  <si>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</si>
  <si>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</si>
  <si>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</si>
  <si>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</si>
  <si>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</si>
  <si>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</si>
  <si>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</si>
  <si>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</si>
  <si>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</si>
  <si>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</si>
  <si>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</si>
  <si>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</si>
  <si>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</si>
  <si>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≥5 orang</t>
  </si>
  <si>
    <t>3-4 orang</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</si>
  <si>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</si>
  <si>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</si>
  <si>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</si>
  <si>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</si>
  <si>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</si>
  <si>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</si>
  <si>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</si>
  <si>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</si>
  <si>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</si>
  <si>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</si>
  <si>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</si>
  <si>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</si>
  <si>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</si>
  <si>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</si>
  <si>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</si>
  <si>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</si>
  <si>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</si>
  <si>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</si>
  <si>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</si>
  <si>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</si>
  <si>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</si>
  <si>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</si>
  <si>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</si>
  <si>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</si>
  <si>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</si>
  <si>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C</t>
  </si>
  <si>
    <t>OUTPUT</t>
  </si>
  <si>
    <t>Data SKDN</t>
  </si>
  <si>
    <t>ada, ditampilkan setiap bulan</t>
  </si>
  <si>
    <t>ada, ditampilkan tidak setiap bulan</t>
  </si>
  <si>
    <t>ada, tidak rutin</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</si>
  <si>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</si>
  <si>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</si>
  <si>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</si>
  <si>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</si>
  <si>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</si>
  <si>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</si>
  <si>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</si>
  <si>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</si>
  <si>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</si>
  <si>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</si>
  <si>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</si>
  <si>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</si>
  <si>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</si>
  <si>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</si>
  <si>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</si>
  <si>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</si>
  <si>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</si>
  <si>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</si>
  <si>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</si>
  <si>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</si>
  <si>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</si>
  <si>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Semua persalinan di fasyankes</t>
  </si>
  <si>
    <t>ya</t>
  </si>
  <si>
    <t>tidak</t>
  </si>
  <si>
    <t>PUS dengan peserta KB aktif</t>
  </si>
  <si>
    <t>65 - 69%</t>
  </si>
  <si>
    <t>&lt; 65 %</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</si>
  <si>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</si>
  <si>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</si>
  <si>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</si>
  <si>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</si>
  <si>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</si>
  <si>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</si>
  <si>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</si>
  <si>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</si>
  <si>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</si>
  <si>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</si>
  <si>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</si>
  <si>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</si>
  <si>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</si>
  <si>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</si>
  <si>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</si>
  <si>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II. Nilai = 75 - 94</t>
  </si>
  <si>
    <t>III.  Nilai = 60 - 74</t>
  </si>
  <si>
    <t>IV. Nilai = &lt; 60</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</si>
  <si>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</si>
  <si>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</si>
  <si>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</si>
  <si>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</si>
  <si>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</si>
  <si>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</si>
  <si>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PUSKESMAS                    :</t>
  </si>
  <si>
    <t>KECAMATAN                   :</t>
  </si>
  <si>
    <t>KRITERIA</t>
  </si>
  <si>
    <t xml:space="preserve">DESA/ KEL SIAGA BELUM AKTIF         </t>
  </si>
  <si>
    <t>TAHAPAN DESI/KELSI  AKTIF</t>
  </si>
  <si>
    <t>Ptma</t>
  </si>
  <si>
    <t>Prnm</t>
  </si>
  <si>
    <t>Mdr</t>
  </si>
  <si>
    <t>(1)</t>
  </si>
  <si>
    <t>(2)</t>
  </si>
  <si>
    <t>(3)</t>
  </si>
  <si>
    <t>(4)</t>
  </si>
  <si>
    <t>(5)</t>
  </si>
  <si>
    <t>(6)</t>
  </si>
  <si>
    <t>(7)</t>
  </si>
  <si>
    <t>Forum Masyarakat  Desa/Kelurahan</t>
  </si>
  <si>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</si>
  <si>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</si>
  <si>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</si>
  <si>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</si>
  <si>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</si>
  <si>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</si>
  <si>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</si>
  <si>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</si>
  <si>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t>-</t>
  </si>
  <si>
    <t>C.</t>
  </si>
  <si>
    <t>Berjalan, setiap  tribulan</t>
  </si>
  <si>
    <t>D.</t>
  </si>
  <si>
    <t>Berjalan, setiap bulan</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</si>
  <si>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</si>
  <si>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</si>
  <si>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</si>
  <si>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</si>
  <si>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</si>
  <si>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</si>
  <si>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</si>
  <si>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</si>
  <si>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</si>
  <si>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</si>
  <si>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</si>
  <si>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</si>
  <si>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</si>
  <si>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</si>
  <si>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</si>
  <si>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0.   POSYANDU BELUM AKTIF</t>
  </si>
  <si>
    <t>Posyandu ya aktif ,  UKBM lainnya ada tapi tidak aktif</t>
  </si>
  <si>
    <t>Posyandu aktif  &amp;  2 UKBM lainnya aktif</t>
  </si>
  <si>
    <t>- 2  UKBM lainnya aktif, berstrata Madya , sebutkan :  ……………</t>
  </si>
  <si>
    <t>- Ada  3 Kegiatan pemberdayaan Masyarakat , sebutkan :  …….</t>
  </si>
  <si>
    <t>Posyandu aktif  &amp;  3 UKBM lainnya aktif</t>
  </si>
  <si>
    <t>- 3 UKBM lainnya aktif, berstrata Madya , sebutkan : …………….</t>
  </si>
  <si>
    <t>- Ada  4  Kegiatan pemberdayaan Masyarakat , sebutkan : …….</t>
  </si>
  <si>
    <t>Posyandu aktif  &amp;  4 UKBM lainnya aktif</t>
  </si>
  <si>
    <t>- 4  UKBM lainnya aktif, berstrata Madya, sebutkan  : …………..</t>
  </si>
  <si>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</si>
  <si>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</si>
  <si>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</si>
  <si>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</si>
  <si>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</si>
  <si>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</si>
  <si>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</si>
  <si>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</si>
  <si>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</si>
  <si>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</si>
  <si>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</si>
  <si>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</si>
  <si>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</si>
  <si>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</si>
  <si>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</si>
  <si>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</si>
  <si>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xml:space="preserve">Ada peran aktif masyarakat yang didukung peran aktif dua ormas </t>
  </si>
  <si>
    <t xml:space="preserve">Ada peran aktif masyarakat yang didukung peran aktif oleh lebih dari dua ormas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</si>
  <si>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</si>
  <si>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</si>
  <si>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</si>
  <si>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</si>
  <si>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</si>
  <si>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</si>
  <si>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</si>
  <si>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</si>
  <si>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</si>
  <si>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</si>
  <si>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</si>
  <si>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</si>
  <si>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</si>
  <si>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</si>
  <si>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</si>
  <si>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</si>
  <si>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</si>
  <si>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</si>
  <si>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</si>
  <si>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</si>
  <si>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t xml:space="preserve">KONDISI DESA/KEL  SIAGA </t>
  </si>
  <si>
    <t>AKTIF PRATAMA</t>
  </si>
  <si>
    <t>Pembina Desa / Kelurahan Siaga</t>
  </si>
  <si>
    <t>(…………………………………………….)</t>
  </si>
  <si>
    <t>:</t>
  </si>
  <si>
    <t>meskipun indikator lainnya sudah di Madya  s/d  Mandiri</t>
  </si>
  <si>
    <t>meskipun indikator lainnya sudah di  Purnama  s/d  Mandiri</t>
  </si>
  <si>
    <t>meskipun indikator lainnya sudah di   Mandiri</t>
  </si>
  <si>
    <t>FORMAT PENGUKURAN</t>
  </si>
  <si>
    <t xml:space="preserve">PUSKESMAS : </t>
  </si>
  <si>
    <t>POSKESDESKEL</t>
  </si>
  <si>
    <t xml:space="preserve">KECAMATAN : </t>
  </si>
  <si>
    <t>STANDAR</t>
  </si>
  <si>
    <t xml:space="preserve"> NILAI </t>
  </si>
  <si>
    <t>NILAI YANG DIPEROLEH</t>
  </si>
  <si>
    <t>PENGUKURAN</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</si>
  <si>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</si>
  <si>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</si>
  <si>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</si>
  <si>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</si>
  <si>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</si>
  <si>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</si>
  <si>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</si>
  <si>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</si>
  <si>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</si>
  <si>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</si>
  <si>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</si>
  <si>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</si>
  <si>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</si>
  <si>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</si>
  <si>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</si>
  <si>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sz val="10"/>
        <color theme="1"/>
        <rFont val="Arial"/>
        <family val="2"/>
      </rPr>
      <t xml:space="preserve">- Ada, </t>
    </r>
    <r>
      <rPr>
        <u/>
        <sz val="10"/>
        <color theme="1"/>
        <rFont val="Arial"/>
        <family val="2"/>
      </rPr>
      <t xml:space="preserve"> &gt;</t>
    </r>
    <r>
      <rPr>
        <sz val="10"/>
        <color theme="1"/>
        <rFont val="Arial"/>
        <family val="2"/>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</si>
  <si>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</si>
  <si>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</si>
  <si>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</si>
  <si>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</si>
  <si>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</si>
  <si>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</si>
  <si>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</si>
  <si>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</si>
  <si>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</si>
  <si>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</si>
  <si>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</si>
  <si>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</si>
  <si>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</si>
  <si>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</si>
  <si>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sz val="10"/>
        <color theme="1"/>
        <rFont val="Arial"/>
        <family val="2"/>
      </rPr>
      <t xml:space="preserve">-   </t>
    </r>
    <r>
      <rPr>
        <u/>
        <sz val="10"/>
        <color theme="1"/>
        <rFont val="Arial"/>
        <family val="2"/>
      </rPr>
      <t>&gt;</t>
    </r>
    <r>
      <rPr>
        <sz val="10"/>
        <color theme="1"/>
        <rFont val="Arial"/>
        <family val="2"/>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</si>
  <si>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</si>
  <si>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</si>
  <si>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</si>
  <si>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</si>
  <si>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</si>
  <si>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</si>
  <si>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</si>
  <si>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sz val="10"/>
        <color theme="1"/>
        <rFont val="Arial"/>
        <family val="2"/>
      </rPr>
      <t xml:space="preserve">-  </t>
    </r>
    <r>
      <rPr>
        <u/>
        <sz val="10"/>
        <color theme="1"/>
        <rFont val="Arial"/>
        <family val="2"/>
      </rPr>
      <t>&gt;</t>
    </r>
    <r>
      <rPr>
        <sz val="10"/>
        <color theme="1"/>
        <rFont val="Arial"/>
        <family val="2"/>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</si>
  <si>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</si>
  <si>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</si>
  <si>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</si>
  <si>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</si>
  <si>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</si>
  <si>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</si>
  <si>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</si>
  <si>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</si>
  <si>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</si>
  <si>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</si>
  <si>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</si>
  <si>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</si>
  <si>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</si>
  <si>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</si>
  <si>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</si>
  <si>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</si>
  <si>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</si>
  <si>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</si>
  <si>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</si>
  <si>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</si>
  <si>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</si>
  <si>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</si>
  <si>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</si>
  <si>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</si>
  <si>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</si>
  <si>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</si>
  <si>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</si>
  <si>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</si>
  <si>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</si>
  <si>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</si>
  <si>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</si>
  <si>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 ada sesuai rencana</t>
  </si>
  <si>
    <t>- ada tidak sesuai rencana</t>
  </si>
  <si>
    <t>7.  Melaksanakan Penyuluhan :</t>
  </si>
  <si>
    <t xml:space="preserve">     1) Kadarzi </t>
  </si>
  <si>
    <r>
      <rPr>
        <sz val="10"/>
        <color theme="1"/>
        <rFont val="Arial"/>
        <family val="2"/>
      </rPr>
      <t xml:space="preserve">- Ada, </t>
    </r>
    <r>
      <rPr>
        <u/>
        <sz val="10"/>
        <color theme="1"/>
        <rFont val="Arial"/>
        <family val="2"/>
      </rPr>
      <t>&gt;</t>
    </r>
    <r>
      <rPr>
        <sz val="10"/>
        <color theme="1"/>
        <rFont val="Arial"/>
        <family val="2"/>
      </rPr>
      <t xml:space="preserve">  7  topik</t>
    </r>
  </si>
  <si>
    <t xml:space="preserve">     2) Kesehatan Ibu &amp; Anak</t>
  </si>
  <si>
    <t>- Ada, 5 - 6  topik</t>
  </si>
  <si>
    <t xml:space="preserve">     3) Kesiapsiagaan rawan bencana</t>
  </si>
  <si>
    <t>- Ada, 3 - 4  topik</t>
  </si>
  <si>
    <t xml:space="preserve">     4) Penyehatan lingkungan </t>
  </si>
  <si>
    <t>- Ada, 1 - 2  topik</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</si>
  <si>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</si>
  <si>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</si>
  <si>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</si>
  <si>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</si>
  <si>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</si>
  <si>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</si>
  <si>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t xml:space="preserve">     1)  Survey &amp; pemetaan Kadarzi</t>
  </si>
  <si>
    <r>
      <rPr>
        <sz val="10"/>
        <color theme="1"/>
        <rFont val="Arial"/>
        <family val="2"/>
      </rPr>
      <t xml:space="preserve">- Ada, </t>
    </r>
    <r>
      <rPr>
        <u/>
        <sz val="10"/>
        <color theme="1"/>
        <rFont val="Arial"/>
        <family val="2"/>
      </rPr>
      <t>&gt;</t>
    </r>
    <r>
      <rPr>
        <sz val="10"/>
        <color theme="1"/>
        <rFont val="Arial"/>
        <family val="2"/>
      </rPr>
      <t xml:space="preserve">  7  kegiatan</t>
    </r>
  </si>
  <si>
    <t xml:space="preserve">     2)  P4K ( Program Perencanaan Persalinan &amp; </t>
  </si>
  <si>
    <t xml:space="preserve">- Ada, 5 - 6  kegiatan </t>
  </si>
  <si>
    <t xml:space="preserve">          Pencegahan Komplikasi )</t>
  </si>
  <si>
    <t>- Ada, 3 - 4  kegiatan</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</si>
  <si>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</si>
  <si>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</si>
  <si>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</si>
  <si>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</si>
  <si>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</si>
  <si>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</si>
  <si>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</si>
  <si>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</si>
  <si>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</si>
  <si>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</si>
  <si>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</si>
  <si>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</si>
  <si>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</si>
  <si>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</si>
  <si>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</si>
  <si>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</si>
  <si>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</si>
  <si>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</si>
  <si>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</si>
  <si>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</si>
  <si>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</si>
  <si>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</si>
  <si>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</si>
  <si>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</si>
  <si>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</si>
  <si>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</si>
  <si>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t xml:space="preserve">    1)  Peta  Kadarzi</t>
  </si>
  <si>
    <r>
      <rPr>
        <sz val="10"/>
        <color theme="1"/>
        <rFont val="Arial"/>
        <family val="2"/>
      </rPr>
      <t xml:space="preserve">- Ada, </t>
    </r>
    <r>
      <rPr>
        <u/>
        <sz val="10"/>
        <color theme="1"/>
        <rFont val="Arial"/>
        <family val="2"/>
      </rPr>
      <t>&gt;</t>
    </r>
    <r>
      <rPr>
        <sz val="10"/>
        <color theme="1"/>
        <rFont val="Arial"/>
        <family val="2"/>
      </rPr>
      <t xml:space="preserve">  9  macam data</t>
    </r>
  </si>
  <si>
    <t xml:space="preserve">   2)   Peta  KIA</t>
  </si>
  <si>
    <t xml:space="preserve">- Ada, 7 - 8  macam data </t>
  </si>
  <si>
    <t xml:space="preserve">    3)  Data Kegiatan P4K</t>
  </si>
  <si>
    <t>- Ada, 4 - 6  macam data</t>
  </si>
  <si>
    <t xml:space="preserve">    4)  Data / Peta Daerah Rawan Bencana</t>
  </si>
  <si>
    <t>- Ada, 1 - 3 macam data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</si>
  <si>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</si>
  <si>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</si>
  <si>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</si>
  <si>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</si>
  <si>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</si>
  <si>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</si>
  <si>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</si>
  <si>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</si>
  <si>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</si>
  <si>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</si>
  <si>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</si>
  <si>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</si>
  <si>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</si>
  <si>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</si>
  <si>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</si>
  <si>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</si>
  <si>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</si>
  <si>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sz val="10"/>
        <color theme="1"/>
        <rFont val="Arial"/>
        <family val="2"/>
      </rPr>
      <t xml:space="preserve">- </t>
    </r>
    <r>
      <rPr>
        <u/>
        <sz val="10"/>
        <color theme="1"/>
        <rFont val="Arial"/>
        <family val="2"/>
      </rPr>
      <t>&gt;</t>
    </r>
    <r>
      <rPr>
        <sz val="10"/>
        <color theme="1"/>
        <rFont val="Arial"/>
        <family val="2"/>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</si>
  <si>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</si>
  <si>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</si>
  <si>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</si>
  <si>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</si>
  <si>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</si>
  <si>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</si>
  <si>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</si>
  <si>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</si>
  <si>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</si>
  <si>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</si>
  <si>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</si>
  <si>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</si>
  <si>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</si>
  <si>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</si>
  <si>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</si>
  <si>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</si>
  <si>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</si>
  <si>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</si>
  <si>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</si>
  <si>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</si>
  <si>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</si>
  <si>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</si>
  <si>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</si>
  <si>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</si>
  <si>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</si>
  <si>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</si>
  <si>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</si>
  <si>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sz val="10"/>
        <color theme="1"/>
        <rFont val="Arial"/>
        <family val="2"/>
      </rPr>
      <t xml:space="preserve">-  </t>
    </r>
    <r>
      <rPr>
        <u/>
        <sz val="10"/>
        <color theme="1"/>
        <rFont val="Arial"/>
        <family val="2"/>
      </rPr>
      <t>&gt;</t>
    </r>
    <r>
      <rPr>
        <sz val="10"/>
        <color theme="1"/>
        <rFont val="Arial"/>
        <family val="2"/>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</si>
  <si>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</si>
  <si>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</si>
  <si>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</si>
  <si>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</si>
  <si>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</si>
  <si>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</si>
  <si>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</si>
  <si>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</si>
  <si>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</si>
  <si>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b/>
        <sz val="12"/>
        <color theme="1"/>
        <rFont val="Arial"/>
        <family val="2"/>
      </rPr>
      <t xml:space="preserve">I. </t>
    </r>
    <r>
      <rPr>
        <sz val="12"/>
        <color theme="1"/>
        <rFont val="Arial"/>
        <family val="2"/>
      </rPr>
      <t xml:space="preserve">  Nilai   = 90 - 100</t>
    </r>
  </si>
  <si>
    <t>= Tingkat  Mandiri</t>
  </si>
  <si>
    <r>
      <rPr>
        <b/>
        <sz val="12"/>
        <color theme="1"/>
        <rFont val="Arial"/>
        <family val="2"/>
      </rPr>
      <t>II.</t>
    </r>
    <r>
      <rPr>
        <sz val="12"/>
        <color theme="1"/>
        <rFont val="Arial"/>
        <family val="2"/>
      </rPr>
      <t xml:space="preserve">  Nilai   = 70 - 89</t>
    </r>
  </si>
  <si>
    <t>= Tingkat  Purnama</t>
  </si>
  <si>
    <r>
      <rPr>
        <b/>
        <sz val="12"/>
        <color theme="1"/>
        <rFont val="Arial"/>
        <family val="2"/>
      </rPr>
      <t>III.</t>
    </r>
    <r>
      <rPr>
        <sz val="12"/>
        <color theme="1"/>
        <rFont val="Arial"/>
        <family val="2"/>
      </rPr>
      <t xml:space="preserve"> Nilai   = 50 - 69</t>
    </r>
  </si>
  <si>
    <t>= Tingkat  Madya</t>
  </si>
  <si>
    <r>
      <rPr>
        <b/>
        <sz val="12"/>
        <color theme="1"/>
        <rFont val="Arial"/>
        <family val="2"/>
      </rPr>
      <t>IV.</t>
    </r>
    <r>
      <rPr>
        <sz val="12"/>
        <color theme="1"/>
        <rFont val="Arial"/>
        <family val="2"/>
      </rPr>
      <t>Nilai   =   &lt; 50</t>
    </r>
  </si>
  <si>
    <t>= Tingkat  Pratama</t>
  </si>
  <si>
    <t>KELURAHAN</t>
  </si>
  <si>
    <t>Tidak ada</t>
  </si>
  <si>
    <t>PENGELOLAAN POSKESTREN</t>
  </si>
  <si>
    <t>Tenaga pengelola</t>
  </si>
  <si>
    <t>a. Jumlah kader</t>
  </si>
  <si>
    <t>Pertemuan rutin</t>
  </si>
  <si>
    <t>Pencatatan</t>
  </si>
  <si>
    <t>HASIL TELAAH KEMANDIRIAN POSYANDU LANSIA</t>
  </si>
  <si>
    <t>PENGELOLAAN POSYANDU LANSIA</t>
  </si>
  <si>
    <t>Rencana Pengembangan Posyandu Lansia menjadi agenda pertemuan Desa</t>
  </si>
  <si>
    <t>Rencana Kerja Tertulis</t>
  </si>
  <si>
    <t>a. Rencana kerja dan jadwal kegiatan</t>
  </si>
  <si>
    <t>b. Pembagian Tugas Kader</t>
  </si>
  <si>
    <t>c. Rencana Menu PMT</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</si>
  <si>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</si>
  <si>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</si>
  <si>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</si>
  <si>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</si>
  <si>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</si>
  <si>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</si>
  <si>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</si>
  <si>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</si>
  <si>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</si>
  <si>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</si>
  <si>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</si>
  <si>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</si>
  <si>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</si>
  <si>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</si>
  <si>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</si>
  <si>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</si>
  <si>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</si>
  <si>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</si>
  <si>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</si>
  <si>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</si>
  <si>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</si>
  <si>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</si>
  <si>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</si>
  <si>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</si>
  <si>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</si>
  <si>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</si>
  <si>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</si>
  <si>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</si>
  <si>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</si>
  <si>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</si>
  <si>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</si>
  <si>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</si>
  <si>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</si>
  <si>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</si>
  <si>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</si>
  <si>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12 kali</t>
  </si>
  <si>
    <t>10 - 11 kali</t>
  </si>
  <si>
    <t>8 - 9 kali</t>
  </si>
  <si>
    <t>6 - 7 kali</t>
  </si>
  <si>
    <t>&lt; 6 kali</t>
  </si>
  <si>
    <t>&gt; 5 orang</t>
  </si>
  <si>
    <t>1-2 orang</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</si>
  <si>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</si>
  <si>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</si>
  <si>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</si>
  <si>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</si>
  <si>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</si>
  <si>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</si>
  <si>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</si>
  <si>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</si>
  <si>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</si>
  <si>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</si>
  <si>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</si>
  <si>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</si>
  <si>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Di Posyandu</t>
  </si>
  <si>
    <t>a) Perorangan</t>
  </si>
  <si>
    <t>b) Kelompok</t>
  </si>
  <si>
    <t>Di Luar Posyandu</t>
  </si>
  <si>
    <t>a) Kunjungan Rumah</t>
  </si>
  <si>
    <t>4 kl / bulan</t>
  </si>
  <si>
    <t>3 kl / bulan</t>
  </si>
  <si>
    <t>2 kl / bulan</t>
  </si>
  <si>
    <t>1 kl / bulan</t>
  </si>
  <si>
    <t>a. Tidak ada</t>
  </si>
  <si>
    <t>b. Ada :</t>
  </si>
  <si>
    <t>Semua dirujuk</t>
  </si>
  <si>
    <t>Tidak semua dirujuk</t>
  </si>
  <si>
    <t>Tidak ada yang dirujuk</t>
  </si>
  <si>
    <t>1) Rekap KMS Lansia</t>
  </si>
  <si>
    <t>Ada ≥ 5</t>
  </si>
  <si>
    <t>2) Buku Register (buku bantu)</t>
  </si>
  <si>
    <t>Ada 3-4</t>
  </si>
  <si>
    <t>3) Buku Kegiatan Penyuluhan, Notulen, dll</t>
  </si>
  <si>
    <t>Ada 1-2</t>
  </si>
  <si>
    <t>4) Buku Absensi Kader</t>
  </si>
  <si>
    <t>5) Absensi Lansia</t>
  </si>
  <si>
    <t>&gt; 50% lansia</t>
  </si>
  <si>
    <t>41 - 50 % lansia</t>
  </si>
  <si>
    <t>31 - 40 % lansia</t>
  </si>
  <si>
    <t>21 - 30 % lansia</t>
  </si>
  <si>
    <t>1 - 20 % lansia</t>
  </si>
  <si>
    <t>Tidak dilakukan pengukuran</t>
  </si>
  <si>
    <t>41 - 50% lansia</t>
  </si>
  <si>
    <t>31 - 40% lansia</t>
  </si>
  <si>
    <t>&gt; 50 % lansia</t>
  </si>
  <si>
    <t>10 - 20 % lansia</t>
  </si>
  <si>
    <t>&lt; 10 % lansia</t>
  </si>
  <si>
    <t>(Kolesterol, Diabetes, dan Asam Urat)</t>
  </si>
  <si>
    <t>Ada 3 jenis</t>
  </si>
  <si>
    <t>Ada 2 jenis</t>
  </si>
  <si>
    <t>Ada 1 jenis</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</si>
  <si>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</si>
  <si>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</si>
  <si>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</si>
  <si>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</si>
  <si>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</si>
  <si>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</si>
  <si>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</si>
  <si>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</si>
  <si>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</si>
  <si>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</si>
  <si>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</si>
  <si>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</si>
  <si>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b/>
        <sz val="12"/>
        <color theme="1"/>
        <rFont val="Arial"/>
        <family val="2"/>
      </rPr>
      <t xml:space="preserve">IV. </t>
    </r>
    <r>
      <rPr>
        <sz val="12"/>
        <color theme="1"/>
        <rFont val="Arial"/>
        <family val="2"/>
      </rPr>
      <t xml:space="preserve"> Pratama   = &lt; 40 </t>
    </r>
  </si>
  <si>
    <r>
      <rPr>
        <b/>
        <sz val="12"/>
        <color theme="1"/>
        <rFont val="Arial"/>
        <family val="2"/>
      </rPr>
      <t>III.</t>
    </r>
    <r>
      <rPr>
        <sz val="12"/>
        <color theme="1"/>
        <rFont val="Arial"/>
        <family val="2"/>
      </rPr>
      <t xml:space="preserve">  Madya   = 40 - 59</t>
    </r>
  </si>
  <si>
    <r>
      <rPr>
        <b/>
        <sz val="12"/>
        <color theme="1"/>
        <rFont val="Arial"/>
        <family val="2"/>
      </rPr>
      <t>II.</t>
    </r>
    <r>
      <rPr>
        <sz val="12"/>
        <color theme="1"/>
        <rFont val="Arial"/>
        <family val="2"/>
      </rPr>
      <t xml:space="preserve"> Purnama  = 60 - 79</t>
    </r>
  </si>
  <si>
    <t xml:space="preserve">Jml.Posyandu Strata </t>
  </si>
  <si>
    <r>
      <rPr>
        <b/>
        <sz val="12"/>
        <color theme="1"/>
        <rFont val="Arial"/>
        <family val="2"/>
      </rPr>
      <t>I.</t>
    </r>
    <r>
      <rPr>
        <sz val="12"/>
        <color theme="1"/>
        <rFont val="Arial"/>
        <family val="2"/>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</si>
  <si>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</si>
  <si>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</si>
  <si>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</si>
  <si>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</si>
  <si>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</si>
  <si>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</si>
  <si>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</si>
  <si>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</si>
  <si>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</si>
  <si>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</si>
  <si>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</si>
  <si>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</si>
  <si>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</si>
  <si>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</si>
  <si>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</si>
  <si>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</si>
  <si>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</si>
  <si>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</si>
  <si>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</si>
  <si>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</si>
  <si>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</si>
  <si>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</si>
  <si>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</si>
  <si>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</si>
  <si>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</si>
  <si>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</si>
  <si>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</si>
  <si>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</si>
  <si>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</si>
  <si>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</si>
  <si>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</si>
  <si>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</si>
  <si>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</si>
  <si>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</si>
  <si>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</si>
  <si>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</si>
  <si>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</si>
  <si>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</si>
  <si>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</si>
  <si>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</si>
  <si>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</si>
  <si>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</si>
  <si>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sz val="12"/>
        <color theme="1"/>
        <rFont val="Times New Roman"/>
        <family val="1"/>
      </rPr>
      <t xml:space="preserve">  </t>
    </r>
    <r>
      <rPr>
        <u/>
        <sz val="12"/>
        <color theme="1"/>
        <rFont val="Times New Roman"/>
        <family val="1"/>
      </rPr>
      <t>&gt;</t>
    </r>
    <r>
      <rPr>
        <sz val="12"/>
        <color theme="1"/>
        <rFont val="Times New Roman"/>
        <family val="1"/>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</si>
  <si>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</si>
  <si>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</si>
  <si>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</si>
  <si>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</si>
  <si>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</si>
  <si>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</si>
  <si>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</si>
  <si>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</si>
  <si>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</si>
  <si>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</si>
  <si>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</si>
  <si>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</si>
  <si>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</si>
  <si>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</si>
  <si>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</si>
  <si>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</si>
  <si>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</si>
  <si>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</si>
  <si>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</si>
  <si>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</si>
  <si>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</si>
  <si>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</si>
  <si>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</si>
  <si>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</si>
  <si>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</si>
  <si>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</si>
  <si>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</si>
  <si>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</si>
  <si>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</si>
  <si>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</si>
  <si>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</si>
  <si>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</si>
  <si>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</si>
  <si>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</si>
  <si>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</si>
  <si>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</si>
  <si>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</si>
  <si>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</si>
  <si>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</si>
  <si>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</si>
  <si>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</si>
  <si>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</si>
  <si>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</si>
  <si>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</si>
  <si>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</si>
  <si>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</si>
  <si>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</si>
  <si>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</si>
  <si>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</si>
  <si>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</si>
  <si>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</si>
  <si>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</si>
  <si>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</si>
  <si>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</si>
  <si>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</si>
  <si>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</si>
  <si>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</si>
  <si>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</si>
  <si>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</si>
  <si>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sz val="11"/>
        <color theme="1"/>
        <rFont val="Times New Roman"/>
        <family val="1"/>
      </rPr>
      <t xml:space="preserve">  Ada </t>
    </r>
    <r>
      <rPr>
        <u/>
        <sz val="11"/>
        <color theme="1"/>
        <rFont val="Times New Roman"/>
        <family val="1"/>
      </rPr>
      <t xml:space="preserve"> &gt;</t>
    </r>
    <r>
      <rPr>
        <sz val="11"/>
        <color theme="1"/>
        <rFont val="Times New Roman"/>
        <family val="1"/>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</si>
  <si>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</si>
  <si>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</si>
  <si>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</si>
  <si>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</si>
  <si>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</si>
  <si>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</si>
  <si>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</si>
  <si>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</si>
  <si>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</si>
  <si>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</si>
  <si>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</si>
  <si>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</si>
  <si>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</si>
  <si>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</si>
  <si>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</si>
  <si>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</si>
  <si>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u/>
        <sz val="12"/>
        <color theme="1"/>
        <rFont val="Times New Roman"/>
        <family val="1"/>
      </rPr>
      <t>&lt;</t>
    </r>
    <r>
      <rPr>
        <sz val="12"/>
        <color theme="1"/>
        <rFont val="Times New Roman"/>
        <family val="1"/>
      </rPr>
      <t xml:space="preserve">  25 %   sasaran</t>
    </r>
  </si>
  <si>
    <t xml:space="preserve">2. </t>
  </si>
  <si>
    <t>Cakupan monitoring obesitas</t>
  </si>
  <si>
    <t>( Pengukuran BB, TB &amp; IMT )</t>
  </si>
  <si>
    <r>
      <rPr>
        <u/>
        <sz val="12"/>
        <color theme="1"/>
        <rFont val="Times New Roman"/>
        <family val="1"/>
      </rPr>
      <t>&lt;</t>
    </r>
    <r>
      <rPr>
        <sz val="12"/>
        <color theme="1"/>
        <rFont val="Times New Roman"/>
        <family val="1"/>
      </rPr>
      <t xml:space="preserve">  25 %   sasaran</t>
    </r>
  </si>
  <si>
    <t>Cakupan monitoring tekanan darah</t>
  </si>
  <si>
    <r>
      <rPr>
        <u/>
        <sz val="12"/>
        <color theme="1"/>
        <rFont val="Times New Roman"/>
        <family val="1"/>
      </rPr>
      <t>&lt;</t>
    </r>
    <r>
      <rPr>
        <sz val="12"/>
        <color theme="1"/>
        <rFont val="Times New Roman"/>
        <family val="1"/>
      </rPr>
      <t xml:space="preserve">  25 %   sasaran</t>
    </r>
  </si>
  <si>
    <t>Cakupan monitoring glukosa darah</t>
  </si>
  <si>
    <t>(untuk sasaran ≥ 40 tahun atau yang gemuk)</t>
  </si>
  <si>
    <r>
      <rPr>
        <u/>
        <sz val="12"/>
        <color theme="1"/>
        <rFont val="Times New Roman"/>
        <family val="1"/>
      </rPr>
      <t>&lt;</t>
    </r>
    <r>
      <rPr>
        <sz val="12"/>
        <color theme="1"/>
        <rFont val="Times New Roman"/>
        <family val="1"/>
      </rPr>
      <t xml:space="preserve">  25 %   sasaran</t>
    </r>
  </si>
  <si>
    <t>Cakupan monitoring kolesterol total</t>
  </si>
  <si>
    <t>(untuk sasaran ≥ 60 tahun)</t>
  </si>
  <si>
    <r>
      <rPr>
        <u/>
        <sz val="12"/>
        <color theme="1"/>
        <rFont val="Times New Roman"/>
        <family val="1"/>
      </rPr>
      <t>&lt;</t>
    </r>
    <r>
      <rPr>
        <sz val="12"/>
        <color theme="1"/>
        <rFont val="Times New Roman"/>
        <family val="1"/>
      </rPr>
      <t xml:space="preserve">  25 %   sasaran</t>
    </r>
  </si>
  <si>
    <t>Cakupan pemeriksaan tajam penglihatan</t>
  </si>
  <si>
    <r>
      <rPr>
        <u/>
        <sz val="12"/>
        <color theme="1"/>
        <rFont val="Times New Roman"/>
        <family val="1"/>
      </rPr>
      <t>&lt;</t>
    </r>
    <r>
      <rPr>
        <sz val="12"/>
        <color theme="1"/>
        <rFont val="Times New Roman"/>
        <family val="1"/>
      </rPr>
      <t xml:space="preserve">  25 %   sasaran</t>
    </r>
  </si>
  <si>
    <t>Cakupan pemeriksaan tajam pendengaran</t>
  </si>
  <si>
    <r>
      <rPr>
        <u/>
        <sz val="12"/>
        <color theme="1"/>
        <rFont val="Times New Roman"/>
        <family val="1"/>
      </rPr>
      <t>&lt;</t>
    </r>
    <r>
      <rPr>
        <sz val="12"/>
        <color theme="1"/>
        <rFont val="Times New Roman"/>
        <family val="1"/>
      </rPr>
      <t xml:space="preserve">  25 %   sasaran</t>
    </r>
  </si>
  <si>
    <t>Proporsi faktor resiko PTM</t>
  </si>
  <si>
    <t>Tidak ditemukan  ( 0 % )</t>
  </si>
  <si>
    <t xml:space="preserve">( sasaran yang terdeteksi PTM ) </t>
  </si>
  <si>
    <r>
      <rPr>
        <u/>
        <sz val="12"/>
        <color theme="1"/>
        <rFont val="Times New Roman"/>
        <family val="1"/>
      </rPr>
      <t>&lt;</t>
    </r>
    <r>
      <rPr>
        <sz val="12"/>
        <color theme="1"/>
        <rFont val="Times New Roman"/>
        <family val="1"/>
      </rPr>
      <t xml:space="preserve">  25 %   sasaran</t>
    </r>
  </si>
  <si>
    <t>Cakupan penyuluhan PTM</t>
  </si>
  <si>
    <t>75 %   sasaran</t>
  </si>
  <si>
    <t>25 %   sasaran</t>
  </si>
  <si>
    <t>10.</t>
  </si>
  <si>
    <t>Kegiatan tambahan :</t>
  </si>
  <si>
    <t>1)  Pemeriksaan  faktor risiko gangguan jiwa</t>
  </si>
  <si>
    <r>
      <rPr>
        <u/>
        <sz val="12"/>
        <color theme="1"/>
        <rFont val="Times New Roman"/>
        <family val="1"/>
      </rPr>
      <t>&gt;</t>
    </r>
    <r>
      <rPr>
        <sz val="12"/>
        <color theme="1"/>
        <rFont val="Times New Roman"/>
        <family val="1"/>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</si>
  <si>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</si>
  <si>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</si>
  <si>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</si>
  <si>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</si>
  <si>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</si>
  <si>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</si>
  <si>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</si>
  <si>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</si>
  <si>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</si>
  <si>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</si>
  <si>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</si>
  <si>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</si>
  <si>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sz val="12"/>
        <color theme="1"/>
        <rFont val="Times New Roman"/>
        <family val="1"/>
      </rPr>
      <t xml:space="preserve">IV.  Nilai </t>
    </r>
    <r>
      <rPr>
        <sz val="12"/>
        <color rgb="FF000000"/>
        <rFont val="Calibri"/>
        <family val="2"/>
      </rPr>
      <t>&lt;</t>
    </r>
    <r>
      <rPr>
        <sz val="12"/>
        <color rgb="FF000000"/>
        <rFont val="Times New Roman"/>
        <family val="1"/>
      </rPr>
      <t xml:space="preserve"> 40</t>
    </r>
  </si>
  <si>
    <t>Jml.Posbindu PTM Strata</t>
  </si>
  <si>
    <t>HASIL PENGUKURAN TINGKAT PERKEMBANGAN POS UPAYA KESEHATAN KERJA</t>
  </si>
  <si>
    <t>POS UKK</t>
  </si>
  <si>
    <t xml:space="preserve">KECAMATAN </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</si>
  <si>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</si>
  <si>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</si>
  <si>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</si>
  <si>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</si>
  <si>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</si>
  <si>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</si>
  <si>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</si>
  <si>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</si>
  <si>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</si>
  <si>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</si>
  <si>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</si>
  <si>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</si>
  <si>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</si>
  <si>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</si>
  <si>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</si>
  <si>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</si>
  <si>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</si>
  <si>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</si>
  <si>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</si>
  <si>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</si>
  <si>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</si>
  <si>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</si>
  <si>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</si>
  <si>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</si>
  <si>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</si>
  <si>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</si>
  <si>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</si>
  <si>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</si>
  <si>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</si>
  <si>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</si>
  <si>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</si>
  <si>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</si>
  <si>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</si>
  <si>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</si>
  <si>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</si>
  <si>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</si>
  <si>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</si>
  <si>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</si>
  <si>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</si>
  <si>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</si>
  <si>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</si>
  <si>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</si>
  <si>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</si>
  <si>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</si>
  <si>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</si>
  <si>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</si>
  <si>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</si>
  <si>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</si>
  <si>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</si>
  <si>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</si>
  <si>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</si>
  <si>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</si>
  <si>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</si>
  <si>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</si>
  <si>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</si>
  <si>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</si>
  <si>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</si>
  <si>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</si>
  <si>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</si>
  <si>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</si>
  <si>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</si>
  <si>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</si>
  <si>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</si>
  <si>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</si>
  <si>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</si>
  <si>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</si>
  <si>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</si>
  <si>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a. Pertemuan pengurus dengan anggota</t>
  </si>
  <si>
    <t>ada, rutin</t>
  </si>
  <si>
    <t>b. Pertemuan pengurus dengan pemilik usaha</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</si>
  <si>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</si>
  <si>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</si>
  <si>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</si>
  <si>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</si>
  <si>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</si>
  <si>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</si>
  <si>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</si>
  <si>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</si>
  <si>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</si>
  <si>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</si>
  <si>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</si>
  <si>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</si>
  <si>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</si>
  <si>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</si>
  <si>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</si>
  <si>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</si>
  <si>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</si>
  <si>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</si>
  <si>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</si>
  <si>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</si>
  <si>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</si>
  <si>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</si>
  <si>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</si>
  <si>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</si>
  <si>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</si>
  <si>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</si>
  <si>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</si>
  <si>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</si>
  <si>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</si>
  <si>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</si>
  <si>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</si>
  <si>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</si>
  <si>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</si>
  <si>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</si>
  <si>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</si>
  <si>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</si>
  <si>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</si>
  <si>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</si>
  <si>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</si>
  <si>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ada, lengkap</t>
  </si>
  <si>
    <t>ada, tidak lengkap</t>
  </si>
  <si>
    <t>Cakupan sebagai peserta BPJS</t>
  </si>
  <si>
    <t>Visualisasi data</t>
  </si>
  <si>
    <r>
      <rPr>
        <b/>
        <sz val="12"/>
        <color theme="1"/>
        <rFont val="Arial"/>
        <family val="2"/>
      </rPr>
      <t xml:space="preserve">I. </t>
    </r>
    <r>
      <rPr>
        <sz val="12"/>
        <color theme="1"/>
        <rFont val="Arial"/>
        <family val="2"/>
      </rPr>
      <t xml:space="preserve">  Nilai   = 90 - 100</t>
    </r>
  </si>
  <si>
    <r>
      <rPr>
        <b/>
        <sz val="12"/>
        <color theme="1"/>
        <rFont val="Arial"/>
        <family val="2"/>
      </rPr>
      <t>II.</t>
    </r>
    <r>
      <rPr>
        <sz val="12"/>
        <color theme="1"/>
        <rFont val="Arial"/>
        <family val="2"/>
      </rPr>
      <t xml:space="preserve">  Nilai   = 70 - 89</t>
    </r>
  </si>
  <si>
    <r>
      <rPr>
        <b/>
        <sz val="12"/>
        <color theme="1"/>
        <rFont val="Arial"/>
        <family val="2"/>
      </rPr>
      <t>III.</t>
    </r>
    <r>
      <rPr>
        <sz val="12"/>
        <color theme="1"/>
        <rFont val="Arial"/>
        <family val="2"/>
      </rPr>
      <t xml:space="preserve"> Nilai   = 50 - 69</t>
    </r>
  </si>
  <si>
    <r>
      <rPr>
        <b/>
        <sz val="12"/>
        <color theme="1"/>
        <rFont val="Arial"/>
        <family val="2"/>
      </rPr>
      <t>IV.</t>
    </r>
    <r>
      <rPr>
        <sz val="12"/>
        <color theme="1"/>
        <rFont val="Arial"/>
        <family val="2"/>
      </rPr>
      <t>Nilai   =   &lt; 50</t>
    </r>
  </si>
  <si>
    <t xml:space="preserve">FORMAT PENGUKURAN </t>
  </si>
  <si>
    <t>TINGKAT PERKEMBANGAN SAKA BAKTI HUSADA DI JAWA TIMUR</t>
  </si>
  <si>
    <t>NILAI</t>
  </si>
  <si>
    <t>PENCAPAIAN</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</si>
  <si>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</si>
  <si>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</si>
  <si>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</si>
  <si>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</si>
  <si>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</si>
  <si>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</si>
  <si>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</si>
  <si>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</si>
  <si>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</si>
  <si>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</si>
  <si>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b/>
        <sz val="10"/>
        <color theme="1"/>
        <rFont val="Arial"/>
        <family val="2"/>
      </rPr>
      <t xml:space="preserve"> INPUT  </t>
    </r>
    <r>
      <rPr>
        <b/>
        <sz val="10"/>
        <color rgb="FF000000"/>
        <rFont val="Arial"/>
        <family val="2"/>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</si>
  <si>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</si>
  <si>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</si>
  <si>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</si>
  <si>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</si>
  <si>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</si>
  <si>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</si>
  <si>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</si>
  <si>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</si>
  <si>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</si>
  <si>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</si>
  <si>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</si>
  <si>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</si>
  <si>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</si>
  <si>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</si>
  <si>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</si>
  <si>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</si>
  <si>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</si>
  <si>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</si>
  <si>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</si>
  <si>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</si>
  <si>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</si>
  <si>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</si>
  <si>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</si>
  <si>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</si>
  <si>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</si>
  <si>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</si>
  <si>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sz val="10"/>
        <color theme="1"/>
        <rFont val="Arial"/>
        <family val="2"/>
      </rPr>
      <t xml:space="preserve"> </t>
    </r>
    <r>
      <rPr>
        <u/>
        <sz val="10"/>
        <color rgb="FF000000"/>
        <rFont val="Arial"/>
        <family val="2"/>
      </rPr>
      <t>&gt;</t>
    </r>
    <r>
      <rPr>
        <sz val="10"/>
        <color rgb="FF000000"/>
        <rFont val="Arial"/>
        <family val="2"/>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</si>
  <si>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</si>
  <si>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</si>
  <si>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</si>
  <si>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</si>
  <si>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</si>
  <si>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</si>
  <si>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</si>
  <si>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</si>
  <si>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</si>
  <si>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</si>
  <si>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</si>
  <si>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</si>
  <si>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</si>
  <si>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</si>
  <si>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</si>
  <si>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</si>
  <si>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</si>
  <si>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</si>
  <si>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</si>
  <si>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</si>
  <si>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</si>
  <si>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</si>
  <si>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</si>
  <si>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</si>
  <si>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</si>
  <si>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</si>
  <si>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</si>
  <si>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sz val="10"/>
        <color theme="1"/>
        <rFont val="Arial"/>
        <family val="2"/>
      </rPr>
      <t xml:space="preserve"> 1 Pamong : </t>
    </r>
    <r>
      <rPr>
        <u/>
        <sz val="10"/>
        <color rgb="FF000000"/>
        <rFont val="Arial"/>
        <family val="2"/>
      </rPr>
      <t>&gt;</t>
    </r>
    <r>
      <rPr>
        <sz val="10"/>
        <color rgb="FF000000"/>
        <rFont val="Arial"/>
        <family val="2"/>
      </rPr>
      <t xml:space="preserve"> 20 Anggota</t>
    </r>
  </si>
  <si>
    <t>2). Jumlah Instruktur</t>
  </si>
  <si>
    <t>4 - 6 orang</t>
  </si>
  <si>
    <t>1 - 3 orang</t>
  </si>
  <si>
    <t>3). Jumlah Anggota Putra</t>
  </si>
  <si>
    <r>
      <rPr>
        <sz val="10"/>
        <color theme="1"/>
        <rFont val="Arial"/>
        <family val="2"/>
      </rPr>
      <t xml:space="preserve"> </t>
    </r>
    <r>
      <rPr>
        <u/>
        <sz val="10"/>
        <color rgb="FF000000"/>
        <rFont val="Arial"/>
        <family val="2"/>
      </rPr>
      <t>&gt;</t>
    </r>
    <r>
      <rPr>
        <sz val="10"/>
        <color rgb="FF000000"/>
        <rFont val="Arial"/>
        <family val="2"/>
      </rPr>
      <t xml:space="preserve"> 30 orang</t>
    </r>
  </si>
  <si>
    <t xml:space="preserve">10 - 29 orang </t>
  </si>
  <si>
    <t>5 - 9 orang</t>
  </si>
  <si>
    <t>4). Jumlah Anggota Putri</t>
  </si>
  <si>
    <r>
      <rPr>
        <u/>
        <sz val="10"/>
        <color rgb="FF000000"/>
        <rFont val="Arial"/>
        <family val="2"/>
      </rPr>
      <t>&gt;</t>
    </r>
    <r>
      <rPr>
        <sz val="10"/>
        <color rgb="FF000000"/>
        <rFont val="Arial"/>
        <family val="2"/>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</si>
  <si>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</si>
  <si>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</si>
  <si>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</si>
  <si>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</si>
  <si>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</si>
  <si>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</si>
  <si>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</si>
  <si>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</si>
  <si>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</si>
  <si>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u/>
        <sz val="10"/>
        <color theme="1"/>
        <rFont val="Arial"/>
        <family val="2"/>
      </rPr>
      <t>&gt;</t>
    </r>
    <r>
      <rPr>
        <u/>
        <sz val="10"/>
        <color rgb="FF000000"/>
        <rFont val="Arial"/>
        <family val="2"/>
      </rPr>
      <t xml:space="preserve">  4 X / tahun</t>
    </r>
  </si>
  <si>
    <t>3 X / tahun</t>
  </si>
  <si>
    <t>2 X / tahun</t>
  </si>
  <si>
    <t>1 X / tahun</t>
  </si>
  <si>
    <t>Tidak melakukan</t>
  </si>
  <si>
    <t xml:space="preserve"> Bakti Masyarakat</t>
  </si>
  <si>
    <t>a. Bina Gizi</t>
  </si>
  <si>
    <r>
      <rPr>
        <u/>
        <sz val="10"/>
        <color theme="1"/>
        <rFont val="Arial"/>
        <family val="2"/>
      </rPr>
      <t>&gt;</t>
    </r>
    <r>
      <rPr>
        <u/>
        <sz val="10"/>
        <color rgb="FF000000"/>
        <rFont val="Arial"/>
        <family val="2"/>
      </rPr>
      <t xml:space="preserve"> 4 X / tahun</t>
    </r>
  </si>
  <si>
    <t>2 - 3 X / tahun</t>
  </si>
  <si>
    <t>b. Bina Obat</t>
  </si>
  <si>
    <r>
      <rPr>
        <u/>
        <sz val="10"/>
        <color theme="1"/>
        <rFont val="Arial"/>
        <family val="2"/>
      </rPr>
      <t>&gt;</t>
    </r>
    <r>
      <rPr>
        <u/>
        <sz val="10"/>
        <color rgb="FF000000"/>
        <rFont val="Arial"/>
        <family val="2"/>
      </rPr>
      <t xml:space="preserve">   4 X / tahun</t>
    </r>
  </si>
  <si>
    <t>c. Bina Keluarga Sehat</t>
  </si>
  <si>
    <r>
      <rPr>
        <u/>
        <sz val="10"/>
        <color rgb="FF000000"/>
        <rFont val="Arial"/>
        <family val="2"/>
      </rPr>
      <t>&gt;</t>
    </r>
    <r>
      <rPr>
        <sz val="10"/>
        <color rgb="FF000000"/>
        <rFont val="Arial"/>
        <family val="2"/>
      </rPr>
      <t xml:space="preserve">  4 X / tahun</t>
    </r>
  </si>
  <si>
    <t>d. Bina Lingkungan Sehat</t>
  </si>
  <si>
    <r>
      <rPr>
        <u/>
        <sz val="10"/>
        <color rgb="FF000000"/>
        <rFont val="Arial"/>
        <family val="2"/>
      </rPr>
      <t>&gt;</t>
    </r>
    <r>
      <rPr>
        <sz val="10"/>
        <color rgb="FF000000"/>
        <rFont val="Arial"/>
        <family val="2"/>
      </rPr>
      <t xml:space="preserve">  4 X / tahun</t>
    </r>
  </si>
  <si>
    <t>e. Penanggulangan Penyakit</t>
  </si>
  <si>
    <r>
      <rPr>
        <u/>
        <sz val="10"/>
        <color rgb="FF000000"/>
        <rFont val="Arial"/>
        <family val="2"/>
      </rPr>
      <t>&gt;</t>
    </r>
    <r>
      <rPr>
        <sz val="10"/>
        <color rgb="FF000000"/>
        <rFont val="Arial"/>
        <family val="2"/>
      </rPr>
      <t xml:space="preserve"> 4 X / tahun</t>
    </r>
  </si>
  <si>
    <t>f. Bina PHBS</t>
  </si>
  <si>
    <r>
      <rPr>
        <sz val="10"/>
        <color theme="1"/>
        <rFont val="Arial"/>
        <family val="2"/>
      </rPr>
      <t xml:space="preserve"> </t>
    </r>
    <r>
      <rPr>
        <u/>
        <sz val="10"/>
        <color rgb="FF000000"/>
        <rFont val="Arial"/>
        <family val="2"/>
      </rPr>
      <t>&gt;</t>
    </r>
    <r>
      <rPr>
        <sz val="10"/>
        <color rgb="FF000000"/>
        <rFont val="Arial"/>
        <family val="2"/>
      </rPr>
      <t xml:space="preserve">  4 X / tahun</t>
    </r>
  </si>
  <si>
    <t xml:space="preserve"> 2 - 3 X / tahun</t>
  </si>
  <si>
    <t xml:space="preserve"> 1 X / tahun</t>
  </si>
  <si>
    <t xml:space="preserve"> Perkemahan Bakti (Perti) Tkt. Ranting/ </t>
  </si>
  <si>
    <r>
      <rPr>
        <u/>
        <sz val="10"/>
        <color theme="1"/>
        <rFont val="Arial"/>
        <family val="2"/>
      </rPr>
      <t>&gt;</t>
    </r>
    <r>
      <rPr>
        <u/>
        <sz val="10"/>
        <color rgb="FF000000"/>
        <rFont val="Arial"/>
        <family val="2"/>
      </rPr>
      <t xml:space="preserve">  4 kali dalam 4 tahun</t>
    </r>
  </si>
  <si>
    <t> Cabang</t>
  </si>
  <si>
    <t>2 - 3 kali dalam 4 tahun</t>
  </si>
  <si>
    <t>1 kali dalam 4 tahun</t>
  </si>
  <si>
    <t>1 kali dalam &gt; 4 tahun</t>
  </si>
  <si>
    <t xml:space="preserve"> Sidang Dewan Saka</t>
  </si>
  <si>
    <r>
      <rPr>
        <u/>
        <sz val="10"/>
        <color rgb="FF000000"/>
        <rFont val="Arial"/>
        <family val="2"/>
      </rPr>
      <t>&gt;</t>
    </r>
    <r>
      <rPr>
        <sz val="10"/>
        <color rgb="FF000000"/>
        <rFont val="Arial"/>
        <family val="2"/>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</si>
  <si>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</si>
  <si>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</si>
  <si>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</si>
  <si>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</si>
  <si>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</si>
  <si>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</si>
  <si>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</si>
  <si>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</si>
  <si>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</si>
  <si>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</si>
  <si>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</si>
  <si>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</si>
  <si>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</si>
  <si>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</si>
  <si>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</si>
  <si>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</si>
  <si>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</si>
  <si>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sz val="10"/>
        <color theme="1"/>
        <rFont val="Arial"/>
        <family val="2"/>
      </rPr>
      <t xml:space="preserve"> </t>
    </r>
    <r>
      <rPr>
        <u/>
        <sz val="10"/>
        <color rgb="FF000000"/>
        <rFont val="Arial"/>
        <family val="2"/>
      </rPr>
      <t>&gt;</t>
    </r>
    <r>
      <rPr>
        <sz val="10"/>
        <color rgb="FF000000"/>
        <rFont val="Arial"/>
        <family val="2"/>
      </rPr>
      <t xml:space="preserve">  5 buah</t>
    </r>
  </si>
  <si>
    <t>1. Bina Obat</t>
  </si>
  <si>
    <t xml:space="preserve"> 2 - 4 buah</t>
  </si>
  <si>
    <t>2. Bina Lingkungan Sehat</t>
  </si>
  <si>
    <r>
      <rPr>
        <sz val="10"/>
        <color theme="1"/>
        <rFont val="Arial"/>
        <family val="2"/>
      </rPr>
      <t xml:space="preserve"> </t>
    </r>
    <r>
      <rPr>
        <u/>
        <sz val="10"/>
        <color rgb="FF000000"/>
        <rFont val="Arial"/>
        <family val="2"/>
      </rPr>
      <t>&lt;</t>
    </r>
    <r>
      <rPr>
        <sz val="10"/>
        <color rgb="FF000000"/>
        <rFont val="Arial"/>
        <family val="2"/>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</si>
  <si>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</si>
  <si>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</si>
  <si>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</si>
  <si>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</si>
  <si>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</si>
  <si>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</si>
  <si>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</si>
  <si>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</si>
  <si>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</si>
  <si>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</si>
  <si>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</si>
  <si>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</si>
  <si>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</si>
  <si>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</si>
  <si>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TOTAL SKOR</t>
  </si>
  <si>
    <t>I.    Nilai 70 - 100</t>
  </si>
  <si>
    <t>= Mandiri</t>
  </si>
  <si>
    <t>II.   Nilai 50 - 69</t>
  </si>
  <si>
    <t>= Madya</t>
  </si>
  <si>
    <t>III.  Nilai 30 - 49</t>
  </si>
  <si>
    <t>= Purnama</t>
  </si>
  <si>
    <r>
      <rPr>
        <sz val="10"/>
        <color theme="1"/>
        <rFont val="Arial"/>
        <family val="2"/>
      </rPr>
      <t xml:space="preserve">IV. Nilai </t>
    </r>
    <r>
      <rPr>
        <sz val="10"/>
        <color theme="1"/>
        <rFont val="Calibri"/>
        <family val="2"/>
      </rPr>
      <t>&lt;</t>
    </r>
    <r>
      <rPr>
        <sz val="10"/>
        <color theme="1"/>
        <rFont val="Arial"/>
        <family val="2"/>
      </rPr>
      <t xml:space="preserve"> 30</t>
    </r>
  </si>
  <si>
    <t>= Pratama</t>
  </si>
  <si>
    <t>REGISTER PELAKSANAAN ADVOKASI BIDANG KESEHATAN</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</si>
  <si>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</si>
  <si>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</si>
  <si>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</si>
  <si>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</si>
  <si>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</si>
  <si>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</si>
  <si>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</si>
  <si>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</si>
  <si>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</si>
  <si>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</si>
  <si>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</si>
  <si>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</si>
  <si>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</si>
  <si>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</si>
  <si>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</si>
  <si>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</si>
  <si>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JADWAL KEGIATAN PROMOSI DAN PEMBERDAYAAN MASYARAKAT KOTA MALANG TAHUN 2023</t>
  </si>
  <si>
    <t>Validasi data dilakukan pada minggu I bulan Juli 2023 dan minggu I bulan Januari 2024</t>
  </si>
  <si>
    <t>TELAAH Poskestren</t>
  </si>
  <si>
    <t>TELAAH Poskeskel</t>
  </si>
  <si>
    <t>TELAAH Kelsi</t>
  </si>
  <si>
    <t>Jumlah pondok pesantren yang dilakukan klasifikasi PHBS</t>
  </si>
  <si>
    <t>KLAS PHBS SD/MI</t>
  </si>
  <si>
    <t>KLAS PHBS SMP/MTS</t>
  </si>
  <si>
    <t>KLAS PHBS SARANA KESEHATAN</t>
  </si>
  <si>
    <t>KLAS PHBS INSTITUSI TEMPAT KERJA</t>
  </si>
  <si>
    <t>KLAS PHBS TEMAPT TEMPAT UMUM</t>
  </si>
  <si>
    <t>KLAS PHBS PONDOK PESANTREN</t>
  </si>
  <si>
    <t>POSYANDU LANSIA BUKA</t>
  </si>
  <si>
    <t>Warna Hijau : Diisi setiap bulan</t>
  </si>
  <si>
    <t>Warna Kuning : Diisi di bulan yang dilakukan (bulan sesuai jadwal)</t>
  </si>
  <si>
    <t>JUMLAH KADER</t>
  </si>
  <si>
    <t>TOTAL KADER</t>
  </si>
  <si>
    <t>KADER TERLATIH</t>
  </si>
  <si>
    <t>KADER AKTIF</t>
  </si>
  <si>
    <t>E</t>
  </si>
  <si>
    <t>Kel. A</t>
  </si>
  <si>
    <t>Kel. B</t>
  </si>
  <si>
    <t>Kel. C</t>
  </si>
  <si>
    <t>Kel. D</t>
  </si>
  <si>
    <t>Kel. E</t>
  </si>
  <si>
    <t>TAHUN 2023</t>
  </si>
  <si>
    <t>bila ada, maka: Semua dirujuk</t>
  </si>
  <si>
    <t xml:space="preserve">                         Tidak semua dirujuk</t>
  </si>
  <si>
    <t>I. MANDIRI</t>
  </si>
  <si>
    <t>II. PURNAMA</t>
  </si>
  <si>
    <t>III. MADYA</t>
  </si>
  <si>
    <t>IV. PRATAMA</t>
  </si>
  <si>
    <t>- Ada Pertemuan Forum yang membahas permasalahan kesehatan desa  tiap triwulan  ( Buku Notulen Rapat , daftar hadir )</t>
  </si>
  <si>
    <t>- Ada Pertemuan Forum yang membahas permasalahan kesehatan desa  tiap bulan ( Buku Notulen Rapat , daftar hadir )</t>
  </si>
  <si>
    <r>
      <t xml:space="preserve">- Ada Pertemuan Forum yang membahas permasalahan kesehatan desa </t>
    </r>
    <r>
      <rPr>
        <u/>
        <sz val="11"/>
        <color rgb="FF000000"/>
        <rFont val="Arial"/>
        <family val="2"/>
        <scheme val="minor"/>
      </rPr>
      <t>&lt;</t>
    </r>
    <r>
      <rPr>
        <sz val="11"/>
        <color rgb="FF000000"/>
        <rFont val="Arial"/>
        <family val="2"/>
        <scheme val="minor"/>
      </rPr>
      <t xml:space="preserve">  2 kl setahun  ( Buku Notulen Rapat , daftar hadir )</t>
    </r>
  </si>
  <si>
    <r>
      <t xml:space="preserve">- Posyandu  Aktif :  </t>
    </r>
    <r>
      <rPr>
        <u/>
        <sz val="11"/>
        <color rgb="FF000000"/>
        <rFont val="Arial"/>
        <family val="2"/>
        <scheme val="minor"/>
      </rPr>
      <t>&gt;</t>
    </r>
    <r>
      <rPr>
        <sz val="11"/>
        <color rgb="FF000000"/>
        <rFont val="Arial"/>
        <family val="2"/>
        <scheme val="minor"/>
      </rPr>
      <t xml:space="preserve"> 75 %  minimal Madya</t>
    </r>
    <r>
      <rPr>
        <u/>
        <sz val="11"/>
        <color rgb="FF000000"/>
        <rFont val="Arial"/>
        <family val="2"/>
        <scheme val="minor"/>
      </rPr>
      <t xml:space="preserve"> (  contoh  :  Jml Posy balita 4 : Pratm 1, Mdy  2, Purn 1  )</t>
    </r>
  </si>
  <si>
    <r>
      <t>- Ada  2 Kegiatan pemberdayaan Masyarakat , sebutkan :  ………</t>
    </r>
    <r>
      <rPr>
        <u/>
        <sz val="11"/>
        <color rgb="FF000000"/>
        <rFont val="Arial"/>
        <family val="2"/>
        <scheme val="minor"/>
      </rPr>
      <t xml:space="preserve">( Mis : Surveilans  , Kesiapsiagaan kedaruratan terkait diare ) </t>
    </r>
  </si>
  <si>
    <r>
      <t xml:space="preserve">- Posyandu  Aktif :  </t>
    </r>
    <r>
      <rPr>
        <u/>
        <sz val="11"/>
        <color rgb="FF000000"/>
        <rFont val="Arial"/>
        <family val="2"/>
        <scheme val="minor"/>
      </rPr>
      <t>&gt;</t>
    </r>
    <r>
      <rPr>
        <sz val="11"/>
        <color rgb="FF000000"/>
        <rFont val="Arial"/>
        <family val="2"/>
        <scheme val="minor"/>
      </rPr>
      <t xml:space="preserve"> 75 %  minimal Madya </t>
    </r>
  </si>
  <si>
    <r>
      <t xml:space="preserve">- Ada  </t>
    </r>
    <r>
      <rPr>
        <u/>
        <sz val="11"/>
        <color rgb="FF000000"/>
        <rFont val="Arial"/>
        <family val="2"/>
        <scheme val="minor"/>
      </rPr>
      <t>&gt;</t>
    </r>
    <r>
      <rPr>
        <sz val="11"/>
        <color rgb="FF000000"/>
        <rFont val="Arial"/>
        <family val="2"/>
        <scheme val="minor"/>
      </rPr>
      <t xml:space="preserve"> 5  Kegiatan pemberdayaan Masyarakat , sebutkan : …….</t>
    </r>
  </si>
  <si>
    <r>
      <t xml:space="preserve">- Ada keg. pendataan &amp; penyulhn  PHBS tatanan rumah tangga </t>
    </r>
    <r>
      <rPr>
        <u/>
        <sz val="11"/>
        <color rgb="FF000000"/>
        <rFont val="Arial"/>
        <family val="2"/>
        <scheme val="minor"/>
      </rPr>
      <t>&gt;</t>
    </r>
    <r>
      <rPr>
        <sz val="11"/>
        <color rgb="FF000000"/>
        <rFont val="Arial"/>
        <family val="2"/>
        <scheme val="minor"/>
      </rPr>
      <t xml:space="preserve"> 70 % rumah tangga yg ada </t>
    </r>
  </si>
  <si>
    <r>
      <t xml:space="preserve">Isikan tanda ( V ) pada kolom sesuai kondisi Desa/Kelurahan Siaga, jika jawaban </t>
    </r>
    <r>
      <rPr>
        <sz val="10"/>
        <color rgb="FF000000"/>
        <rFont val="Arial"/>
        <family val="2"/>
        <scheme val="minor"/>
      </rPr>
      <t>"A" maka diberi tanda (V) pada kolom jawaban "A", dst</t>
    </r>
  </si>
  <si>
    <r>
      <t xml:space="preserve">Jika masih ada tanda ( V ) pada kolom (3 )  maka kondisi Desa/Kel  adalah </t>
    </r>
    <r>
      <rPr>
        <sz val="10"/>
        <color rgb="FF000000"/>
        <rFont val="Arial"/>
        <family val="2"/>
        <scheme val="minor"/>
      </rPr>
      <t>BELUM AKTIF</t>
    </r>
  </si>
  <si>
    <r>
      <t xml:space="preserve">Jika masih ada tanda ( V ) pada kolom (4 )  maka kondisi Desa/Kel  adalah </t>
    </r>
    <r>
      <rPr>
        <sz val="10"/>
        <color rgb="FF000000"/>
        <rFont val="Arial"/>
        <family val="2"/>
        <scheme val="minor"/>
      </rPr>
      <t xml:space="preserve"> AKTIF PRATAMA</t>
    </r>
  </si>
  <si>
    <r>
      <t xml:space="preserve">Jika masih ada tanda ( V ) pada kolom (5 )  maka kondisi Desa/Kel  adalah </t>
    </r>
    <r>
      <rPr>
        <sz val="10"/>
        <color rgb="FF000000"/>
        <rFont val="Arial"/>
        <family val="2"/>
        <scheme val="minor"/>
      </rPr>
      <t xml:space="preserve"> AKTIF MADYA</t>
    </r>
  </si>
  <si>
    <r>
      <t xml:space="preserve">Jika masih ada tanda ( V ) pada kolom (6 )  maka kondisi Desa/Kel  adalah </t>
    </r>
    <r>
      <rPr>
        <sz val="10"/>
        <color rgb="FF000000"/>
        <rFont val="Arial"/>
        <family val="2"/>
        <scheme val="minor"/>
      </rPr>
      <t xml:space="preserve"> AKTIF PURNAMA</t>
    </r>
  </si>
  <si>
    <r>
      <t xml:space="preserve">Jika </t>
    </r>
    <r>
      <rPr>
        <sz val="10"/>
        <color rgb="FF000000"/>
        <rFont val="Arial"/>
        <family val="2"/>
        <scheme val="minor"/>
      </rPr>
      <t>semua tanda ( V ) pada kolom (7 )  maka kondisi Desa/Kel  adalah  AKTIF MANDIRI</t>
    </r>
  </si>
  <si>
    <t>0.</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</si>
  <si>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</si>
  <si>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KADER POSYANDU</t>
  </si>
  <si>
    <r>
      <t xml:space="preserve">Adalah wadah perkumpulan perwakilan masyarakat yang berfungsi sebagai forum rembug  desa, melaksanakan  pertemuan secara rutin, membahas segala permasalahan desa. Tidak perlu membentuk baru, dapat menggunakan forum  yang sudah ada. </t>
    </r>
    <r>
      <rPr>
        <b/>
        <sz val="11"/>
        <color theme="1"/>
        <rFont val="Arial"/>
        <family val="2"/>
        <scheme val="minor"/>
      </rPr>
      <t>BUKTI : STRUKTUR ORGANISASI, RENCANA KEGIATAN, NOTULEN, DLL</t>
    </r>
  </si>
  <si>
    <t>- Satu  Ormas, sebutkan …………………  kegiatannya :  sebutkan …………………</t>
  </si>
  <si>
    <t>-Peran aktif masyarakat dlm melaksanakan kegiatan  pemberdayaan Desa Siaga aktif : ……..</t>
  </si>
  <si>
    <t>- Dua   Ormas, sebutkan …………………  kegiatannya :  sebutkan ………………</t>
  </si>
  <si>
    <t>- Tiga  Ormas, sebutkan …………………  kegiatannya :  sebutkan …………………</t>
  </si>
  <si>
    <t>ADA BUKTI, DIISI DENGAN TANDA V (CENTANG) PADA KOLOM A, B, C, ATAU D</t>
  </si>
  <si>
    <t>A. INPUT</t>
  </si>
  <si>
    <t>B. PROSES</t>
  </si>
  <si>
    <t>6. Intervensi Permasalahan kesehatan di desa oleh masyarakat</t>
  </si>
  <si>
    <t>C. OUTPUT</t>
  </si>
  <si>
    <t>Frekuensi hari buka/tahun</t>
  </si>
  <si>
    <t>Kehadiran kader</t>
  </si>
  <si>
    <t>Jenis Kegiatan Pelayanan</t>
  </si>
  <si>
    <t>Kegiatan Penyuluhan dan Konseling</t>
  </si>
  <si>
    <t>Kegiatan Senam</t>
  </si>
  <si>
    <t>Lansia Sakit</t>
  </si>
  <si>
    <t>Melaksanakan Pencatatan :</t>
  </si>
  <si>
    <t>Pertemuan Pasca Pelayanan Posyandu</t>
  </si>
  <si>
    <t>Cakupan Pemantauan Kegiatan Sehari-hari yang dilakukan Lansia sesuai KMS</t>
  </si>
  <si>
    <t>Cakupan Pemeriksaan Status Mental</t>
  </si>
  <si>
    <t>Cakupan Status Gizi NormaL; (Data KMS)</t>
  </si>
  <si>
    <t>Cakupan Penimbangan ( berat badan dan tinggi badan)</t>
  </si>
  <si>
    <t>Cakupan Pengukuran Tekanan Darah</t>
  </si>
  <si>
    <t>Pemeriksaan Laboratorium</t>
  </si>
  <si>
    <t>Cakupan Penyuluhan Kelompok</t>
  </si>
  <si>
    <t>c. Kesepakatan hasil rapat dan tindak lanjut</t>
  </si>
  <si>
    <t>Jumlah posyandu balita yang buka di bulan berjalan dan melaporkan kegiatannya</t>
  </si>
  <si>
    <t>Jumlah kader posyandu balita yang aktif di bulan berjalan</t>
  </si>
  <si>
    <t>DO PROVINSI</t>
  </si>
  <si>
    <t>Jumlah pondok pesantren, pembinaan pondok pesantren, pembinaan poskestren, jumlah kader poskestren, dan jumlah kader poskestren yang dilatih pada bulan berjalan</t>
  </si>
  <si>
    <t>Jumlah poskestren dengan strata pratama, madya, purnama  dan mandiri yang ada pada tahun berjalan</t>
  </si>
  <si>
    <t>Jumlah kelsi dan poskeskel yang dibina, jumlah frekuensi pembinaan, jumlah kader poskeskel yang ada, jumlah kader poskeskel yang terlatih, jumlah bidang kelurahan  yang ada, jumlah bidan kelurahan yang terlatih dan belum terlatih pada bulan berjalan</t>
  </si>
  <si>
    <t>jumlah kelurahan siaga strata pratama, madya, purnama dan mandiri yang ada pada tahun berjalan</t>
  </si>
  <si>
    <t>Jumlah poskeskel strata pratama, madya, purnama dan mandiri yang ada pada tahun berjalan</t>
  </si>
  <si>
    <t>jumlah pembinaan, pelatihan kader, dan jumlah kadewr yang dilatih tentang posyandu yang dilakukan di bulan berjalan</t>
  </si>
  <si>
    <t>Jumlah taman posyandu yang berstatus optimal dan belum optimal di bulan berjalan</t>
  </si>
  <si>
    <t>Jumlah posyandu lansia yang lapor di bulan berjalan</t>
  </si>
  <si>
    <t>Jumlah kader posyandu lansia yang ada, yang aktif, dan terlatih pada bulan berjalan</t>
  </si>
  <si>
    <t>Pencapaian PHBS Rumah Tangga. Harap diperhatian DO masing-masing indikator terutama indikator 1 - 3 (linakes, asi ekslusif, menimbang)</t>
  </si>
  <si>
    <t>Jumlah posyandu dengan strata Mandiri, purnama, Madya dan Pratama yang buka pada bulan berjalan</t>
  </si>
  <si>
    <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</si>
  <si>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</si>
  <si>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</si>
  <si>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</si>
  <si>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t xml:space="preserve">Jumlah SD/MI sederajat yang klasifikasi PHBS I, II, III, dan IV pada bulan dilakukannya pengkajian </t>
    </r>
    <r>
      <rPr>
        <b/>
        <sz val="10"/>
        <color rgb="FFFF0000"/>
        <rFont val="Arial"/>
        <family val="2"/>
      </rPr>
      <t>(pengkajian boleh dilakukan berulangkali namun yg dimasukkan hanya 1)</t>
    </r>
  </si>
  <si>
    <r>
      <t xml:space="preserve">Jumlah SMP/MTS sederajat yang klasifikasi PHBS I, II, III, dan IV pada bulan dilakukannya pengkajian </t>
    </r>
    <r>
      <rPr>
        <b/>
        <sz val="10"/>
        <color rgb="FFFF0000"/>
        <rFont val="Arial"/>
        <family val="2"/>
      </rPr>
      <t>(pengkajian boleh dilakukan berulangkali namun yg dimasukkan hanya 1)</t>
    </r>
  </si>
  <si>
    <r>
      <t xml:space="preserve">Jumlah SMA/MA sederajat yang klasifikasi PHBS I, II, III, dan IV pada bulan dilakukannya pengkajian </t>
    </r>
    <r>
      <rPr>
        <b/>
        <sz val="10"/>
        <color rgb="FFFF0000"/>
        <rFont val="Arial"/>
        <family val="2"/>
      </rPr>
      <t>(pengkajian boleh dilakukan berulangkali namun yg dimasukkan hanya 1)</t>
    </r>
  </si>
  <si>
    <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</si>
  <si>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</si>
  <si>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</si>
  <si>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t xml:space="preserve">Jumlah ponpes dengan klasifikasi PHBS I, II, III dan IV pada bulan dilakukan penilaian </t>
    </r>
    <r>
      <rPr>
        <b/>
        <sz val="10"/>
        <color rgb="FFFF0000"/>
        <rFont val="Arial"/>
        <family val="2"/>
      </rPr>
      <t>Note : Penilaian boleh dilakukan berulang kali namun yang dimasukkan hanya 1 kali</t>
    </r>
  </si>
  <si>
    <t>Jumlah pos UKK yang dibina, jumlah pekerja seluruhnya, jumlah pekerja yang dibina, jumlah kader pos UKK, jumlah pembinaan yang dilakukan dan jumlah pos UKK yang buka pratama, madya, purnama dan mandiri yang ada pada bulan berjalan</t>
  </si>
  <si>
    <t>Jumlah kader posbindu PTM, jumlah kader aktif, jumlah kader terlatih, dan jumlah posbindu yang buka pratama, madya, purnama dan mandiri yang buka pada bulan berjalan</t>
  </si>
  <si>
    <t>DI KOTA MALANG  TAHUN 2023</t>
  </si>
  <si>
    <t>TINGKAT PERKEMBANGAN POSKESKEL TAHUN 2023</t>
  </si>
  <si>
    <t>KOTA MALANG TAHUN 2023</t>
  </si>
  <si>
    <t>TINGKAT PERKEMBANGAN POSKESTREN (AKHIR)</t>
  </si>
  <si>
    <t>DESA / KELURAHAN</t>
  </si>
  <si>
    <t xml:space="preserve">PUSKESMAS </t>
  </si>
  <si>
    <t>KABUPATEN /KOTA</t>
  </si>
  <si>
    <t>TANGGAL  PENSTRATAAN</t>
  </si>
  <si>
    <t>V A R I A B E L</t>
  </si>
  <si>
    <t xml:space="preserve">STANDART PENGUKURAN </t>
  </si>
  <si>
    <t xml:space="preserve">KELEMBAGAAN </t>
  </si>
  <si>
    <r>
      <t xml:space="preserve"> -  &lt;</t>
    </r>
    <r>
      <rPr>
        <sz val="11"/>
        <rFont val="Calibri"/>
        <family val="2"/>
      </rPr>
      <t xml:space="preserve"> 10% jumlah</t>
    </r>
    <r>
      <rPr>
        <sz val="11"/>
        <rFont val="Arial"/>
        <family val="2"/>
      </rPr>
      <t xml:space="preserve"> santri</t>
    </r>
  </si>
  <si>
    <r>
      <t xml:space="preserve">-   Ada </t>
    </r>
    <r>
      <rPr>
        <sz val="11"/>
        <rFont val="Calibri"/>
        <family val="2"/>
      </rPr>
      <t>≥ 5 orang</t>
    </r>
  </si>
  <si>
    <r>
      <t xml:space="preserve">-   Ada </t>
    </r>
    <r>
      <rPr>
        <sz val="11"/>
        <rFont val="Calibri"/>
        <family val="2"/>
      </rPr>
      <t>˂ 5 orang</t>
    </r>
  </si>
  <si>
    <t>2.  Bangunan  Poskestren</t>
  </si>
  <si>
    <t>-    Ada, khusus</t>
  </si>
  <si>
    <t xml:space="preserve"> -   Ada, bergabung </t>
  </si>
  <si>
    <t>-   Ada</t>
  </si>
  <si>
    <t>-  Tidak ada</t>
  </si>
  <si>
    <t>3.  Sarana dan prasarana</t>
  </si>
  <si>
    <r>
      <t xml:space="preserve">-   </t>
    </r>
    <r>
      <rPr>
        <sz val="11"/>
        <rFont val="Calibri"/>
        <family val="2"/>
      </rPr>
      <t>≥ 2</t>
    </r>
    <r>
      <rPr>
        <sz val="11"/>
        <rFont val="Arial"/>
        <family val="2"/>
      </rPr>
      <t xml:space="preserve"> jenis</t>
    </r>
  </si>
  <si>
    <t>-   1 jenis</t>
  </si>
  <si>
    <t>-   Tidak ada</t>
  </si>
  <si>
    <r>
      <t xml:space="preserve">-  </t>
    </r>
    <r>
      <rPr>
        <sz val="11"/>
        <rFont val="Calibri"/>
        <family val="2"/>
      </rPr>
      <t>≥</t>
    </r>
    <r>
      <rPr>
        <sz val="11"/>
        <rFont val="Arial"/>
        <family val="2"/>
      </rPr>
      <t xml:space="preserve"> 3 jenis </t>
    </r>
  </si>
  <si>
    <t xml:space="preserve">           dan obat obatan sederhana/ perlengkapan P3K</t>
  </si>
  <si>
    <t xml:space="preserve">     d.  Alat timbang  Berat Badan &amp; Tinggi Badan / Alat antropometri</t>
  </si>
  <si>
    <t>-   ≥ 3 jenis</t>
  </si>
  <si>
    <t>-  &lt; 3 jenis</t>
  </si>
  <si>
    <t xml:space="preserve">      -  Jamban </t>
  </si>
  <si>
    <t xml:space="preserve">      -  Sarana CTPS </t>
  </si>
  <si>
    <t xml:space="preserve">      -  Air bersih</t>
  </si>
  <si>
    <t xml:space="preserve">      -  Saluran pembuangan air limbah</t>
  </si>
  <si>
    <t>5. Sarana Adaptasi kebiasaan baru</t>
  </si>
  <si>
    <t xml:space="preserve">         -  Thermogun</t>
  </si>
  <si>
    <t xml:space="preserve">         -  Sarana CTPS</t>
  </si>
  <si>
    <t>-  2 jenis</t>
  </si>
  <si>
    <t xml:space="preserve">         -  Ketersediaan Masker</t>
  </si>
  <si>
    <t>-  1 jenis</t>
  </si>
  <si>
    <t xml:space="preserve">         -  Ketersediaan Handsanitizer/sabun cuci tangan</t>
  </si>
  <si>
    <t xml:space="preserve">         -  Ketersediaan Sarana Desinfeksi</t>
  </si>
  <si>
    <t xml:space="preserve">   a. Swadaya Santri / iuran </t>
  </si>
  <si>
    <r>
      <t xml:space="preserve">- </t>
    </r>
    <r>
      <rPr>
        <sz val="11"/>
        <rFont val="Calibri"/>
        <family val="2"/>
      </rPr>
      <t>≥</t>
    </r>
    <r>
      <rPr>
        <sz val="11"/>
        <rFont val="Arial"/>
        <family val="2"/>
      </rPr>
      <t xml:space="preserve"> 2 sumber dana</t>
    </r>
  </si>
  <si>
    <t xml:space="preserve">   b. Pondok Pesantren</t>
  </si>
  <si>
    <t>- 1 sumber dana</t>
  </si>
  <si>
    <t xml:space="preserve">   c. Swasta / Kemitraan </t>
  </si>
  <si>
    <t xml:space="preserve">   d. Pemerintah</t>
  </si>
  <si>
    <t>1.  Pelayanan</t>
  </si>
  <si>
    <t>-   5 - 7 hari</t>
  </si>
  <si>
    <t>-   2 - 4 hari</t>
  </si>
  <si>
    <t xml:space="preserve">     b.  Jadual hari buka </t>
  </si>
  <si>
    <t>-   Ada ditempel</t>
  </si>
  <si>
    <t>-   Ada tidak ditempel</t>
  </si>
  <si>
    <t xml:space="preserve">-   Tidak ada </t>
  </si>
  <si>
    <t xml:space="preserve">     c.  Jadual piket kader</t>
  </si>
  <si>
    <t xml:space="preserve">-  Tidak ada </t>
  </si>
  <si>
    <t>-   8 - 11 kali/tahun</t>
  </si>
  <si>
    <t>-   6 - 10 kali/tahun</t>
  </si>
  <si>
    <t>-   1 - 5 kali/tahun</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</si>
  <si>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</si>
  <si>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</si>
  <si>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</si>
  <si>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</si>
  <si>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</si>
  <si>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</si>
  <si>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</si>
  <si>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</si>
  <si>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</si>
  <si>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</si>
  <si>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</si>
  <si>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</si>
  <si>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4. Pembinaan oleh  tenaga  kesehatan</t>
  </si>
  <si>
    <r>
      <t xml:space="preserve">- </t>
    </r>
    <r>
      <rPr>
        <sz val="11"/>
        <rFont val="Calibri"/>
        <family val="2"/>
      </rPr>
      <t xml:space="preserve">≥ </t>
    </r>
    <r>
      <rPr>
        <sz val="11"/>
        <rFont val="Arial"/>
        <family val="2"/>
      </rPr>
      <t>6 kl / tahun</t>
    </r>
  </si>
  <si>
    <t>- 4 - 5 x / tahun</t>
  </si>
  <si>
    <r>
      <t xml:space="preserve">- </t>
    </r>
    <r>
      <rPr>
        <sz val="11"/>
        <rFont val="Calibri"/>
        <family val="2"/>
      </rPr>
      <t xml:space="preserve">≤ </t>
    </r>
    <r>
      <rPr>
        <sz val="11"/>
        <rFont val="Arial"/>
        <family val="2"/>
      </rPr>
      <t>3 x /tahun</t>
    </r>
  </si>
  <si>
    <t>-   setiap bulan</t>
  </si>
  <si>
    <t>-   per tribulan</t>
  </si>
  <si>
    <t>-   per semester</t>
  </si>
  <si>
    <t>-   kadang kadang</t>
  </si>
  <si>
    <t>-  setiap bulan</t>
  </si>
  <si>
    <t>-  per tribulan</t>
  </si>
  <si>
    <t>-  per semester</t>
  </si>
  <si>
    <t>-  kadang kadang</t>
  </si>
  <si>
    <r>
      <t xml:space="preserve">-  </t>
    </r>
    <r>
      <rPr>
        <sz val="11"/>
        <rFont val="Calibri"/>
        <family val="2"/>
      </rPr>
      <t xml:space="preserve">≥ </t>
    </r>
    <r>
      <rPr>
        <sz val="11"/>
        <rFont val="Arial"/>
        <family val="2"/>
      </rPr>
      <t>2 kali/ tahun</t>
    </r>
  </si>
  <si>
    <t xml:space="preserve">      Pesantren</t>
  </si>
  <si>
    <t>-  1 kali/tahun</t>
  </si>
  <si>
    <t>-  tidak ada</t>
  </si>
  <si>
    <r>
      <t xml:space="preserve">-  </t>
    </r>
    <r>
      <rPr>
        <sz val="11"/>
        <rFont val="Calibri"/>
        <family val="2"/>
      </rPr>
      <t>≥</t>
    </r>
    <r>
      <rPr>
        <sz val="11"/>
        <rFont val="Arial"/>
        <family val="2"/>
      </rPr>
      <t xml:space="preserve"> 7 macam</t>
    </r>
  </si>
  <si>
    <t xml:space="preserve">     b.  Buku tamu/ buku pembinaan</t>
  </si>
  <si>
    <t>-  4 - 6 macam</t>
  </si>
  <si>
    <t xml:space="preserve">     c.  Buku penyuluhan</t>
  </si>
  <si>
    <t>- 1 - 3 macam</t>
  </si>
  <si>
    <t xml:space="preserve">     g.  Daftar menu</t>
  </si>
  <si>
    <t xml:space="preserve">     i.   Buku rujukan</t>
  </si>
  <si>
    <r>
      <t xml:space="preserve">-   </t>
    </r>
    <r>
      <rPr>
        <sz val="11"/>
        <rFont val="Calibri"/>
        <family val="2"/>
      </rPr>
      <t>≥</t>
    </r>
    <r>
      <rPr>
        <sz val="11"/>
        <rFont val="Arial"/>
        <family val="2"/>
      </rPr>
      <t xml:space="preserve"> 60%</t>
    </r>
  </si>
  <si>
    <t>-   40% - 50%</t>
  </si>
  <si>
    <t>-  &lt; 40%</t>
  </si>
  <si>
    <t>2.   Santri mempunyai jaminan kesehatan/ dana sehat</t>
  </si>
  <si>
    <r>
      <t xml:space="preserve"> -   </t>
    </r>
    <r>
      <rPr>
        <u/>
        <sz val="11"/>
        <rFont val="Arial"/>
        <family val="2"/>
      </rPr>
      <t>&gt;</t>
    </r>
    <r>
      <rPr>
        <sz val="11"/>
        <rFont val="Arial"/>
        <family val="2"/>
      </rPr>
      <t xml:space="preserve"> 80 %</t>
    </r>
  </si>
  <si>
    <t xml:space="preserve"> -   50 - 79%</t>
  </si>
  <si>
    <t xml:space="preserve"> -   &lt; 50%</t>
  </si>
  <si>
    <t xml:space="preserve"> -   tidak ada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</si>
  <si>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</si>
  <si>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</si>
  <si>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</si>
  <si>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</si>
  <si>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</si>
  <si>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</si>
  <si>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</si>
  <si>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</si>
  <si>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</si>
  <si>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r>
      <t xml:space="preserve">-  </t>
    </r>
    <r>
      <rPr>
        <sz val="11"/>
        <rFont val="Calibri"/>
        <family val="2"/>
      </rPr>
      <t>≥</t>
    </r>
    <r>
      <rPr>
        <sz val="11"/>
        <rFont val="Arial"/>
        <family val="2"/>
      </rPr>
      <t xml:space="preserve"> 80%</t>
    </r>
  </si>
  <si>
    <t>-  60% - 79%</t>
  </si>
  <si>
    <t>- &lt; 60%</t>
  </si>
  <si>
    <t xml:space="preserve">5. Presentase santri yg dilakukan screening kesehatan                         </t>
  </si>
  <si>
    <r>
      <rPr>
        <sz val="11"/>
        <rFont val="Calibri"/>
        <family val="2"/>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</si>
  <si>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</si>
  <si>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</si>
  <si>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</si>
  <si>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</si>
  <si>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</si>
  <si>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</si>
  <si>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</si>
  <si>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</si>
  <si>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</si>
  <si>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</si>
  <si>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</si>
  <si>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</si>
  <si>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</si>
  <si>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</si>
  <si>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</si>
  <si>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</si>
  <si>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</si>
  <si>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</si>
  <si>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</si>
  <si>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</si>
  <si>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t>- 1 kegiatan</t>
  </si>
  <si>
    <t>Keterangan :</t>
  </si>
  <si>
    <t>- Pratama</t>
  </si>
  <si>
    <t>:  Nilai       &lt;  50</t>
  </si>
  <si>
    <t xml:space="preserve">- Madya      </t>
  </si>
  <si>
    <t>:  Nilai  50  -  69</t>
  </si>
  <si>
    <t xml:space="preserve">- Purnama  </t>
  </si>
  <si>
    <t>:  Nilai  70  -  89</t>
  </si>
  <si>
    <t xml:space="preserve">- Mandiri    </t>
  </si>
  <si>
    <t>:  Nilai  90 - 100</t>
  </si>
  <si>
    <t>A.   INPUT</t>
  </si>
  <si>
    <t>a.     SK Pendirian/Kelembagaan Poskestren</t>
  </si>
  <si>
    <t xml:space="preserve"> -       Ada baru</t>
  </si>
  <si>
    <t xml:space="preserve"> -       Ada lama</t>
  </si>
  <si>
    <t>b.    Struktur Organisasi Poskestren</t>
  </si>
  <si>
    <t>1.   Tenaga Pengelola</t>
  </si>
  <si>
    <t xml:space="preserve">      a.    Jumlah Kader</t>
  </si>
  <si>
    <r>
      <t xml:space="preserve"> -   </t>
    </r>
    <r>
      <rPr>
        <sz val="11"/>
        <rFont val="Calibri"/>
        <family val="2"/>
      </rPr>
      <t>≥</t>
    </r>
    <r>
      <rPr>
        <sz val="11"/>
        <rFont val="Arial"/>
        <family val="2"/>
      </rPr>
      <t>10  %  jumlah santri</t>
    </r>
  </si>
  <si>
    <t xml:space="preserve">      b.    Jumlah Kader Terlatih</t>
  </si>
  <si>
    <t xml:space="preserve">      a.    Bangunan</t>
  </si>
  <si>
    <t xml:space="preserve">      b.    Pembagian Ruang</t>
  </si>
  <si>
    <t xml:space="preserve">      a.    Buku Pedoman/Panduan poskestren/informasi kesehatan</t>
  </si>
  <si>
    <t xml:space="preserve">      b.    Media dan sarana Penyuluhan /Promosi kesehatan</t>
  </si>
  <si>
    <r>
      <t xml:space="preserve">- </t>
    </r>
    <r>
      <rPr>
        <sz val="11"/>
        <rFont val="Calibri"/>
        <family val="2"/>
      </rPr>
      <t>˂</t>
    </r>
    <r>
      <rPr>
        <sz val="11"/>
        <rFont val="Arial"/>
        <family val="2"/>
      </rPr>
      <t xml:space="preserve"> 3 jenis</t>
    </r>
  </si>
  <si>
    <t xml:space="preserve">      c.  Sarana pertolongan gawat darurat</t>
  </si>
  <si>
    <t xml:space="preserve">      e.  Meubelair ( minimal meja, kursi, tempat tidur )</t>
  </si>
  <si>
    <t>4.   Sarana Sanitasi</t>
  </si>
  <si>
    <r>
      <t xml:space="preserve">-   </t>
    </r>
    <r>
      <rPr>
        <sz val="11"/>
        <rFont val="Calibri"/>
        <family val="2"/>
      </rPr>
      <t>≥</t>
    </r>
    <r>
      <rPr>
        <sz val="11"/>
        <rFont val="Arial"/>
        <family val="2"/>
      </rPr>
      <t xml:space="preserve"> 3 jenis</t>
    </r>
  </si>
  <si>
    <r>
      <t xml:space="preserve">-   </t>
    </r>
    <r>
      <rPr>
        <sz val="11"/>
        <rFont val="Calibri"/>
        <family val="2"/>
      </rPr>
      <t>˂</t>
    </r>
    <r>
      <rPr>
        <sz val="11"/>
        <rFont val="Arial"/>
        <family val="2"/>
      </rPr>
      <t xml:space="preserve"> 3 jenis</t>
    </r>
  </si>
  <si>
    <t xml:space="preserve">     a.   Hari Buka dalam seminggu</t>
  </si>
  <si>
    <t>-    1  hari</t>
  </si>
  <si>
    <t>2.  Jenis Pelayanan</t>
  </si>
  <si>
    <t xml:space="preserve">     a.    KIE ( Penyuluhan /konesing )</t>
  </si>
  <si>
    <r>
      <t>-     </t>
    </r>
    <r>
      <rPr>
        <u/>
        <sz val="11"/>
        <rFont val="Arial"/>
        <family val="2"/>
      </rPr>
      <t>&gt;</t>
    </r>
    <r>
      <rPr>
        <sz val="11"/>
        <rFont val="Arial"/>
        <family val="2"/>
      </rPr>
      <t xml:space="preserve">  12 kali/tahun</t>
    </r>
  </si>
  <si>
    <t xml:space="preserve">     b.    Upaya Pencegahan Penyakit </t>
  </si>
  <si>
    <t xml:space="preserve">     c.   Pertolongan Pertama (P3K, P3P), Rujukan   </t>
  </si>
  <si>
    <t>3.   Kerjasama  dengan Lembaga/OP/Institusi lain</t>
  </si>
  <si>
    <t xml:space="preserve">5.   Pertemuan Rutin </t>
  </si>
  <si>
    <t xml:space="preserve">    a.    Kader dengan Pengurus Pondok Pesantren</t>
  </si>
  <si>
    <t xml:space="preserve">    b.   Kader dengan santri</t>
  </si>
  <si>
    <t>6.    Survei Mawas Diri (SMD) dan Musyawarah Masyarakat       Pesantren (MMP)</t>
  </si>
  <si>
    <t>6.    Pencatatan</t>
  </si>
  <si>
    <t xml:space="preserve">     a.    Inventaris</t>
  </si>
  <si>
    <t xml:space="preserve">     d.   Buku Catatan kunjungan</t>
  </si>
  <si>
    <t xml:space="preserve">     e.   Kegiatan harian, Hb rematri, antropometri</t>
  </si>
  <si>
    <t xml:space="preserve">     f.    Obat-obatan sederhana</t>
  </si>
  <si>
    <t>C.   OUT PUT</t>
  </si>
  <si>
    <t>1.    Rata rata Prosentase santri yang mendapat penyuluhan</t>
  </si>
  <si>
    <t>3.      Penyajian data / Visualisasi Data</t>
  </si>
  <si>
    <t>4.      Status Gizi  Normal</t>
  </si>
  <si>
    <r>
      <t xml:space="preserve">- </t>
    </r>
    <r>
      <rPr>
        <sz val="11"/>
        <rFont val="Calibri"/>
        <family val="2"/>
      </rPr>
      <t>≥ 2 kegiatan</t>
    </r>
  </si>
  <si>
    <t>6.  Biaya Operasional Poskestren</t>
  </si>
  <si>
    <r>
      <t xml:space="preserve">SK pendirian/kelembagaan posyandu </t>
    </r>
    <r>
      <rPr>
        <sz val="10"/>
        <color rgb="FFFF0000"/>
        <rFont val="Arial"/>
        <family val="2"/>
      </rPr>
      <t>LKD/LKK</t>
    </r>
  </si>
  <si>
    <t>a. Jumlah kader seluruhnya</t>
  </si>
  <si>
    <t>b. Jumlah kader aktif yang sudah divaksinasi</t>
  </si>
  <si>
    <t>Nomor 2 dan 3 pilih salah 1</t>
  </si>
  <si>
    <t>a. Kasus Diare yang dapat ditangani di posyandu</t>
  </si>
  <si>
    <t>b. Tidak ada kasus diare</t>
  </si>
  <si>
    <t>Nomor 11 pilih salah 1</t>
  </si>
  <si>
    <t>Sistem Informasi Posyandu</t>
  </si>
  <si>
    <t>NILAI YANG DIPEROLEH TIAP POSYANDU POSBINDU</t>
  </si>
  <si>
    <t>Puskesmas : Polowijen</t>
  </si>
  <si>
    <t>PURWODADI</t>
  </si>
  <si>
    <t>POLOWIJEN</t>
  </si>
  <si>
    <t>BALEARJOSARI</t>
  </si>
  <si>
    <t>V</t>
  </si>
  <si>
    <t>AKTIF MADYA</t>
  </si>
  <si>
    <t>Flryer</t>
  </si>
  <si>
    <t>NANNI KHOIRUL H.A Md Keb.</t>
  </si>
  <si>
    <t>ONE PUTRI DISTALIA,A.Md.Keb.</t>
  </si>
  <si>
    <t>WILLIS WAHYUNINGTIYAS,A.Md.Keb.</t>
  </si>
  <si>
    <t>081334449898</t>
  </si>
  <si>
    <t>081945308283</t>
  </si>
  <si>
    <t>081233305089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</si>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</sst>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___);_(* \(#,##0\);_(* &quot;-&quot;_____);_(@_____)"/>
    <numFmt numFmtId="165" formatCode="0.0"/>
  </numFmts>
  <fonts count="92">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Narrow"/>
      <family val="2"/>
    </font>
    <font>
      <sz val="10"/>
      <name val="Arial"/>
      <family val="2"/>
    </font>
    <font>
      <sz val="11"/>
      <color rgb="FFFF0000"/>
      <name val="Arial Narrow"/>
      <family val="2"/>
    </font>
    <font>
      <sz val="10"/>
      <color theme="1"/>
      <name val="Arial"/>
      <family val="2"/>
    </font>
    <font>
      <sz val="10"/>
      <color theme="1"/>
      <name val="Arial"/>
      <family val="2"/>
      <scheme val="minor"/>
    </font>
    <font>
      <b/>
      <sz val="8"/>
      <color theme="1"/>
      <name val="Arial"/>
      <family val="2"/>
    </font>
    <font>
      <b/>
      <sz val="8"/>
      <color rgb="FF3366FF"/>
      <name val="Arial"/>
      <family val="2"/>
    </font>
    <font>
      <b/>
      <sz val="10"/>
      <color theme="1"/>
      <name val="Arial"/>
      <family val="2"/>
    </font>
    <font>
      <sz val="10"/>
      <color rgb="FF008000"/>
      <name val="Arial"/>
      <family val="2"/>
    </font>
    <font>
      <sz val="9"/>
      <color rgb="FF548DD4"/>
      <name val="Arial"/>
      <family val="2"/>
    </font>
    <font>
      <sz val="9"/>
      <color rgb="FF3366FF"/>
      <name val="Arial"/>
      <family val="2"/>
    </font>
    <font>
      <sz val="10"/>
      <color rgb="FF3366FF"/>
      <name val="Arial"/>
      <family val="2"/>
    </font>
    <font>
      <sz val="12"/>
      <color rgb="FFFF0000"/>
      <name val="Arial"/>
      <family val="2"/>
    </font>
    <font>
      <sz val="11"/>
      <color rgb="FFFF0000"/>
      <name val="Arial"/>
      <family val="2"/>
    </font>
    <font>
      <u/>
      <sz val="10"/>
      <color theme="10"/>
      <name val="Arial"/>
      <family val="2"/>
    </font>
    <font>
      <sz val="14"/>
      <color theme="1"/>
      <name val="Arial"/>
      <family val="2"/>
    </font>
    <font>
      <sz val="8"/>
      <color theme="1"/>
      <name val="Arial"/>
      <family val="2"/>
    </font>
    <font>
      <sz val="10"/>
      <color rgb="FFFF0000"/>
      <name val="Arial"/>
      <family val="2"/>
    </font>
    <font>
      <b/>
      <sz val="10"/>
      <color rgb="FF000000"/>
      <name val="Arial"/>
      <family val="2"/>
    </font>
    <font>
      <sz val="10"/>
      <color rgb="FF000000"/>
      <name val="Arial"/>
      <family val="2"/>
    </font>
    <font>
      <sz val="10"/>
      <color rgb="FF333333"/>
      <name val="Arial"/>
      <family val="2"/>
    </font>
    <font>
      <sz val="10"/>
      <color rgb="FF000000"/>
      <name val="Calibri"/>
      <family val="2"/>
    </font>
    <font>
      <sz val="10"/>
      <color rgb="FF000000"/>
      <name val="&quot;Times New Roman&quot;"/>
    </font>
    <font>
      <sz val="12"/>
      <color rgb="FF000000"/>
      <name val="Calibri"/>
      <family val="2"/>
    </font>
    <font>
      <sz val="10"/>
      <color theme="1"/>
      <name val="Calibri"/>
      <family val="2"/>
    </font>
    <font>
      <b/>
      <sz val="12"/>
      <color theme="1"/>
      <name val="Arial"/>
      <family val="2"/>
    </font>
    <font>
      <sz val="12"/>
      <color theme="1"/>
      <name val="Arial"/>
      <family val="2"/>
    </font>
    <font>
      <b/>
      <sz val="14"/>
      <color theme="1"/>
      <name val="Arial"/>
      <family val="2"/>
    </font>
    <font>
      <b/>
      <sz val="11"/>
      <color theme="1"/>
      <name val="Arial"/>
      <family val="2"/>
    </font>
    <font>
      <sz val="9"/>
      <color theme="1"/>
      <name val="Arial"/>
      <family val="2"/>
    </font>
    <font>
      <sz val="10"/>
      <color rgb="FF333333"/>
      <name val="Arial"/>
      <family val="2"/>
    </font>
    <font>
      <sz val="10"/>
      <color rgb="FF000000"/>
      <name val="Arial"/>
      <family val="2"/>
    </font>
    <font>
      <b/>
      <sz val="18"/>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Arial"/>
      <family val="2"/>
    </font>
    <font>
      <sz val="11"/>
      <color theme="1"/>
      <name val="Times New Roman"/>
      <family val="1"/>
    </font>
    <font>
      <b/>
      <sz val="10"/>
      <color rgb="FF000000"/>
      <name val="Arial"/>
      <family val="2"/>
    </font>
    <font>
      <u/>
      <sz val="10"/>
      <color theme="1"/>
      <name val="Arial"/>
      <family val="2"/>
    </font>
    <font>
      <b/>
      <sz val="11"/>
      <color rgb="FF000000"/>
      <name val="Arial Narrow"/>
      <family val="2"/>
    </font>
    <font>
      <sz val="11"/>
      <color rgb="FF000000"/>
      <name val="Arial Narrow"/>
      <family val="2"/>
    </font>
    <font>
      <u/>
      <sz val="12"/>
      <color theme="1"/>
      <name val="Times New Roman"/>
      <family val="1"/>
    </font>
    <font>
      <u/>
      <sz val="11"/>
      <color theme="1"/>
      <name val="Times New Roman"/>
      <family val="1"/>
    </font>
    <font>
      <u/>
      <sz val="10"/>
      <color rgb="FF000000"/>
      <name val="Arial"/>
      <family val="2"/>
    </font>
    <font>
      <sz val="10"/>
      <color theme="1"/>
      <name val="Arial"/>
      <family val="2"/>
    </font>
    <font>
      <b/>
      <sz val="8"/>
      <color theme="1"/>
      <name val="Arial"/>
      <family val="2"/>
    </font>
    <font>
      <b/>
      <sz val="12"/>
      <color theme="1"/>
      <name val="Arial"/>
      <family val="2"/>
    </font>
    <font>
      <b/>
      <sz val="12"/>
      <name val="Arial"/>
      <family val="2"/>
    </font>
    <font>
      <sz val="8"/>
      <color theme="1"/>
      <name val="Arial"/>
      <family val="2"/>
    </font>
    <font>
      <b/>
      <sz val="10"/>
      <color rgb="FF000000"/>
      <name val="Arial"/>
      <family val="2"/>
    </font>
    <font>
      <b/>
      <sz val="10"/>
      <color theme="0"/>
      <name val="Arial"/>
      <family val="2"/>
    </font>
    <font>
      <sz val="10"/>
      <color rgb="FF000000"/>
      <name val="Arial"/>
      <family val="2"/>
    </font>
    <font>
      <b/>
      <sz val="11"/>
      <color theme="1"/>
      <name val="Arial"/>
      <family val="2"/>
      <scheme val="minor"/>
    </font>
    <font>
      <sz val="10"/>
      <name val="Arial"/>
      <family val="2"/>
      <scheme val="minor"/>
    </font>
    <font>
      <sz val="10"/>
      <color theme="1"/>
      <name val="Arial"/>
      <family val="2"/>
      <scheme val="minor"/>
    </font>
    <font>
      <b/>
      <sz val="12"/>
      <color theme="1"/>
      <name val="Arial"/>
      <family val="2"/>
      <scheme val="minor"/>
    </font>
    <font>
      <sz val="10"/>
      <color rgb="FF000000"/>
      <name val="Arial"/>
      <family val="2"/>
      <scheme val="minor"/>
    </font>
    <font>
      <sz val="12"/>
      <color theme="1"/>
      <name val="Arial"/>
      <family val="2"/>
      <scheme val="minor"/>
    </font>
    <font>
      <b/>
      <sz val="9"/>
      <color theme="1"/>
      <name val="Arial"/>
      <family val="2"/>
      <scheme val="minor"/>
    </font>
    <font>
      <b/>
      <sz val="10"/>
      <color theme="1"/>
      <name val="Arial"/>
      <family val="2"/>
      <scheme val="minor"/>
    </font>
    <font>
      <sz val="12"/>
      <color rgb="FF000000"/>
      <name val="Arial"/>
      <family val="2"/>
      <scheme val="minor"/>
    </font>
    <font>
      <b/>
      <sz val="11"/>
      <color rgb="FF000000"/>
      <name val="Arial"/>
      <family val="2"/>
      <scheme val="minor"/>
    </font>
    <font>
      <b/>
      <sz val="12"/>
      <color rgb="FF000000"/>
      <name val="Arial"/>
      <family val="2"/>
      <scheme val="minor"/>
    </font>
    <font>
      <b/>
      <sz val="10"/>
      <color rgb="FF000000"/>
      <name val="Arial"/>
      <family val="2"/>
      <scheme val="minor"/>
    </font>
    <font>
      <sz val="11"/>
      <color rgb="FF000000"/>
      <name val="Arial"/>
      <family val="2"/>
      <scheme val="minor"/>
    </font>
    <font>
      <b/>
      <sz val="10"/>
      <name val="Arial"/>
      <family val="2"/>
      <scheme val="minor"/>
    </font>
    <font>
      <sz val="8"/>
      <color theme="1"/>
      <name val="Arial"/>
      <family val="2"/>
      <scheme val="minor"/>
    </font>
    <font>
      <u/>
      <sz val="11"/>
      <color rgb="FF000000"/>
      <name val="Arial"/>
      <family val="2"/>
      <scheme val="minor"/>
    </font>
    <font>
      <u/>
      <sz val="11"/>
      <color theme="1"/>
      <name val="Arial"/>
      <family val="2"/>
      <scheme val="minor"/>
    </font>
    <font>
      <b/>
      <sz val="14"/>
      <color theme="1"/>
      <name val="Arial"/>
      <family val="2"/>
      <scheme val="minor"/>
    </font>
    <font>
      <b/>
      <sz val="10"/>
      <name val="Arial"/>
      <family val="2"/>
    </font>
    <font>
      <b/>
      <sz val="10"/>
      <color rgb="FFFF0000"/>
      <name val="Arial"/>
      <family val="2"/>
    </font>
    <font>
      <b/>
      <sz val="18"/>
      <color rgb="FF000000"/>
      <name val="Arial"/>
      <family val="2"/>
    </font>
    <font>
      <sz val="18"/>
      <color rgb="FF000000"/>
      <name val="Arial"/>
      <family val="2"/>
    </font>
    <font>
      <sz val="18"/>
      <color rgb="FF000000"/>
      <name val="Arial"/>
      <family val="2"/>
      <scheme val="minor"/>
    </font>
    <font>
      <sz val="11"/>
      <color theme="1"/>
      <name val="Arial"/>
      <family val="2"/>
      <charset val="1"/>
      <scheme val="minor"/>
    </font>
    <font>
      <sz val="11"/>
      <name val="Arial"/>
      <family val="2"/>
      <scheme val="minor"/>
    </font>
    <font>
      <sz val="11"/>
      <name val="Arial"/>
      <family val="2"/>
    </font>
    <font>
      <b/>
      <sz val="11"/>
      <name val="Arial"/>
      <family val="2"/>
    </font>
    <font>
      <sz val="11"/>
      <color theme="0"/>
      <name val="Arial"/>
      <family val="2"/>
    </font>
    <font>
      <sz val="11"/>
      <name val="Calibri"/>
      <family val="2"/>
    </font>
    <font>
      <u/>
      <sz val="11"/>
      <name val="Arial"/>
      <family val="2"/>
    </font>
    <font>
      <sz val="11"/>
      <name val="Arial"/>
      <family val="2"/>
      <charset val="1"/>
      <scheme val="minor"/>
    </font>
    <font>
      <sz val="8"/>
      <color rgb="FFFF0000"/>
      <name val="Arial"/>
      <family val="2"/>
    </font>
    <font>
      <sz val="10"/>
      <color rgb="FFFF0000"/>
      <name val="Arial"/>
      <family val="2"/>
      <scheme val="minor"/>
    </font>
    <font>
      <sz val="8"/>
      <name val="Arial"/>
      <family val="2"/>
    </font>
  </fonts>
  <fills count="10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theme="6"/>
        <bgColor theme="6"/>
      </patternFill>
    </fill>
    <fill>
      <patternFill patternType="solid">
        <fgColor rgb="FFFFFF00"/>
        <bgColor rgb="FFFFFF00"/>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8DB3E2"/>
        <bgColor rgb="FF8DB3E2"/>
      </patternFill>
    </fill>
    <fill>
      <patternFill patternType="solid">
        <fgColor rgb="FFFFFFFF"/>
        <bgColor rgb="FFFFFFFF"/>
      </patternFill>
    </fill>
    <fill>
      <patternFill patternType="solid">
        <fgColor rgb="FFE5B8B7"/>
        <bgColor rgb="FFE5B8B7"/>
      </patternFill>
    </fill>
    <fill>
      <patternFill patternType="solid">
        <fgColor rgb="FFCCC0D9"/>
        <bgColor rgb="FFCCC0D9"/>
      </patternFill>
    </fill>
    <fill>
      <patternFill patternType="solid">
        <fgColor rgb="FFB6DDE8"/>
        <bgColor rgb="FFB6DDE8"/>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E6B8B7"/>
        <bgColor rgb="FFE6B8B7"/>
      </patternFill>
    </fill>
    <fill>
      <patternFill patternType="solid">
        <fgColor rgb="FFC4D79B"/>
        <bgColor rgb="FFC4D79B"/>
      </patternFill>
    </fill>
    <fill>
      <patternFill patternType="solid">
        <fgColor rgb="FFD9D9D9"/>
        <bgColor rgb="FFD9D9D9"/>
      </patternFill>
    </fill>
    <fill>
      <patternFill patternType="solid">
        <fgColor rgb="FFD8D8D8"/>
        <bgColor rgb="FFD8D8D8"/>
      </patternFill>
    </fill>
    <fill>
      <patternFill patternType="solid">
        <fgColor rgb="FF99CC00"/>
        <bgColor rgb="FF99CC00"/>
      </patternFill>
    </fill>
    <fill>
      <patternFill patternType="solid">
        <fgColor rgb="FFDBE5F1"/>
        <bgColor rgb="FFDBE5F1"/>
      </patternFill>
    </fill>
    <fill>
      <patternFill patternType="solid">
        <fgColor rgb="FFFFFF00"/>
        <bgColor rgb="FF00FF00"/>
      </patternFill>
    </fill>
    <fill>
      <patternFill patternType="solid">
        <fgColor rgb="FF80E53B"/>
        <bgColor rgb="FFFFFF00"/>
      </patternFill>
    </fill>
    <fill>
      <patternFill patternType="solid">
        <fgColor rgb="FF80E53B"/>
        <bgColor indexed="64"/>
      </patternFill>
    </fill>
    <fill>
      <patternFill patternType="solid">
        <fgColor rgb="FF80E53B"/>
        <bgColor rgb="FF00FF00"/>
      </patternFill>
    </fill>
    <fill>
      <patternFill patternType="solid">
        <fgColor rgb="FF80E53B"/>
        <bgColor rgb="FF7F7F7F"/>
      </patternFill>
    </fill>
    <fill>
      <patternFill patternType="solid">
        <fgColor rgb="FFFFFF00"/>
        <bgColor indexed="64"/>
      </patternFill>
    </fill>
    <fill>
      <patternFill patternType="solid">
        <fgColor theme="9" tint="0.39997558519241921"/>
        <bgColor rgb="FFFABF8F"/>
      </patternFill>
    </fill>
    <fill>
      <patternFill patternType="solid">
        <fgColor theme="9" tint="0.39997558519241921"/>
        <bgColor indexed="64"/>
      </patternFill>
    </fill>
    <fill>
      <patternFill patternType="solid">
        <fgColor theme="3" tint="0.249977111117893"/>
        <bgColor indexed="64"/>
      </patternFill>
    </fill>
    <fill>
      <patternFill patternType="solid">
        <fgColor theme="3" tint="0.249977111117893"/>
        <bgColor rgb="FF95B3D7"/>
      </patternFill>
    </fill>
    <fill>
      <patternFill patternType="solid">
        <fgColor theme="3" tint="0.249977111117893"/>
        <bgColor rgb="FFFFFF00"/>
      </patternFill>
    </fill>
    <fill>
      <patternFill patternType="solid">
        <fgColor theme="3" tint="0.249977111117893"/>
        <bgColor rgb="FF00FF00"/>
      </patternFill>
    </fill>
    <fill>
      <patternFill patternType="solid">
        <fgColor theme="3" tint="0.14999847407452621"/>
        <bgColor indexed="64"/>
      </patternFill>
    </fill>
    <fill>
      <patternFill patternType="solid">
        <fgColor theme="3" tint="0.14999847407452621"/>
        <bgColor rgb="FF95B3D7"/>
      </patternFill>
    </fill>
    <fill>
      <patternFill patternType="solid">
        <fgColor theme="3" tint="0.14999847407452621"/>
        <bgColor rgb="FFFFFF00"/>
      </patternFill>
    </fill>
    <fill>
      <patternFill patternType="solid">
        <fgColor theme="3" tint="0.14999847407452621"/>
        <bgColor rgb="FF00FF00"/>
      </patternFill>
    </fill>
    <fill>
      <patternFill patternType="solid">
        <fgColor theme="8" tint="0.39997558519241921"/>
        <bgColor rgb="FFFFFF00"/>
      </patternFill>
    </fill>
    <fill>
      <patternFill patternType="solid">
        <fgColor theme="3" tint="0.14999847407452621"/>
        <bgColor rgb="FFE5B8B7"/>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rgb="FF92CDDC"/>
      </patternFill>
    </fill>
    <fill>
      <patternFill patternType="solid">
        <fgColor rgb="FFCC66FF"/>
        <bgColor indexed="64"/>
      </patternFill>
    </fill>
    <fill>
      <patternFill patternType="solid">
        <fgColor theme="5" tint="0.59999389629810485"/>
        <bgColor indexed="64"/>
      </patternFill>
    </fill>
    <fill>
      <patternFill patternType="solid">
        <fgColor rgb="FFFFFF00"/>
        <bgColor rgb="FFFFFFFF"/>
      </patternFill>
    </fill>
    <fill>
      <patternFill patternType="solid">
        <fgColor theme="4" tint="-0.249977111117893"/>
        <bgColor rgb="FFFFFFFF"/>
      </patternFill>
    </fill>
    <fill>
      <patternFill patternType="solid">
        <fgColor theme="8" tint="-0.249977111117893"/>
        <bgColor rgb="FFFFFFFF"/>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59999389629810485"/>
        <bgColor rgb="FFB8CCE4"/>
      </patternFill>
    </fill>
    <fill>
      <patternFill patternType="solid">
        <fgColor theme="9" tint="0.59999389629810485"/>
        <bgColor rgb="FFFBD4B4"/>
      </patternFill>
    </fill>
    <fill>
      <patternFill patternType="solid">
        <fgColor theme="9" tint="0.59999389629810485"/>
        <bgColor indexed="64"/>
      </patternFill>
    </fill>
    <fill>
      <patternFill patternType="solid">
        <fgColor theme="6" tint="0.39997558519241921"/>
        <bgColor rgb="FFC2D69B"/>
      </patternFill>
    </fill>
    <fill>
      <patternFill patternType="solid">
        <fgColor theme="4" tint="0.59999389629810485"/>
        <bgColor indexed="64"/>
      </patternFill>
    </fill>
    <fill>
      <patternFill patternType="solid">
        <fgColor theme="4" tint="0.79998168889431442"/>
        <bgColor rgb="FFFFCC00"/>
      </patternFill>
    </fill>
    <fill>
      <patternFill patternType="solid">
        <fgColor theme="5" tint="0.79998168889431442"/>
        <bgColor indexed="64"/>
      </patternFill>
    </fill>
    <fill>
      <patternFill patternType="solid">
        <fgColor theme="5" tint="0.79998168889431442"/>
        <bgColor rgb="FFFFCC00"/>
      </patternFill>
    </fill>
    <fill>
      <patternFill patternType="solid">
        <fgColor theme="6" tint="0.79998168889431442"/>
        <bgColor indexed="64"/>
      </patternFill>
    </fill>
    <fill>
      <patternFill patternType="solid">
        <fgColor theme="6" tint="0.79998168889431442"/>
        <bgColor rgb="FFFFCC00"/>
      </patternFill>
    </fill>
    <fill>
      <patternFill patternType="solid">
        <fgColor theme="7" tint="0.79998168889431442"/>
        <bgColor indexed="64"/>
      </patternFill>
    </fill>
    <fill>
      <patternFill patternType="solid">
        <fgColor theme="7" tint="0.79998168889431442"/>
        <bgColor rgb="FFFFCC00"/>
      </patternFill>
    </fill>
    <fill>
      <patternFill patternType="solid">
        <fgColor theme="9" tint="0.79998168889431442"/>
        <bgColor indexed="64"/>
      </patternFill>
    </fill>
    <fill>
      <patternFill patternType="solid">
        <fgColor theme="9" tint="0.79998168889431442"/>
        <bgColor rgb="FFFFCC00"/>
      </patternFill>
    </fill>
    <fill>
      <patternFill patternType="solid">
        <fgColor theme="9" tint="-0.249977111117893"/>
        <bgColor indexed="64"/>
      </patternFill>
    </fill>
    <fill>
      <patternFill patternType="solid">
        <fgColor theme="9"/>
        <bgColor indexed="64"/>
      </patternFill>
    </fill>
    <fill>
      <patternFill patternType="solid">
        <fgColor theme="9" tint="0.39997558519241921"/>
        <bgColor rgb="FFFFFFFF"/>
      </patternFill>
    </fill>
    <fill>
      <patternFill patternType="solid">
        <fgColor theme="9" tint="-0.249977111117893"/>
        <bgColor rgb="FFFFFFFF"/>
      </patternFill>
    </fill>
    <fill>
      <patternFill patternType="solid">
        <fgColor theme="0" tint="-0.14999847407452621"/>
        <bgColor indexed="64"/>
      </patternFill>
    </fill>
    <fill>
      <patternFill patternType="solid">
        <fgColor theme="0" tint="-0.14999847407452621"/>
        <bgColor rgb="FFBFBFBF"/>
      </patternFill>
    </fill>
    <fill>
      <patternFill patternType="solid">
        <fgColor theme="0"/>
        <bgColor indexed="64"/>
      </patternFill>
    </fill>
    <fill>
      <patternFill patternType="solid">
        <fgColor theme="6"/>
        <bgColor indexed="64"/>
      </patternFill>
    </fill>
    <fill>
      <patternFill patternType="solid">
        <fgColor rgb="FFFF66FF"/>
        <bgColor rgb="FFFFFFFF"/>
      </patternFill>
    </fill>
    <fill>
      <patternFill patternType="solid">
        <fgColor rgb="FFFF99FF"/>
        <bgColor rgb="FFFFFFFF"/>
      </patternFill>
    </fill>
    <fill>
      <patternFill patternType="solid">
        <fgColor rgb="FFFF66FF"/>
        <bgColor indexed="64"/>
      </patternFill>
    </fill>
    <fill>
      <patternFill patternType="solid">
        <fgColor rgb="FFFF99FF"/>
        <bgColor indexed="64"/>
      </patternFill>
    </fill>
    <fill>
      <patternFill patternType="solid">
        <fgColor theme="3" tint="0.249977111117893"/>
        <bgColor rgb="FFFABF8F"/>
      </patternFill>
    </fill>
    <fill>
      <patternFill patternType="solid">
        <fgColor theme="3" tint="0.249977111117893"/>
        <bgColor rgb="FF8DB3E2"/>
      </patternFill>
    </fill>
    <fill>
      <patternFill patternType="solid">
        <fgColor theme="1" tint="0.34998626667073579"/>
        <bgColor indexed="64"/>
      </patternFill>
    </fill>
    <fill>
      <patternFill patternType="solid">
        <fgColor theme="1" tint="0.34998626667073579"/>
        <bgColor rgb="FFCCC0D9"/>
      </patternFill>
    </fill>
    <fill>
      <patternFill patternType="solid">
        <fgColor theme="1" tint="0.34998626667073579"/>
        <bgColor rgb="FFB6DDE8"/>
      </patternFill>
    </fill>
    <fill>
      <patternFill patternType="solid">
        <fgColor theme="1" tint="0.34998626667073579"/>
        <bgColor rgb="FF8DB3E2"/>
      </patternFill>
    </fill>
    <fill>
      <patternFill patternType="solid">
        <fgColor theme="1" tint="0.249977111117893"/>
        <bgColor indexed="64"/>
      </patternFill>
    </fill>
    <fill>
      <patternFill patternType="solid">
        <fgColor theme="1" tint="0.249977111117893"/>
        <bgColor rgb="FFD99594"/>
      </patternFill>
    </fill>
    <fill>
      <patternFill patternType="solid">
        <fgColor theme="1" tint="0.249977111117893"/>
        <bgColor rgb="FFFABF8F"/>
      </patternFill>
    </fill>
    <fill>
      <patternFill patternType="solid">
        <fgColor theme="4" tint="0.39997558519241921"/>
        <bgColor rgb="FF95B3D7"/>
      </patternFill>
    </fill>
    <fill>
      <patternFill patternType="solid">
        <fgColor theme="1" tint="0.249977111117893"/>
        <bgColor rgb="FFCCC0D9"/>
      </patternFill>
    </fill>
    <fill>
      <patternFill patternType="solid">
        <fgColor theme="1" tint="0.249977111117893"/>
        <bgColor rgb="FFB6DDE8"/>
      </patternFill>
    </fill>
    <fill>
      <patternFill patternType="solid">
        <fgColor theme="1" tint="0.249977111117893"/>
        <bgColor rgb="FF8DB3E2"/>
      </patternFill>
    </fill>
    <fill>
      <patternFill patternType="solid">
        <fgColor theme="1" tint="0.249977111117893"/>
        <bgColor rgb="FF95B3D7"/>
      </patternFill>
    </fill>
    <fill>
      <patternFill patternType="solid">
        <fgColor theme="1" tint="0.249977111117893"/>
        <bgColor rgb="FFFFFF00"/>
      </patternFill>
    </fill>
    <fill>
      <patternFill patternType="solid">
        <fgColor theme="1" tint="0.249977111117893"/>
        <bgColor rgb="FF00FF00"/>
      </patternFill>
    </fill>
    <fill>
      <patternFill patternType="solid">
        <fgColor theme="4" tint="0.39997558519241921"/>
        <bgColor indexed="64"/>
      </patternFill>
    </fill>
  </fills>
  <borders count="1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medium">
        <color rgb="FF000000"/>
      </right>
      <top/>
      <bottom/>
      <diagonal/>
    </border>
    <border>
      <left style="thin">
        <color rgb="FF000000"/>
      </left>
      <right style="medium">
        <color rgb="FF000000"/>
      </right>
      <top style="medium">
        <color rgb="FF000000"/>
      </top>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81" fillId="0" borderId="76"/>
  </cellStyleXfs>
  <cellXfs count="1803">
    <xf numFmtId="0" fontId="0" fillId="0" borderId="0" xfId="0"/>
    <xf numFmtId="0" fontId="5" fillId="0" borderId="0" xfId="0" applyFont="1" applyAlignment="1">
      <alignment horizontal="center"/>
    </xf>
    <xf numFmtId="0" fontId="5" fillId="0" borderId="0" xfId="0" applyFont="1"/>
    <xf numFmtId="0" fontId="5" fillId="0" borderId="7" xfId="0" applyFont="1" applyBorder="1" applyAlignment="1">
      <alignment horizontal="center" vertical="center"/>
    </xf>
    <xf numFmtId="0" fontId="5" fillId="0" borderId="7" xfId="0" applyFont="1" applyBorder="1" applyAlignment="1">
      <alignment horizontal="center"/>
    </xf>
    <xf numFmtId="0" fontId="5" fillId="0" borderId="7" xfId="0" applyFont="1" applyBorder="1"/>
    <xf numFmtId="0" fontId="7" fillId="2" borderId="7" xfId="0" applyFont="1" applyFill="1" applyBorder="1"/>
    <xf numFmtId="0" fontId="5" fillId="2" borderId="7" xfId="0" applyFont="1" applyFill="1" applyBorder="1"/>
    <xf numFmtId="0" fontId="8" fillId="0" borderId="7" xfId="0" applyFont="1" applyBorder="1"/>
    <xf numFmtId="0" fontId="5" fillId="3" borderId="7" xfId="0" applyFont="1" applyFill="1" applyBorder="1"/>
    <xf numFmtId="0" fontId="8" fillId="2" borderId="7" xfId="0" applyFont="1" applyFill="1" applyBorder="1"/>
    <xf numFmtId="0" fontId="8" fillId="0" borderId="0" xfId="0" applyFont="1" applyAlignment="1">
      <alignment horizontal="center"/>
    </xf>
    <xf numFmtId="0" fontId="8" fillId="0" borderId="0" xfId="0" applyFont="1" applyAlignment="1">
      <alignment horizontal="right"/>
    </xf>
    <xf numFmtId="0" fontId="8" fillId="0" borderId="0" xfId="0" applyFont="1"/>
    <xf numFmtId="0" fontId="9" fillId="0" borderId="0" xfId="0" applyFont="1"/>
    <xf numFmtId="1" fontId="10" fillId="0" borderId="8" xfId="0" applyNumberFormat="1"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2" fillId="0" borderId="1" xfId="0" applyFont="1" applyBorder="1" applyAlignment="1">
      <alignment horizontal="center"/>
    </xf>
    <xf numFmtId="1" fontId="10" fillId="0" borderId="1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xf>
    <xf numFmtId="1" fontId="10" fillId="0" borderId="5" xfId="0" applyNumberFormat="1" applyFont="1" applyBorder="1" applyAlignment="1">
      <alignment horizontal="center" vertical="center"/>
    </xf>
    <xf numFmtId="0" fontId="11"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xf>
    <xf numFmtId="0" fontId="10" fillId="4" borderId="17" xfId="0" applyFont="1" applyFill="1" applyBorder="1" applyAlignment="1">
      <alignment horizontal="center" vertical="center" wrapText="1"/>
    </xf>
    <xf numFmtId="0" fontId="10" fillId="0" borderId="12" xfId="0" applyFont="1" applyBorder="1" applyAlignment="1">
      <alignment horizontal="center" vertical="center" wrapText="1"/>
    </xf>
    <xf numFmtId="0" fontId="8" fillId="0" borderId="6" xfId="0" applyFont="1" applyBorder="1"/>
    <xf numFmtId="0" fontId="8" fillId="0" borderId="7" xfId="0" applyFont="1" applyBorder="1" applyAlignment="1">
      <alignment horizontal="center"/>
    </xf>
    <xf numFmtId="0" fontId="13" fillId="0" borderId="7" xfId="0" applyFont="1" applyBorder="1"/>
    <xf numFmtId="164" fontId="14" fillId="0" borderId="7" xfId="0" applyNumberFormat="1" applyFont="1" applyBorder="1" applyAlignment="1">
      <alignment vertical="center"/>
    </xf>
    <xf numFmtId="3" fontId="15" fillId="0" borderId="7" xfId="0" applyNumberFormat="1" applyFont="1" applyBorder="1"/>
    <xf numFmtId="3" fontId="16" fillId="4" borderId="7" xfId="0" applyNumberFormat="1" applyFont="1" applyFill="1" applyBorder="1"/>
    <xf numFmtId="3" fontId="8" fillId="5" borderId="7" xfId="0" applyNumberFormat="1" applyFont="1" applyFill="1" applyBorder="1"/>
    <xf numFmtId="3" fontId="8" fillId="0" borderId="7" xfId="0" applyNumberFormat="1" applyFont="1" applyBorder="1"/>
    <xf numFmtId="3" fontId="8" fillId="4" borderId="7" xfId="0" applyNumberFormat="1" applyFont="1" applyFill="1" applyBorder="1"/>
    <xf numFmtId="3" fontId="8" fillId="3" borderId="7" xfId="0" applyNumberFormat="1" applyFont="1" applyFill="1" applyBorder="1"/>
    <xf numFmtId="0" fontId="8" fillId="4" borderId="7" xfId="0" applyFont="1" applyFill="1" applyBorder="1"/>
    <xf numFmtId="0" fontId="8" fillId="3" borderId="7" xfId="0" applyFont="1" applyFill="1" applyBorder="1"/>
    <xf numFmtId="0" fontId="8" fillId="0" borderId="4" xfId="0" applyFont="1" applyBorder="1" applyAlignment="1">
      <alignment horizontal="center"/>
    </xf>
    <xf numFmtId="3" fontId="8" fillId="0" borderId="0" xfId="0" applyNumberFormat="1" applyFont="1"/>
    <xf numFmtId="0" fontId="12" fillId="0" borderId="0" xfId="0" applyFont="1"/>
    <xf numFmtId="0" fontId="17" fillId="0" borderId="0" xfId="0" applyFont="1" applyAlignment="1">
      <alignment horizontal="left"/>
    </xf>
    <xf numFmtId="0" fontId="18" fillId="0" borderId="0" xfId="0" applyFont="1"/>
    <xf numFmtId="0" fontId="19" fillId="0" borderId="18" xfId="0" applyFont="1" applyBorder="1" applyAlignment="1">
      <alignment horizontal="center"/>
    </xf>
    <xf numFmtId="1" fontId="8" fillId="0" borderId="0" xfId="0" applyNumberFormat="1" applyFont="1"/>
    <xf numFmtId="0" fontId="8" fillId="0" borderId="1" xfId="0" applyFont="1" applyBorder="1"/>
    <xf numFmtId="0" fontId="8" fillId="0" borderId="5" xfId="0" applyFont="1" applyBorder="1" applyAlignment="1">
      <alignment horizontal="center"/>
    </xf>
    <xf numFmtId="1" fontId="21" fillId="0" borderId="7" xfId="0" applyNumberFormat="1" applyFont="1" applyBorder="1" applyAlignment="1">
      <alignment horizontal="center"/>
    </xf>
    <xf numFmtId="0" fontId="21" fillId="0" borderId="7" xfId="0" applyFont="1" applyBorder="1" applyAlignment="1">
      <alignment horizontal="center"/>
    </xf>
    <xf numFmtId="0" fontId="21" fillId="0" borderId="2" xfId="0" applyFont="1" applyBorder="1" applyAlignment="1">
      <alignment horizontal="center"/>
    </xf>
    <xf numFmtId="1" fontId="21" fillId="6" borderId="7" xfId="0" applyNumberFormat="1" applyFont="1" applyFill="1" applyBorder="1"/>
    <xf numFmtId="0" fontId="8" fillId="6" borderId="7" xfId="0" applyFont="1" applyFill="1" applyBorder="1"/>
    <xf numFmtId="0" fontId="8" fillId="6" borderId="17" xfId="0" applyFont="1" applyFill="1" applyBorder="1"/>
    <xf numFmtId="0" fontId="21" fillId="0" borderId="1" xfId="0" applyFont="1" applyBorder="1" applyAlignment="1">
      <alignment horizontal="center"/>
    </xf>
    <xf numFmtId="1" fontId="21" fillId="0" borderId="7" xfId="0" applyNumberFormat="1" applyFont="1" applyBorder="1"/>
    <xf numFmtId="0" fontId="8" fillId="0" borderId="1" xfId="0" applyFont="1" applyBorder="1" applyAlignment="1">
      <alignment horizontal="center"/>
    </xf>
    <xf numFmtId="0" fontId="8" fillId="0" borderId="11" xfId="0" applyFont="1" applyBorder="1" applyAlignment="1">
      <alignment horizontal="center"/>
    </xf>
    <xf numFmtId="0" fontId="8" fillId="8" borderId="19" xfId="0" applyFont="1" applyFill="1" applyBorder="1" applyAlignment="1">
      <alignment horizontal="center"/>
    </xf>
    <xf numFmtId="0" fontId="8" fillId="9" borderId="19" xfId="0" applyFont="1" applyFill="1" applyBorder="1" applyAlignment="1">
      <alignment horizontal="center"/>
    </xf>
    <xf numFmtId="0" fontId="8" fillId="10" borderId="19" xfId="0" applyFont="1" applyFill="1" applyBorder="1" applyAlignment="1">
      <alignment horizontal="center"/>
    </xf>
    <xf numFmtId="0" fontId="8" fillId="11" borderId="19" xfId="0" applyFont="1" applyFill="1" applyBorder="1" applyAlignment="1">
      <alignment horizontal="center"/>
    </xf>
    <xf numFmtId="0" fontId="8" fillId="12" borderId="19" xfId="0" applyFont="1" applyFill="1" applyBorder="1" applyAlignment="1">
      <alignment horizontal="center"/>
    </xf>
    <xf numFmtId="0" fontId="8" fillId="4" borderId="19" xfId="0" applyFont="1" applyFill="1" applyBorder="1" applyAlignment="1">
      <alignment horizontal="center"/>
    </xf>
    <xf numFmtId="0" fontId="8" fillId="7" borderId="7" xfId="0" applyFont="1" applyFill="1" applyBorder="1" applyAlignment="1">
      <alignment horizontal="center"/>
    </xf>
    <xf numFmtId="1" fontId="21" fillId="0" borderId="4" xfId="0" applyNumberFormat="1" applyFont="1" applyBorder="1" applyAlignment="1">
      <alignment horizontal="left"/>
    </xf>
    <xf numFmtId="1" fontId="21" fillId="7" borderId="21" xfId="0" applyNumberFormat="1" applyFont="1" applyFill="1" applyBorder="1" applyAlignment="1">
      <alignment horizontal="left"/>
    </xf>
    <xf numFmtId="1" fontId="21" fillId="3" borderId="21" xfId="0" applyNumberFormat="1" applyFont="1" applyFill="1" applyBorder="1" applyAlignment="1">
      <alignment horizontal="left"/>
    </xf>
    <xf numFmtId="0" fontId="8" fillId="13" borderId="19" xfId="0" applyFont="1" applyFill="1" applyBorder="1" applyAlignment="1">
      <alignment horizontal="center"/>
    </xf>
    <xf numFmtId="0" fontId="8" fillId="3" borderId="23" xfId="0" applyFont="1" applyFill="1" applyBorder="1"/>
    <xf numFmtId="0" fontId="21" fillId="0" borderId="7" xfId="0" applyFont="1" applyBorder="1"/>
    <xf numFmtId="0" fontId="8" fillId="15" borderId="7" xfId="0" applyFont="1" applyFill="1" applyBorder="1"/>
    <xf numFmtId="0" fontId="8" fillId="16" borderId="7" xfId="0" applyFont="1" applyFill="1" applyBorder="1"/>
    <xf numFmtId="0" fontId="8" fillId="15" borderId="19" xfId="0" applyFont="1" applyFill="1" applyBorder="1" applyAlignment="1">
      <alignment horizontal="center"/>
    </xf>
    <xf numFmtId="0" fontId="8" fillId="16" borderId="19" xfId="0" applyFont="1" applyFill="1" applyBorder="1" applyAlignment="1">
      <alignment horizontal="center"/>
    </xf>
    <xf numFmtId="0" fontId="8" fillId="17" borderId="7" xfId="0" applyFont="1" applyFill="1" applyBorder="1" applyAlignment="1">
      <alignment horizontal="center"/>
    </xf>
    <xf numFmtId="0" fontId="8" fillId="17" borderId="7" xfId="0" applyFont="1" applyFill="1" applyBorder="1"/>
    <xf numFmtId="1" fontId="21" fillId="4" borderId="21" xfId="0" applyNumberFormat="1" applyFont="1" applyFill="1" applyBorder="1" applyAlignment="1">
      <alignment horizontal="left"/>
    </xf>
    <xf numFmtId="1" fontId="21" fillId="3" borderId="7" xfId="0" applyNumberFormat="1" applyFont="1" applyFill="1" applyBorder="1" applyAlignment="1">
      <alignment horizontal="left"/>
    </xf>
    <xf numFmtId="1" fontId="21" fillId="7" borderId="7" xfId="0" applyNumberFormat="1" applyFont="1" applyFill="1" applyBorder="1" applyAlignment="1">
      <alignment horizontal="left"/>
    </xf>
    <xf numFmtId="1" fontId="21" fillId="7" borderId="21" xfId="0" applyNumberFormat="1" applyFont="1" applyFill="1" applyBorder="1"/>
    <xf numFmtId="1" fontId="21" fillId="0" borderId="4" xfId="0" applyNumberFormat="1" applyFont="1" applyBorder="1"/>
    <xf numFmtId="0" fontId="22" fillId="0" borderId="0" xfId="0" applyFont="1"/>
    <xf numFmtId="0" fontId="22" fillId="7" borderId="7" xfId="0" applyFont="1" applyFill="1" applyBorder="1" applyAlignment="1">
      <alignment horizontal="center"/>
    </xf>
    <xf numFmtId="0" fontId="21" fillId="0" borderId="0" xfId="0" applyFont="1"/>
    <xf numFmtId="0" fontId="21" fillId="9" borderId="7" xfId="0" applyFont="1" applyFill="1" applyBorder="1"/>
    <xf numFmtId="0" fontId="8" fillId="9" borderId="7" xfId="0" applyFont="1" applyFill="1" applyBorder="1"/>
    <xf numFmtId="0" fontId="8" fillId="8" borderId="7" xfId="0" applyFont="1" applyFill="1" applyBorder="1"/>
    <xf numFmtId="1" fontId="21" fillId="0" borderId="0" xfId="0" applyNumberFormat="1" applyFont="1"/>
    <xf numFmtId="0" fontId="8" fillId="15" borderId="7" xfId="0" applyFont="1" applyFill="1" applyBorder="1" applyAlignment="1">
      <alignment horizontal="center"/>
    </xf>
    <xf numFmtId="0" fontId="8" fillId="16" borderId="7" xfId="0" applyFont="1" applyFill="1" applyBorder="1" applyAlignment="1">
      <alignment horizontal="center"/>
    </xf>
    <xf numFmtId="1" fontId="20" fillId="0" borderId="0" xfId="0" applyNumberFormat="1" applyFont="1"/>
    <xf numFmtId="1" fontId="10" fillId="0" borderId="6" xfId="0" applyNumberFormat="1" applyFont="1" applyBorder="1" applyAlignment="1">
      <alignment horizontal="center"/>
    </xf>
    <xf numFmtId="0" fontId="8" fillId="0" borderId="7" xfId="0" applyFont="1" applyBorder="1" applyAlignment="1">
      <alignment horizontal="left"/>
    </xf>
    <xf numFmtId="1" fontId="8" fillId="0" borderId="7" xfId="0" applyNumberFormat="1" applyFont="1" applyBorder="1"/>
    <xf numFmtId="0" fontId="21" fillId="15" borderId="7" xfId="0" applyFont="1" applyFill="1" applyBorder="1" applyAlignment="1">
      <alignment horizontal="center" vertical="center" wrapText="1"/>
    </xf>
    <xf numFmtId="0" fontId="23" fillId="0" borderId="0" xfId="0" applyFont="1"/>
    <xf numFmtId="0" fontId="24" fillId="0" borderId="0" xfId="0" applyFont="1"/>
    <xf numFmtId="0" fontId="23" fillId="0" borderId="0" xfId="0" applyFont="1" applyAlignment="1">
      <alignment horizontal="center"/>
    </xf>
    <xf numFmtId="0" fontId="8" fillId="0" borderId="0" xfId="0" applyFont="1" applyAlignment="1">
      <alignment horizontal="center" vertical="center" wrapText="1"/>
    </xf>
    <xf numFmtId="0" fontId="24" fillId="0" borderId="0" xfId="0" applyFont="1" applyAlignment="1">
      <alignment horizontal="right"/>
    </xf>
    <xf numFmtId="0" fontId="24" fillId="14" borderId="0" xfId="0" applyFont="1" applyFill="1" applyAlignment="1">
      <alignment horizontal="right"/>
    </xf>
    <xf numFmtId="0" fontId="23" fillId="14" borderId="0" xfId="0" applyFont="1" applyFill="1" applyAlignment="1">
      <alignment horizontal="center"/>
    </xf>
    <xf numFmtId="0" fontId="24" fillId="14" borderId="0" xfId="0" applyFont="1" applyFill="1"/>
    <xf numFmtId="0" fontId="24" fillId="14" borderId="0" xfId="0" applyFont="1" applyFill="1" applyAlignment="1">
      <alignment horizontal="center"/>
    </xf>
    <xf numFmtId="0" fontId="23" fillId="0" borderId="0" xfId="0" applyFont="1" applyAlignment="1">
      <alignment horizontal="right"/>
    </xf>
    <xf numFmtId="0" fontId="27" fillId="0" borderId="0" xfId="0" applyFont="1"/>
    <xf numFmtId="0" fontId="30" fillId="0" borderId="0" xfId="0" applyFont="1" applyAlignment="1">
      <alignment horizontal="center"/>
    </xf>
    <xf numFmtId="0" fontId="30" fillId="0" borderId="0" xfId="0" applyFont="1" applyAlignment="1">
      <alignment horizontal="left"/>
    </xf>
    <xf numFmtId="0" fontId="8" fillId="0" borderId="7" xfId="0" applyFont="1" applyBorder="1" applyAlignment="1">
      <alignment horizontal="center" vertical="center" wrapText="1"/>
    </xf>
    <xf numFmtId="0" fontId="12" fillId="0" borderId="7" xfId="0" applyFont="1" applyBorder="1"/>
    <xf numFmtId="0" fontId="8" fillId="0" borderId="7" xfId="0" applyFont="1" applyBorder="1" applyAlignment="1">
      <alignment horizontal="right"/>
    </xf>
    <xf numFmtId="0" fontId="8" fillId="0" borderId="5" xfId="0" applyFont="1" applyBorder="1"/>
    <xf numFmtId="0" fontId="12" fillId="0" borderId="7" xfId="0" applyFont="1" applyBorder="1" applyAlignment="1">
      <alignment horizontal="center"/>
    </xf>
    <xf numFmtId="0" fontId="30" fillId="0" borderId="0" xfId="0" applyFont="1" applyAlignment="1">
      <alignment horizontal="right"/>
    </xf>
    <xf numFmtId="0" fontId="30" fillId="0" borderId="0" xfId="0" applyFont="1"/>
    <xf numFmtId="0" fontId="31" fillId="0" borderId="0" xfId="0" applyFont="1"/>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14" borderId="7" xfId="0" applyFont="1" applyFill="1" applyBorder="1" applyAlignment="1">
      <alignment horizontal="center"/>
    </xf>
    <xf numFmtId="0" fontId="8" fillId="0" borderId="4" xfId="0" applyFont="1" applyBorder="1"/>
    <xf numFmtId="0" fontId="8" fillId="14" borderId="7" xfId="0" applyFont="1" applyFill="1" applyBorder="1"/>
    <xf numFmtId="0" fontId="12" fillId="14" borderId="21" xfId="0" applyFont="1" applyFill="1" applyBorder="1" applyAlignment="1">
      <alignment horizontal="center" vertical="center" wrapText="1"/>
    </xf>
    <xf numFmtId="0" fontId="8" fillId="0" borderId="14" xfId="0" applyFont="1" applyBorder="1"/>
    <xf numFmtId="0" fontId="6" fillId="0" borderId="76" xfId="0" applyFont="1" applyBorder="1"/>
    <xf numFmtId="0" fontId="8" fillId="14" borderId="7" xfId="0" applyFont="1" applyFill="1" applyBorder="1" applyAlignment="1">
      <alignment horizontal="center" vertical="center"/>
    </xf>
    <xf numFmtId="0" fontId="8" fillId="14" borderId="19" xfId="0" applyFont="1" applyFill="1" applyBorder="1" applyAlignment="1">
      <alignment horizontal="center" vertical="center"/>
    </xf>
    <xf numFmtId="0" fontId="38" fillId="0" borderId="4" xfId="0" applyFont="1" applyBorder="1"/>
    <xf numFmtId="0" fontId="34" fillId="0" borderId="3" xfId="0" applyFont="1" applyBorder="1" applyAlignment="1">
      <alignment horizontal="center" vertical="center" wrapText="1"/>
    </xf>
    <xf numFmtId="0" fontId="34" fillId="0" borderId="7" xfId="0" applyFont="1" applyBorder="1" applyAlignment="1">
      <alignment vertical="center" wrapText="1"/>
    </xf>
    <xf numFmtId="0" fontId="12" fillId="0" borderId="3" xfId="0" applyFont="1" applyBorder="1" applyAlignment="1">
      <alignment horizontal="center" vertical="center" wrapText="1"/>
    </xf>
    <xf numFmtId="0" fontId="12" fillId="0" borderId="7" xfId="0" applyFont="1" applyBorder="1" applyAlignment="1">
      <alignment vertical="center" wrapText="1"/>
    </xf>
    <xf numFmtId="0" fontId="12" fillId="0" borderId="4" xfId="0" applyFont="1" applyBorder="1" applyAlignment="1">
      <alignment horizontal="center" vertical="center"/>
    </xf>
    <xf numFmtId="0" fontId="38" fillId="0" borderId="7" xfId="0" applyFont="1" applyBorder="1" applyAlignment="1">
      <alignment horizontal="center" vertical="center"/>
    </xf>
    <xf numFmtId="0" fontId="34" fillId="0" borderId="7" xfId="0" applyFont="1" applyBorder="1" applyAlignment="1">
      <alignment horizontal="center" vertical="center" wrapText="1"/>
    </xf>
    <xf numFmtId="0" fontId="8" fillId="0" borderId="34"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11" xfId="0" applyFont="1" applyBorder="1" applyAlignment="1">
      <alignment vertical="center" wrapText="1"/>
    </xf>
    <xf numFmtId="0" fontId="12" fillId="0" borderId="7" xfId="0" applyFont="1" applyBorder="1" applyAlignment="1">
      <alignment horizontal="center" wrapText="1"/>
    </xf>
    <xf numFmtId="0" fontId="8" fillId="14" borderId="7" xfId="0" applyFont="1" applyFill="1" applyBorder="1" applyAlignment="1">
      <alignment horizontal="right"/>
    </xf>
    <xf numFmtId="0" fontId="43" fillId="0" borderId="7" xfId="0" applyFont="1" applyBorder="1"/>
    <xf numFmtId="0" fontId="44" fillId="0" borderId="7" xfId="0" applyFont="1" applyBorder="1"/>
    <xf numFmtId="0" fontId="22" fillId="0" borderId="7" xfId="0" applyFont="1" applyBorder="1" applyAlignment="1">
      <alignment horizontal="center"/>
    </xf>
    <xf numFmtId="0" fontId="29" fillId="0" borderId="7" xfId="0" applyFont="1" applyBorder="1"/>
    <xf numFmtId="0" fontId="8" fillId="0" borderId="8" xfId="0" applyFont="1" applyBorder="1"/>
    <xf numFmtId="0" fontId="8" fillId="0" borderId="10" xfId="0" applyFont="1" applyBorder="1"/>
    <xf numFmtId="0" fontId="8" fillId="0" borderId="11" xfId="0" applyFont="1" applyBorder="1"/>
    <xf numFmtId="0" fontId="8" fillId="0" borderId="34" xfId="0" applyFont="1" applyBorder="1"/>
    <xf numFmtId="0" fontId="8" fillId="0" borderId="12" xfId="0" applyFont="1" applyBorder="1"/>
    <xf numFmtId="0" fontId="12" fillId="10" borderId="7" xfId="0" applyFont="1" applyFill="1" applyBorder="1" applyAlignment="1">
      <alignment horizontal="center" vertical="center" wrapText="1"/>
    </xf>
    <xf numFmtId="0" fontId="8" fillId="28" borderId="15" xfId="0" applyFont="1" applyFill="1" applyBorder="1" applyAlignment="1">
      <alignment horizontal="center"/>
    </xf>
    <xf numFmtId="0" fontId="8" fillId="28" borderId="16" xfId="0" applyFont="1" applyFill="1" applyBorder="1" applyAlignment="1">
      <alignment horizontal="center"/>
    </xf>
    <xf numFmtId="0" fontId="8" fillId="0" borderId="8" xfId="0" applyFont="1" applyBorder="1" applyAlignment="1">
      <alignment horizontal="center"/>
    </xf>
    <xf numFmtId="17" fontId="8" fillId="0" borderId="7" xfId="0" applyNumberFormat="1" applyFont="1" applyBorder="1"/>
    <xf numFmtId="0" fontId="21" fillId="0" borderId="19" xfId="0" applyFont="1" applyBorder="1" applyAlignment="1">
      <alignment horizontal="center"/>
    </xf>
    <xf numFmtId="1" fontId="21" fillId="30" borderId="7" xfId="0" applyNumberFormat="1" applyFont="1" applyFill="1" applyBorder="1" applyAlignment="1">
      <alignment horizontal="center" vertical="center" wrapText="1"/>
    </xf>
    <xf numFmtId="1" fontId="21" fillId="30" borderId="21" xfId="0" applyNumberFormat="1" applyFont="1" applyFill="1" applyBorder="1" applyAlignment="1">
      <alignment horizontal="left"/>
    </xf>
    <xf numFmtId="0" fontId="8" fillId="32" borderId="19" xfId="0" applyFont="1" applyFill="1" applyBorder="1" applyAlignment="1">
      <alignment horizontal="center"/>
    </xf>
    <xf numFmtId="1" fontId="21" fillId="0" borderId="21" xfId="0" applyNumberFormat="1" applyFont="1" applyBorder="1" applyAlignment="1">
      <alignment horizontal="left"/>
    </xf>
    <xf numFmtId="1" fontId="21" fillId="0" borderId="19" xfId="0" applyNumberFormat="1" applyFont="1" applyBorder="1" applyAlignment="1">
      <alignment horizontal="center"/>
    </xf>
    <xf numFmtId="0" fontId="21" fillId="30" borderId="19" xfId="0" applyFont="1" applyFill="1" applyBorder="1" applyAlignment="1">
      <alignment horizontal="center"/>
    </xf>
    <xf numFmtId="0" fontId="8" fillId="29" borderId="19" xfId="0" applyFont="1" applyFill="1" applyBorder="1" applyAlignment="1">
      <alignment horizontal="center"/>
    </xf>
    <xf numFmtId="1" fontId="21" fillId="0" borderId="1" xfId="0" applyNumberFormat="1" applyFont="1" applyBorder="1" applyAlignment="1">
      <alignment horizontal="center"/>
    </xf>
    <xf numFmtId="1" fontId="21" fillId="0" borderId="20" xfId="0" applyNumberFormat="1" applyFont="1" applyBorder="1" applyAlignment="1">
      <alignment horizontal="center"/>
    </xf>
    <xf numFmtId="1" fontId="21" fillId="0" borderId="17" xfId="0" applyNumberFormat="1" applyFont="1" applyBorder="1" applyAlignment="1">
      <alignment horizontal="center"/>
    </xf>
    <xf numFmtId="165" fontId="21" fillId="0" borderId="17" xfId="0" applyNumberFormat="1" applyFont="1" applyBorder="1" applyAlignment="1">
      <alignment horizontal="center"/>
    </xf>
    <xf numFmtId="1" fontId="21" fillId="0" borderId="22" xfId="0" applyNumberFormat="1" applyFont="1" applyBorder="1" applyAlignment="1">
      <alignment horizontal="center"/>
    </xf>
    <xf numFmtId="165" fontId="21" fillId="0" borderId="22" xfId="0" applyNumberFormat="1" applyFont="1" applyBorder="1" applyAlignment="1">
      <alignment horizontal="center"/>
    </xf>
    <xf numFmtId="165" fontId="21" fillId="0" borderId="7" xfId="0" applyNumberFormat="1" applyFont="1" applyBorder="1" applyAlignment="1">
      <alignment horizontal="center"/>
    </xf>
    <xf numFmtId="1" fontId="21" fillId="0" borderId="2" xfId="0" applyNumberFormat="1" applyFont="1" applyBorder="1" applyAlignment="1">
      <alignment horizontal="center"/>
    </xf>
    <xf numFmtId="1" fontId="21" fillId="0" borderId="7" xfId="0" applyNumberFormat="1" applyFont="1" applyBorder="1" applyAlignment="1">
      <alignment horizontal="center" vertical="center"/>
    </xf>
    <xf numFmtId="1" fontId="52" fillId="0" borderId="1" xfId="0" applyNumberFormat="1" applyFont="1" applyBorder="1" applyAlignment="1">
      <alignment horizontal="center" vertical="center"/>
    </xf>
    <xf numFmtId="1" fontId="52" fillId="0" borderId="5" xfId="0" applyNumberFormat="1" applyFont="1" applyBorder="1" applyAlignment="1">
      <alignment horizontal="center" vertical="center"/>
    </xf>
    <xf numFmtId="1" fontId="52" fillId="0" borderId="6" xfId="0" applyNumberFormat="1" applyFont="1" applyBorder="1" applyAlignment="1">
      <alignment horizontal="center" vertical="center"/>
    </xf>
    <xf numFmtId="1" fontId="51" fillId="30" borderId="21" xfId="0" applyNumberFormat="1" applyFont="1" applyFill="1" applyBorder="1" applyAlignment="1">
      <alignment horizontal="left"/>
    </xf>
    <xf numFmtId="1" fontId="8" fillId="32" borderId="19" xfId="0" applyNumberFormat="1" applyFont="1" applyFill="1" applyBorder="1" applyAlignment="1">
      <alignment horizontal="center"/>
    </xf>
    <xf numFmtId="0" fontId="8" fillId="29" borderId="7" xfId="0" applyFont="1" applyFill="1" applyBorder="1" applyAlignment="1">
      <alignment horizontal="center"/>
    </xf>
    <xf numFmtId="1" fontId="21" fillId="30" borderId="16" xfId="0" applyNumberFormat="1" applyFont="1" applyFill="1" applyBorder="1" applyAlignment="1">
      <alignment vertical="center"/>
    </xf>
    <xf numFmtId="1" fontId="21" fillId="30" borderId="7" xfId="0" applyNumberFormat="1" applyFont="1" applyFill="1" applyBorder="1"/>
    <xf numFmtId="0" fontId="8" fillId="32" borderId="7" xfId="0" applyFont="1" applyFill="1" applyBorder="1" applyAlignment="1">
      <alignment horizontal="center"/>
    </xf>
    <xf numFmtId="1" fontId="54" fillId="7" borderId="21" xfId="0" applyNumberFormat="1" applyFont="1" applyFill="1" applyBorder="1"/>
    <xf numFmtId="1" fontId="21" fillId="31" borderId="19" xfId="0" applyNumberFormat="1" applyFont="1" applyFill="1" applyBorder="1" applyAlignment="1">
      <alignment horizontal="center"/>
    </xf>
    <xf numFmtId="1" fontId="21" fillId="34" borderId="19" xfId="0" applyNumberFormat="1" applyFont="1" applyFill="1" applyBorder="1" applyAlignment="1">
      <alignment horizontal="center"/>
    </xf>
    <xf numFmtId="1" fontId="21" fillId="35" borderId="21" xfId="0" applyNumberFormat="1" applyFont="1" applyFill="1" applyBorder="1" applyAlignment="1">
      <alignment horizontal="left"/>
    </xf>
    <xf numFmtId="1" fontId="21" fillId="36" borderId="19" xfId="0" applyNumberFormat="1" applyFont="1" applyFill="1" applyBorder="1" applyAlignment="1">
      <alignment horizontal="center"/>
    </xf>
    <xf numFmtId="0" fontId="8" fillId="35" borderId="19" xfId="0" applyFont="1" applyFill="1" applyBorder="1" applyAlignment="1">
      <alignment horizontal="center"/>
    </xf>
    <xf numFmtId="1" fontId="21" fillId="37" borderId="7" xfId="0" applyNumberFormat="1" applyFont="1" applyFill="1" applyBorder="1"/>
    <xf numFmtId="1" fontId="21" fillId="37" borderId="1" xfId="0" applyNumberFormat="1" applyFont="1" applyFill="1" applyBorder="1" applyAlignment="1">
      <alignment horizontal="center"/>
    </xf>
    <xf numFmtId="0" fontId="8" fillId="38" borderId="19" xfId="0" applyFont="1" applyFill="1" applyBorder="1" applyAlignment="1">
      <alignment horizontal="center"/>
    </xf>
    <xf numFmtId="1" fontId="21" fillId="39" borderId="21" xfId="0" applyNumberFormat="1" applyFont="1" applyFill="1" applyBorder="1"/>
    <xf numFmtId="1" fontId="21" fillId="37" borderId="19" xfId="0" applyNumberFormat="1" applyFont="1" applyFill="1" applyBorder="1" applyAlignment="1">
      <alignment horizontal="center"/>
    </xf>
    <xf numFmtId="0" fontId="8" fillId="40" borderId="19" xfId="0" applyFont="1" applyFill="1" applyBorder="1" applyAlignment="1">
      <alignment horizontal="center"/>
    </xf>
    <xf numFmtId="1" fontId="21" fillId="37" borderId="4" xfId="0" applyNumberFormat="1" applyFont="1" applyFill="1" applyBorder="1"/>
    <xf numFmtId="1" fontId="21" fillId="34" borderId="7" xfId="0" applyNumberFormat="1" applyFont="1" applyFill="1" applyBorder="1" applyAlignment="1">
      <alignment horizontal="center"/>
    </xf>
    <xf numFmtId="1" fontId="21" fillId="41" borderId="4" xfId="0" applyNumberFormat="1" applyFont="1" applyFill="1" applyBorder="1"/>
    <xf numFmtId="1" fontId="21" fillId="41" borderId="1" xfId="0" applyNumberFormat="1" applyFont="1" applyFill="1" applyBorder="1" applyAlignment="1">
      <alignment horizontal="center"/>
    </xf>
    <xf numFmtId="0" fontId="22" fillId="42" borderId="19" xfId="0" applyFont="1" applyFill="1" applyBorder="1" applyAlignment="1">
      <alignment horizontal="center"/>
    </xf>
    <xf numFmtId="1" fontId="21" fillId="43" borderId="21" xfId="0" applyNumberFormat="1" applyFont="1" applyFill="1" applyBorder="1"/>
    <xf numFmtId="1" fontId="21" fillId="41" borderId="19" xfId="0" applyNumberFormat="1" applyFont="1" applyFill="1" applyBorder="1" applyAlignment="1">
      <alignment horizontal="center"/>
    </xf>
    <xf numFmtId="0" fontId="8" fillId="44" borderId="19" xfId="0" applyFont="1" applyFill="1" applyBorder="1" applyAlignment="1">
      <alignment horizontal="center"/>
    </xf>
    <xf numFmtId="0" fontId="8" fillId="31" borderId="7" xfId="0" applyFont="1" applyFill="1" applyBorder="1" applyAlignment="1">
      <alignment horizontal="center"/>
    </xf>
    <xf numFmtId="0" fontId="21" fillId="31" borderId="7" xfId="0" applyFont="1" applyFill="1" applyBorder="1" applyAlignment="1">
      <alignment horizontal="center"/>
    </xf>
    <xf numFmtId="0" fontId="8" fillId="45" borderId="7" xfId="0" applyFont="1" applyFill="1" applyBorder="1" applyAlignment="1">
      <alignment horizontal="center"/>
    </xf>
    <xf numFmtId="1" fontId="8" fillId="45" borderId="7" xfId="0" applyNumberFormat="1" applyFont="1" applyFill="1" applyBorder="1" applyAlignment="1">
      <alignment horizontal="center"/>
    </xf>
    <xf numFmtId="0" fontId="21" fillId="46" borderId="7" xfId="0" applyFont="1" applyFill="1" applyBorder="1" applyAlignment="1">
      <alignment horizontal="center" vertical="center" wrapText="1"/>
    </xf>
    <xf numFmtId="1" fontId="10" fillId="41" borderId="6" xfId="0" applyNumberFormat="1" applyFont="1" applyFill="1" applyBorder="1" applyAlignment="1">
      <alignment horizontal="center"/>
    </xf>
    <xf numFmtId="0" fontId="8" fillId="41" borderId="7" xfId="0" applyFont="1" applyFill="1" applyBorder="1"/>
    <xf numFmtId="1" fontId="8" fillId="41" borderId="7" xfId="0" applyNumberFormat="1" applyFont="1" applyFill="1" applyBorder="1"/>
    <xf numFmtId="1" fontId="50" fillId="0" borderId="5" xfId="0" applyNumberFormat="1" applyFont="1" applyBorder="1" applyAlignment="1">
      <alignment horizontal="center" vertical="center"/>
    </xf>
    <xf numFmtId="1" fontId="50" fillId="0" borderId="6" xfId="0" applyNumberFormat="1" applyFont="1" applyBorder="1" applyAlignment="1">
      <alignment horizontal="center" vertical="center"/>
    </xf>
    <xf numFmtId="0" fontId="5" fillId="47" borderId="7" xfId="0" applyFont="1" applyFill="1" applyBorder="1"/>
    <xf numFmtId="0" fontId="24" fillId="0" borderId="0" xfId="0" applyFont="1" applyAlignment="1">
      <alignment wrapText="1"/>
    </xf>
    <xf numFmtId="0" fontId="24" fillId="0" borderId="0" xfId="0" applyFont="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8" fillId="0" borderId="0" xfId="0" applyFont="1" applyAlignment="1">
      <alignment wrapText="1"/>
    </xf>
    <xf numFmtId="0" fontId="0" fillId="0" borderId="0" xfId="0" applyAlignment="1">
      <alignment wrapText="1"/>
    </xf>
    <xf numFmtId="0" fontId="24" fillId="0" borderId="76" xfId="0" applyFont="1" applyBorder="1"/>
    <xf numFmtId="0" fontId="24" fillId="0" borderId="0" xfId="0" applyFont="1" applyAlignment="1">
      <alignment horizontal="center" vertical="center"/>
    </xf>
    <xf numFmtId="0" fontId="24" fillId="36" borderId="0" xfId="0" applyFont="1" applyFill="1" applyAlignment="1">
      <alignment wrapText="1"/>
    </xf>
    <xf numFmtId="0" fontId="24" fillId="36" borderId="0" xfId="0" applyFont="1" applyFill="1"/>
    <xf numFmtId="0" fontId="23" fillId="36" borderId="0" xfId="0" applyFont="1" applyFill="1" applyAlignment="1">
      <alignment horizontal="center" wrapText="1"/>
    </xf>
    <xf numFmtId="0" fontId="24" fillId="36" borderId="0" xfId="0" applyFont="1" applyFill="1" applyAlignment="1">
      <alignment horizontal="right"/>
    </xf>
    <xf numFmtId="0" fontId="23" fillId="36" borderId="0" xfId="0" applyFont="1" applyFill="1" applyAlignment="1">
      <alignment horizontal="right"/>
    </xf>
    <xf numFmtId="0" fontId="24" fillId="51" borderId="0" xfId="0" applyFont="1" applyFill="1" applyAlignment="1">
      <alignment wrapText="1"/>
    </xf>
    <xf numFmtId="0" fontId="24" fillId="51" borderId="0" xfId="0" applyFont="1" applyFill="1"/>
    <xf numFmtId="0" fontId="23" fillId="51" borderId="0" xfId="0" applyFont="1" applyFill="1" applyAlignment="1">
      <alignment horizontal="center" wrapText="1"/>
    </xf>
    <xf numFmtId="0" fontId="24" fillId="51" borderId="0" xfId="0" applyFont="1" applyFill="1" applyAlignment="1">
      <alignment horizontal="right"/>
    </xf>
    <xf numFmtId="0" fontId="23" fillId="51" borderId="0" xfId="0" applyFont="1" applyFill="1" applyAlignment="1">
      <alignment horizontal="right"/>
    </xf>
    <xf numFmtId="0" fontId="24" fillId="48" borderId="0" xfId="0" applyFont="1" applyFill="1" applyAlignment="1">
      <alignment wrapText="1"/>
    </xf>
    <xf numFmtId="0" fontId="24" fillId="48" borderId="0" xfId="0" applyFont="1" applyFill="1" applyAlignment="1">
      <alignment horizontal="center" wrapText="1"/>
    </xf>
    <xf numFmtId="0" fontId="23" fillId="48" borderId="0" xfId="0" applyFont="1" applyFill="1" applyAlignment="1">
      <alignment horizontal="center" wrapText="1"/>
    </xf>
    <xf numFmtId="0" fontId="24" fillId="48" borderId="0" xfId="0" applyFont="1" applyFill="1"/>
    <xf numFmtId="0" fontId="24" fillId="48" borderId="0" xfId="0" applyFont="1" applyFill="1" applyAlignment="1">
      <alignment horizontal="right"/>
    </xf>
    <xf numFmtId="0" fontId="23" fillId="48" borderId="0" xfId="0" applyFont="1" applyFill="1" applyAlignment="1">
      <alignment horizontal="right"/>
    </xf>
    <xf numFmtId="0" fontId="24" fillId="34" borderId="0" xfId="0" applyFont="1" applyFill="1" applyAlignment="1">
      <alignment wrapText="1"/>
    </xf>
    <xf numFmtId="0" fontId="24" fillId="34" borderId="0" xfId="0" applyFont="1" applyFill="1" applyAlignment="1">
      <alignment horizontal="center" wrapText="1"/>
    </xf>
    <xf numFmtId="0" fontId="23" fillId="34" borderId="0" xfId="0" applyFont="1" applyFill="1" applyAlignment="1">
      <alignment horizontal="center" wrapText="1"/>
    </xf>
    <xf numFmtId="0" fontId="24" fillId="34" borderId="0" xfId="0" applyFont="1" applyFill="1"/>
    <xf numFmtId="0" fontId="24" fillId="34" borderId="0" xfId="0" applyFont="1" applyFill="1" applyAlignment="1">
      <alignment horizontal="right"/>
    </xf>
    <xf numFmtId="0" fontId="23" fillId="34" borderId="0" xfId="0" applyFont="1" applyFill="1" applyAlignment="1">
      <alignment horizontal="right"/>
    </xf>
    <xf numFmtId="0" fontId="24" fillId="50" borderId="0" xfId="0" applyFont="1" applyFill="1" applyAlignment="1">
      <alignment wrapText="1"/>
    </xf>
    <xf numFmtId="0" fontId="24" fillId="50" borderId="0" xfId="0" applyFont="1" applyFill="1" applyAlignment="1">
      <alignment horizontal="center" wrapText="1"/>
    </xf>
    <xf numFmtId="0" fontId="23" fillId="50" borderId="0" xfId="0" applyFont="1" applyFill="1" applyAlignment="1">
      <alignment horizontal="center" wrapText="1"/>
    </xf>
    <xf numFmtId="0" fontId="24" fillId="50" borderId="0" xfId="0" applyFont="1" applyFill="1"/>
    <xf numFmtId="0" fontId="24" fillId="50" borderId="0" xfId="0" applyFont="1" applyFill="1" applyAlignment="1">
      <alignment horizontal="right"/>
    </xf>
    <xf numFmtId="0" fontId="23" fillId="50" borderId="0" xfId="0" applyFont="1" applyFill="1" applyAlignment="1">
      <alignment horizontal="right"/>
    </xf>
    <xf numFmtId="0" fontId="24"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4" fillId="14" borderId="0" xfId="0" applyFont="1" applyFill="1" applyAlignment="1">
      <alignment horizontal="right" vertical="center"/>
    </xf>
    <xf numFmtId="0" fontId="23" fillId="14" borderId="81" xfId="0" applyFont="1" applyFill="1" applyBorder="1" applyAlignment="1">
      <alignment horizontal="center" vertical="center"/>
    </xf>
    <xf numFmtId="0" fontId="23" fillId="14" borderId="0" xfId="0" applyFont="1" applyFill="1" applyAlignment="1">
      <alignment vertical="center"/>
    </xf>
    <xf numFmtId="0" fontId="24" fillId="14" borderId="81" xfId="0" applyFont="1" applyFill="1" applyBorder="1" applyAlignment="1">
      <alignment horizontal="center" vertical="center"/>
    </xf>
    <xf numFmtId="0" fontId="24" fillId="14" borderId="0" xfId="0" applyFont="1" applyFill="1" applyAlignment="1">
      <alignment vertical="center"/>
    </xf>
    <xf numFmtId="0" fontId="24" fillId="14" borderId="81" xfId="0" applyFont="1" applyFill="1" applyBorder="1" applyAlignment="1">
      <alignment vertical="center"/>
    </xf>
    <xf numFmtId="0" fontId="23" fillId="14" borderId="0" xfId="0" applyFont="1" applyFill="1" applyAlignment="1">
      <alignment horizontal="center" vertical="center"/>
    </xf>
    <xf numFmtId="0" fontId="23" fillId="0" borderId="0" xfId="0" applyFont="1" applyAlignment="1">
      <alignment horizontal="center" vertical="center"/>
    </xf>
    <xf numFmtId="0" fontId="23" fillId="14" borderId="81" xfId="0" applyFont="1" applyFill="1" applyBorder="1" applyAlignment="1">
      <alignment vertical="center"/>
    </xf>
    <xf numFmtId="0" fontId="24" fillId="14" borderId="81" xfId="0" applyFont="1" applyFill="1" applyBorder="1" applyAlignment="1">
      <alignment horizontal="right" vertical="center"/>
    </xf>
    <xf numFmtId="0" fontId="24" fillId="14" borderId="76" xfId="0" applyFont="1" applyFill="1" applyBorder="1" applyAlignment="1">
      <alignment horizontal="right" vertical="center"/>
    </xf>
    <xf numFmtId="0" fontId="24" fillId="14" borderId="76" xfId="0" applyFont="1" applyFill="1" applyBorder="1" applyAlignment="1">
      <alignment vertical="center"/>
    </xf>
    <xf numFmtId="0" fontId="24" fillId="14" borderId="83" xfId="0" applyFont="1" applyFill="1" applyBorder="1" applyAlignment="1">
      <alignment horizontal="right" vertical="center"/>
    </xf>
    <xf numFmtId="0" fontId="24" fillId="14" borderId="85" xfId="0" applyFont="1" applyFill="1" applyBorder="1" applyAlignment="1">
      <alignment horizontal="right" vertical="center"/>
    </xf>
    <xf numFmtId="0" fontId="26" fillId="0" borderId="81" xfId="0" applyFont="1" applyBorder="1" applyAlignment="1">
      <alignment vertical="center"/>
    </xf>
    <xf numFmtId="0" fontId="24" fillId="0" borderId="76" xfId="0" applyFont="1" applyBorder="1" applyAlignment="1">
      <alignment horizontal="center" vertical="center"/>
    </xf>
    <xf numFmtId="0" fontId="24" fillId="0" borderId="81" xfId="0" applyFont="1" applyBorder="1" applyAlignment="1">
      <alignment vertical="center"/>
    </xf>
    <xf numFmtId="0" fontId="24" fillId="0" borderId="81" xfId="0" applyFont="1" applyBorder="1" applyAlignment="1">
      <alignment horizontal="center" vertical="center"/>
    </xf>
    <xf numFmtId="0" fontId="24" fillId="0" borderId="81" xfId="0" applyFont="1" applyBorder="1" applyAlignment="1">
      <alignment horizontal="right" vertical="center"/>
    </xf>
    <xf numFmtId="0" fontId="24" fillId="25" borderId="81" xfId="0" applyFont="1" applyFill="1" applyBorder="1" applyAlignment="1">
      <alignment horizontal="right" vertical="center"/>
    </xf>
    <xf numFmtId="0" fontId="25" fillId="14" borderId="81" xfId="0" applyFont="1" applyFill="1" applyBorder="1" applyAlignment="1">
      <alignment horizontal="right" vertical="center"/>
    </xf>
    <xf numFmtId="0" fontId="24" fillId="14" borderId="83" xfId="0" applyFont="1" applyFill="1" applyBorder="1" applyAlignment="1">
      <alignment vertical="center"/>
    </xf>
    <xf numFmtId="0" fontId="24" fillId="14" borderId="88" xfId="0" applyFont="1" applyFill="1" applyBorder="1" applyAlignment="1">
      <alignment vertical="center"/>
    </xf>
    <xf numFmtId="0" fontId="24" fillId="14" borderId="85" xfId="0" applyFont="1" applyFill="1" applyBorder="1" applyAlignment="1">
      <alignment vertical="center"/>
    </xf>
    <xf numFmtId="0" fontId="24" fillId="14" borderId="89" xfId="0" applyFont="1" applyFill="1" applyBorder="1" applyAlignment="1">
      <alignment vertical="center"/>
    </xf>
    <xf numFmtId="0" fontId="24" fillId="14" borderId="90" xfId="0" applyFont="1" applyFill="1" applyBorder="1" applyAlignment="1">
      <alignment vertical="center"/>
    </xf>
    <xf numFmtId="0" fontId="24" fillId="14" borderId="91" xfId="0" applyFont="1" applyFill="1" applyBorder="1" applyAlignment="1">
      <alignment vertical="center"/>
    </xf>
    <xf numFmtId="0" fontId="24" fillId="14" borderId="92" xfId="0" applyFont="1" applyFill="1" applyBorder="1" applyAlignment="1">
      <alignment vertical="center"/>
    </xf>
    <xf numFmtId="0" fontId="24" fillId="0" borderId="76" xfId="0" applyFont="1" applyBorder="1" applyAlignment="1">
      <alignment vertical="center"/>
    </xf>
    <xf numFmtId="0" fontId="24" fillId="0" borderId="92" xfId="0" applyFont="1" applyBorder="1" applyAlignment="1">
      <alignment vertical="center"/>
    </xf>
    <xf numFmtId="0" fontId="24" fillId="0" borderId="89" xfId="0" applyFont="1" applyBorder="1" applyAlignment="1">
      <alignment vertical="center"/>
    </xf>
    <xf numFmtId="0" fontId="24" fillId="0" borderId="83" xfId="0" applyFont="1" applyBorder="1" applyAlignment="1">
      <alignment vertical="center"/>
    </xf>
    <xf numFmtId="0" fontId="24" fillId="0" borderId="88" xfId="0" applyFont="1" applyBorder="1" applyAlignment="1">
      <alignment vertical="center"/>
    </xf>
    <xf numFmtId="0" fontId="24" fillId="54" borderId="81" xfId="0" applyFont="1" applyFill="1" applyBorder="1" applyAlignment="1">
      <alignment vertical="center"/>
    </xf>
    <xf numFmtId="0" fontId="6" fillId="55" borderId="81" xfId="0" applyFont="1" applyFill="1" applyBorder="1" applyAlignment="1">
      <alignment vertical="center" wrapText="1"/>
    </xf>
    <xf numFmtId="0" fontId="56" fillId="54" borderId="81" xfId="0" applyFont="1" applyFill="1" applyBorder="1" applyAlignment="1">
      <alignment vertical="center"/>
    </xf>
    <xf numFmtId="0" fontId="56" fillId="54" borderId="81" xfId="0" applyFont="1" applyFill="1" applyBorder="1" applyAlignment="1">
      <alignment horizontal="right" vertical="center"/>
    </xf>
    <xf numFmtId="0" fontId="24" fillId="54" borderId="0" xfId="0" applyFont="1" applyFill="1" applyAlignment="1">
      <alignment vertical="center"/>
    </xf>
    <xf numFmtId="0" fontId="23" fillId="54" borderId="0" xfId="0" applyFont="1" applyFill="1" applyAlignment="1">
      <alignment horizontal="center" vertical="center"/>
    </xf>
    <xf numFmtId="0" fontId="56" fillId="54" borderId="0" xfId="0" applyFont="1" applyFill="1" applyAlignment="1">
      <alignment vertical="center"/>
    </xf>
    <xf numFmtId="0" fontId="55" fillId="54" borderId="0" xfId="0" applyFont="1" applyFill="1" applyAlignment="1">
      <alignment horizontal="right" vertical="center"/>
    </xf>
    <xf numFmtId="0" fontId="56" fillId="53" borderId="0" xfId="0" applyFont="1" applyFill="1" applyAlignment="1">
      <alignment vertical="center"/>
    </xf>
    <xf numFmtId="0" fontId="56" fillId="53" borderId="0" xfId="0" applyFont="1" applyFill="1" applyAlignment="1">
      <alignment horizontal="center" vertical="center"/>
    </xf>
    <xf numFmtId="0" fontId="56" fillId="53" borderId="0" xfId="0" applyFont="1" applyFill="1" applyAlignment="1">
      <alignment horizontal="right" vertical="center"/>
    </xf>
    <xf numFmtId="0" fontId="57" fillId="0" borderId="0" xfId="0" applyFont="1"/>
    <xf numFmtId="0" fontId="60" fillId="0" borderId="0" xfId="0" applyFont="1"/>
    <xf numFmtId="0" fontId="62" fillId="0" borderId="0" xfId="0" applyFont="1"/>
    <xf numFmtId="0" fontId="61" fillId="0" borderId="0" xfId="0" applyFont="1" applyAlignment="1">
      <alignment vertical="center"/>
    </xf>
    <xf numFmtId="0" fontId="61" fillId="0" borderId="0" xfId="0" applyFont="1"/>
    <xf numFmtId="0" fontId="58" fillId="0" borderId="63" xfId="0" applyFont="1" applyBorder="1" applyAlignment="1">
      <alignment vertical="top"/>
    </xf>
    <xf numFmtId="0" fontId="67" fillId="0" borderId="2" xfId="0" applyFont="1" applyBorder="1" applyAlignment="1">
      <alignment horizontal="left" vertical="top" wrapText="1"/>
    </xf>
    <xf numFmtId="0" fontId="58" fillId="0" borderId="2" xfId="0" applyFont="1" applyBorder="1" applyAlignment="1">
      <alignment vertical="top"/>
    </xf>
    <xf numFmtId="0" fontId="4" fillId="0" borderId="63" xfId="0" applyFont="1" applyBorder="1" applyAlignment="1">
      <alignment vertical="top"/>
    </xf>
    <xf numFmtId="0" fontId="4" fillId="0" borderId="2" xfId="0" applyFont="1" applyBorder="1" applyAlignment="1">
      <alignment vertical="top"/>
    </xf>
    <xf numFmtId="0" fontId="70" fillId="0" borderId="4" xfId="0" applyFont="1" applyBorder="1" applyAlignment="1">
      <alignment horizontal="left" vertical="top" wrapText="1"/>
    </xf>
    <xf numFmtId="0" fontId="63" fillId="0" borderId="66" xfId="0" applyFont="1" applyBorder="1" applyAlignment="1">
      <alignment vertical="center"/>
    </xf>
    <xf numFmtId="0" fontId="60" fillId="0" borderId="0" xfId="0" applyFont="1" applyAlignment="1">
      <alignment horizontal="center"/>
    </xf>
    <xf numFmtId="0" fontId="69" fillId="0" borderId="0" xfId="0" applyFont="1"/>
    <xf numFmtId="0" fontId="68" fillId="0" borderId="53" xfId="0" applyFont="1" applyBorder="1" applyAlignment="1">
      <alignment horizontal="center" vertical="center"/>
    </xf>
    <xf numFmtId="0" fontId="4" fillId="0" borderId="52" xfId="0" applyFont="1" applyBorder="1" applyAlignment="1">
      <alignment vertical="top"/>
    </xf>
    <xf numFmtId="0" fontId="4" fillId="0" borderId="2" xfId="0" applyFont="1" applyBorder="1" applyAlignment="1">
      <alignment horizontal="left" vertical="top"/>
    </xf>
    <xf numFmtId="0" fontId="4" fillId="0" borderId="64" xfId="0" applyFont="1" applyBorder="1" applyAlignment="1">
      <alignment vertical="top"/>
    </xf>
    <xf numFmtId="0" fontId="4" fillId="0" borderId="8" xfId="0" applyFont="1" applyBorder="1" applyAlignment="1">
      <alignment vertical="top"/>
    </xf>
    <xf numFmtId="0" fontId="4" fillId="0" borderId="0" xfId="0" applyFont="1"/>
    <xf numFmtId="0" fontId="74" fillId="0" borderId="0" xfId="0" applyFont="1"/>
    <xf numFmtId="0" fontId="58" fillId="34" borderId="63" xfId="0" applyFont="1" applyFill="1" applyBorder="1" applyAlignment="1">
      <alignment vertical="top"/>
    </xf>
    <xf numFmtId="0" fontId="69" fillId="34" borderId="0" xfId="0" applyFont="1" applyFill="1"/>
    <xf numFmtId="0" fontId="58" fillId="34" borderId="59" xfId="0" applyFont="1" applyFill="1" applyBorder="1" applyAlignment="1">
      <alignment vertical="top"/>
    </xf>
    <xf numFmtId="0" fontId="4" fillId="34" borderId="63" xfId="0" applyFont="1" applyFill="1" applyBorder="1" applyAlignment="1">
      <alignment vertical="top"/>
    </xf>
    <xf numFmtId="0" fontId="62" fillId="34" borderId="0" xfId="0" applyFont="1" applyFill="1"/>
    <xf numFmtId="0" fontId="70" fillId="0" borderId="77" xfId="0" applyFont="1" applyBorder="1" applyAlignment="1">
      <alignment horizontal="left" vertical="top" wrapText="1"/>
    </xf>
    <xf numFmtId="0" fontId="4" fillId="0" borderId="77" xfId="0" applyFont="1" applyBorder="1" applyAlignment="1">
      <alignment vertical="top"/>
    </xf>
    <xf numFmtId="0" fontId="67" fillId="0" borderId="77" xfId="0" applyFont="1" applyBorder="1" applyAlignment="1">
      <alignment vertical="top" wrapText="1"/>
    </xf>
    <xf numFmtId="0" fontId="67" fillId="0" borderId="77" xfId="0" applyFont="1" applyBorder="1" applyAlignment="1">
      <alignment horizontal="left" vertical="top" wrapText="1"/>
    </xf>
    <xf numFmtId="0" fontId="4" fillId="0" borderId="63" xfId="0" applyFont="1" applyBorder="1" applyAlignment="1">
      <alignment vertical="center"/>
    </xf>
    <xf numFmtId="0" fontId="70" fillId="0" borderId="2" xfId="0" applyFont="1" applyBorder="1" applyAlignment="1">
      <alignment vertical="center" wrapText="1"/>
    </xf>
    <xf numFmtId="0" fontId="70" fillId="0" borderId="77" xfId="0" applyFont="1" applyBorder="1" applyAlignment="1">
      <alignment vertical="center" wrapText="1"/>
    </xf>
    <xf numFmtId="0" fontId="62" fillId="0" borderId="0" xfId="0" applyFont="1" applyAlignment="1">
      <alignment vertical="center"/>
    </xf>
    <xf numFmtId="0" fontId="4" fillId="0" borderId="2" xfId="0" applyFont="1" applyBorder="1" applyAlignment="1">
      <alignment vertical="center"/>
    </xf>
    <xf numFmtId="0" fontId="70" fillId="0" borderId="77" xfId="0" applyFont="1" applyBorder="1" applyAlignment="1">
      <alignment horizontal="left" vertical="center" wrapText="1"/>
    </xf>
    <xf numFmtId="1" fontId="10" fillId="56" borderId="6" xfId="0" applyNumberFormat="1" applyFont="1" applyFill="1" applyBorder="1" applyAlignment="1">
      <alignment horizontal="center"/>
    </xf>
    <xf numFmtId="0" fontId="8" fillId="56" borderId="7" xfId="0" applyFont="1" applyFill="1" applyBorder="1"/>
    <xf numFmtId="1" fontId="8" fillId="56" borderId="7" xfId="0" applyNumberFormat="1" applyFont="1" applyFill="1" applyBorder="1"/>
    <xf numFmtId="1" fontId="10" fillId="51" borderId="6" xfId="0" applyNumberFormat="1" applyFont="1" applyFill="1" applyBorder="1" applyAlignment="1">
      <alignment horizontal="center"/>
    </xf>
    <xf numFmtId="0" fontId="8" fillId="51" borderId="7" xfId="0" applyFont="1" applyFill="1" applyBorder="1"/>
    <xf numFmtId="1" fontId="8" fillId="51" borderId="7" xfId="0" applyNumberFormat="1" applyFont="1" applyFill="1" applyBorder="1"/>
    <xf numFmtId="1" fontId="10" fillId="59" borderId="6" xfId="0" applyNumberFormat="1" applyFont="1" applyFill="1" applyBorder="1" applyAlignment="1">
      <alignment horizontal="center"/>
    </xf>
    <xf numFmtId="0" fontId="8" fillId="59" borderId="7" xfId="0" applyFont="1" applyFill="1" applyBorder="1"/>
    <xf numFmtId="1" fontId="8" fillId="59" borderId="7" xfId="0" applyNumberFormat="1" applyFont="1" applyFill="1" applyBorder="1"/>
    <xf numFmtId="1" fontId="10" fillId="48" borderId="6" xfId="0" applyNumberFormat="1" applyFont="1" applyFill="1" applyBorder="1" applyAlignment="1">
      <alignment horizontal="center"/>
    </xf>
    <xf numFmtId="0" fontId="8" fillId="48" borderId="7" xfId="0" applyFont="1" applyFill="1" applyBorder="1"/>
    <xf numFmtId="1" fontId="8" fillId="48" borderId="7" xfId="0" applyNumberFormat="1" applyFont="1" applyFill="1" applyBorder="1"/>
    <xf numFmtId="0" fontId="0" fillId="0" borderId="0" xfId="0" applyAlignment="1">
      <alignment vertical="center"/>
    </xf>
    <xf numFmtId="0" fontId="0" fillId="0" borderId="76" xfId="0" applyBorder="1" applyAlignment="1">
      <alignment vertical="center"/>
    </xf>
    <xf numFmtId="0" fontId="24" fillId="25" borderId="81" xfId="0" applyFont="1" applyFill="1" applyBorder="1" applyAlignment="1">
      <alignment horizontal="center" vertical="center"/>
    </xf>
    <xf numFmtId="0" fontId="24" fillId="25" borderId="82" xfId="0" applyFont="1" applyFill="1" applyBorder="1" applyAlignment="1">
      <alignment horizontal="center" vertical="center"/>
    </xf>
    <xf numFmtId="0" fontId="23" fillId="0" borderId="81" xfId="0" applyFont="1" applyBorder="1" applyAlignment="1">
      <alignment horizontal="center" vertical="center"/>
    </xf>
    <xf numFmtId="0" fontId="8" fillId="0" borderId="19" xfId="0" applyFont="1" applyBorder="1" applyAlignment="1">
      <alignment horizontal="center"/>
    </xf>
    <xf numFmtId="0" fontId="8" fillId="0" borderId="16" xfId="0" applyFont="1" applyBorder="1" applyAlignment="1">
      <alignment horizontal="center"/>
    </xf>
    <xf numFmtId="0" fontId="38" fillId="0" borderId="0" xfId="0" applyFont="1" applyAlignment="1">
      <alignment vertical="center"/>
    </xf>
    <xf numFmtId="0" fontId="70" fillId="0" borderId="77" xfId="0" applyFont="1" applyBorder="1" applyAlignment="1">
      <alignment horizontal="left" vertical="top"/>
    </xf>
    <xf numFmtId="0" fontId="70" fillId="0" borderId="77" xfId="0" quotePrefix="1" applyFont="1" applyBorder="1" applyAlignment="1">
      <alignment horizontal="left" vertical="top" wrapText="1"/>
    </xf>
    <xf numFmtId="0" fontId="70" fillId="0" borderId="77" xfId="0" quotePrefix="1" applyFont="1" applyBorder="1" applyAlignment="1">
      <alignment horizontal="left" vertical="top"/>
    </xf>
    <xf numFmtId="0" fontId="65" fillId="56" borderId="7" xfId="0" applyFont="1" applyFill="1" applyBorder="1" applyAlignment="1">
      <alignment horizontal="center" vertical="center"/>
    </xf>
    <xf numFmtId="0" fontId="65" fillId="56" borderId="51" xfId="0" applyFont="1" applyFill="1" applyBorder="1" applyAlignment="1">
      <alignment horizontal="center" vertical="center"/>
    </xf>
    <xf numFmtId="0" fontId="65" fillId="56" borderId="56" xfId="0" applyFont="1" applyFill="1" applyBorder="1" applyAlignment="1">
      <alignment horizontal="center" vertical="center" wrapText="1"/>
    </xf>
    <xf numFmtId="0" fontId="68" fillId="56" borderId="57" xfId="0" applyFont="1" applyFill="1" applyBorder="1" applyAlignment="1">
      <alignment horizontal="center" vertical="center"/>
    </xf>
    <xf numFmtId="0" fontId="68" fillId="56" borderId="58" xfId="0" applyFont="1" applyFill="1" applyBorder="1" applyAlignment="1">
      <alignment horizontal="center" vertical="center"/>
    </xf>
    <xf numFmtId="0" fontId="68" fillId="56" borderId="46" xfId="0" applyFont="1" applyFill="1" applyBorder="1" applyAlignment="1">
      <alignment horizontal="left" vertical="center" wrapText="1" readingOrder="1"/>
    </xf>
    <xf numFmtId="0" fontId="61" fillId="56" borderId="46" xfId="0" applyFont="1" applyFill="1" applyBorder="1" applyAlignment="1">
      <alignment horizontal="center" vertical="center"/>
    </xf>
    <xf numFmtId="0" fontId="61" fillId="56" borderId="46" xfId="0" applyFont="1" applyFill="1" applyBorder="1" applyAlignment="1">
      <alignment horizontal="center"/>
    </xf>
    <xf numFmtId="0" fontId="61" fillId="56" borderId="95" xfId="0" applyFont="1" applyFill="1" applyBorder="1" applyAlignment="1">
      <alignment horizontal="center"/>
    </xf>
    <xf numFmtId="0" fontId="68" fillId="56" borderId="30" xfId="0" applyFont="1" applyFill="1" applyBorder="1" applyAlignment="1">
      <alignment horizontal="left" vertical="center" wrapText="1" readingOrder="1"/>
    </xf>
    <xf numFmtId="0" fontId="61" fillId="56" borderId="30" xfId="0" applyFont="1" applyFill="1" applyBorder="1" applyAlignment="1">
      <alignment horizontal="center" vertical="center"/>
    </xf>
    <xf numFmtId="0" fontId="61" fillId="56" borderId="30" xfId="0" applyFont="1" applyFill="1" applyBorder="1" applyAlignment="1">
      <alignment horizontal="center"/>
    </xf>
    <xf numFmtId="0" fontId="61" fillId="56" borderId="94" xfId="0" applyFont="1" applyFill="1" applyBorder="1" applyAlignment="1">
      <alignment horizontal="center"/>
    </xf>
    <xf numFmtId="0" fontId="66" fillId="56" borderId="81" xfId="0" applyFont="1" applyFill="1" applyBorder="1" applyAlignment="1">
      <alignment vertical="center" wrapText="1" readingOrder="1"/>
    </xf>
    <xf numFmtId="0" fontId="63" fillId="56" borderId="81" xfId="0" applyFont="1" applyFill="1" applyBorder="1" applyAlignment="1">
      <alignment vertical="center"/>
    </xf>
    <xf numFmtId="0" fontId="63" fillId="56" borderId="81" xfId="0" applyFont="1" applyFill="1" applyBorder="1"/>
    <xf numFmtId="0" fontId="66" fillId="56" borderId="30" xfId="0" applyFont="1" applyFill="1" applyBorder="1" applyAlignment="1">
      <alignment horizontal="left" vertical="center" wrapText="1" readingOrder="1"/>
    </xf>
    <xf numFmtId="0" fontId="63" fillId="56" borderId="30" xfId="0" applyFont="1" applyFill="1" applyBorder="1" applyAlignment="1">
      <alignment horizontal="center" vertical="center"/>
    </xf>
    <xf numFmtId="0" fontId="63" fillId="56" borderId="30" xfId="0" applyFont="1" applyFill="1" applyBorder="1" applyAlignment="1">
      <alignment horizontal="center"/>
    </xf>
    <xf numFmtId="0" fontId="63" fillId="56" borderId="94" xfId="0" applyFont="1" applyFill="1" applyBorder="1" applyAlignment="1">
      <alignment horizontal="center"/>
    </xf>
    <xf numFmtId="0" fontId="63" fillId="56" borderId="16" xfId="0" applyFont="1" applyFill="1" applyBorder="1" applyAlignment="1">
      <alignment horizontal="center"/>
    </xf>
    <xf numFmtId="0" fontId="63" fillId="56" borderId="62" xfId="0" applyFont="1" applyFill="1" applyBorder="1" applyAlignment="1">
      <alignment horizontal="center"/>
    </xf>
    <xf numFmtId="0" fontId="66" fillId="56" borderId="19" xfId="0" applyFont="1" applyFill="1" applyBorder="1" applyAlignment="1">
      <alignment horizontal="left" vertical="center" wrapText="1" readingOrder="1"/>
    </xf>
    <xf numFmtId="0" fontId="63" fillId="56" borderId="7" xfId="0" applyFont="1" applyFill="1" applyBorder="1" applyAlignment="1">
      <alignment horizontal="center" vertical="center"/>
    </xf>
    <xf numFmtId="0" fontId="63" fillId="56" borderId="7" xfId="0" applyFont="1" applyFill="1" applyBorder="1" applyAlignment="1">
      <alignment horizontal="center"/>
    </xf>
    <xf numFmtId="0" fontId="63" fillId="56" borderId="51" xfId="0" applyFont="1" applyFill="1" applyBorder="1" applyAlignment="1">
      <alignment horizontal="center"/>
    </xf>
    <xf numFmtId="0" fontId="66" fillId="56" borderId="16" xfId="0" applyFont="1" applyFill="1" applyBorder="1" applyAlignment="1">
      <alignment horizontal="left" vertical="center" wrapText="1" readingOrder="1"/>
    </xf>
    <xf numFmtId="0" fontId="65" fillId="63" borderId="7" xfId="0" applyFont="1" applyFill="1" applyBorder="1" applyAlignment="1">
      <alignment horizontal="center" vertical="center"/>
    </xf>
    <xf numFmtId="0" fontId="65" fillId="63" borderId="51" xfId="0" applyFont="1" applyFill="1" applyBorder="1" applyAlignment="1">
      <alignment horizontal="center" vertical="center"/>
    </xf>
    <xf numFmtId="0" fontId="65" fillId="63" borderId="56" xfId="0" applyFont="1" applyFill="1" applyBorder="1" applyAlignment="1">
      <alignment horizontal="center" vertical="center" wrapText="1"/>
    </xf>
    <xf numFmtId="0" fontId="68" fillId="63" borderId="57" xfId="0" applyFont="1" applyFill="1" applyBorder="1" applyAlignment="1">
      <alignment horizontal="center" vertical="center"/>
    </xf>
    <xf numFmtId="0" fontId="68" fillId="63" borderId="58" xfId="0" applyFont="1" applyFill="1" applyBorder="1" applyAlignment="1">
      <alignment horizontal="center" vertical="center"/>
    </xf>
    <xf numFmtId="0" fontId="68" fillId="63" borderId="46" xfId="0" applyFont="1" applyFill="1" applyBorder="1" applyAlignment="1">
      <alignment horizontal="left" vertical="center" wrapText="1" readingOrder="1"/>
    </xf>
    <xf numFmtId="0" fontId="61" fillId="63" borderId="46" xfId="0" applyFont="1" applyFill="1" applyBorder="1" applyAlignment="1">
      <alignment horizontal="center" vertical="center"/>
    </xf>
    <xf numFmtId="0" fontId="61" fillId="63" borderId="46" xfId="0" applyFont="1" applyFill="1" applyBorder="1" applyAlignment="1">
      <alignment horizontal="center"/>
    </xf>
    <xf numFmtId="0" fontId="61" fillId="63" borderId="95" xfId="0" applyFont="1" applyFill="1" applyBorder="1" applyAlignment="1">
      <alignment horizontal="center"/>
    </xf>
    <xf numFmtId="0" fontId="68" fillId="63" borderId="30" xfId="0" applyFont="1" applyFill="1" applyBorder="1" applyAlignment="1">
      <alignment horizontal="left" vertical="center" wrapText="1" readingOrder="1"/>
    </xf>
    <xf numFmtId="0" fontId="61" fillId="63" borderId="30" xfId="0" applyFont="1" applyFill="1" applyBorder="1" applyAlignment="1">
      <alignment horizontal="center" vertical="center"/>
    </xf>
    <xf numFmtId="0" fontId="61" fillId="63" borderId="30" xfId="0" applyFont="1" applyFill="1" applyBorder="1" applyAlignment="1">
      <alignment horizontal="center"/>
    </xf>
    <xf numFmtId="0" fontId="61" fillId="63" borderId="94" xfId="0" applyFont="1" applyFill="1" applyBorder="1" applyAlignment="1">
      <alignment horizontal="center"/>
    </xf>
    <xf numFmtId="0" fontId="66" fillId="63" borderId="81" xfId="0" applyFont="1" applyFill="1" applyBorder="1" applyAlignment="1">
      <alignment vertical="center" wrapText="1" readingOrder="1"/>
    </xf>
    <xf numFmtId="0" fontId="63" fillId="63" borderId="81" xfId="0" applyFont="1" applyFill="1" applyBorder="1" applyAlignment="1">
      <alignment vertical="center"/>
    </xf>
    <xf numFmtId="0" fontId="63" fillId="63" borderId="81" xfId="0" applyFont="1" applyFill="1" applyBorder="1"/>
    <xf numFmtId="0" fontId="66" fillId="63" borderId="30" xfId="0" applyFont="1" applyFill="1" applyBorder="1" applyAlignment="1">
      <alignment horizontal="left" vertical="center" wrapText="1" readingOrder="1"/>
    </xf>
    <xf numFmtId="0" fontId="63" fillId="63" borderId="30" xfId="0" applyFont="1" applyFill="1" applyBorder="1" applyAlignment="1">
      <alignment horizontal="center" vertical="center"/>
    </xf>
    <xf numFmtId="0" fontId="63" fillId="63" borderId="30" xfId="0" applyFont="1" applyFill="1" applyBorder="1" applyAlignment="1">
      <alignment horizontal="center"/>
    </xf>
    <xf numFmtId="0" fontId="63" fillId="63" borderId="94" xfId="0" applyFont="1" applyFill="1" applyBorder="1" applyAlignment="1">
      <alignment horizontal="center"/>
    </xf>
    <xf numFmtId="0" fontId="63" fillId="63" borderId="16" xfId="0" applyFont="1" applyFill="1" applyBorder="1" applyAlignment="1">
      <alignment horizontal="center"/>
    </xf>
    <xf numFmtId="0" fontId="63" fillId="63" borderId="62" xfId="0" applyFont="1" applyFill="1" applyBorder="1" applyAlignment="1">
      <alignment horizontal="center"/>
    </xf>
    <xf numFmtId="0" fontId="66" fillId="63" borderId="19" xfId="0" applyFont="1" applyFill="1" applyBorder="1" applyAlignment="1">
      <alignment horizontal="left" vertical="center" wrapText="1" readingOrder="1"/>
    </xf>
    <xf numFmtId="0" fontId="63" fillId="63" borderId="7" xfId="0" applyFont="1" applyFill="1" applyBorder="1" applyAlignment="1">
      <alignment horizontal="center" vertical="center"/>
    </xf>
    <xf numFmtId="0" fontId="63" fillId="63" borderId="7" xfId="0" applyFont="1" applyFill="1" applyBorder="1" applyAlignment="1">
      <alignment horizontal="center"/>
    </xf>
    <xf numFmtId="0" fontId="63" fillId="63" borderId="51" xfId="0" applyFont="1" applyFill="1" applyBorder="1" applyAlignment="1">
      <alignment horizontal="center"/>
    </xf>
    <xf numFmtId="0" fontId="66" fillId="63" borderId="16" xfId="0" applyFont="1" applyFill="1" applyBorder="1" applyAlignment="1">
      <alignment horizontal="left" vertical="center" wrapText="1" readingOrder="1"/>
    </xf>
    <xf numFmtId="0" fontId="65" fillId="65" borderId="7" xfId="0" applyFont="1" applyFill="1" applyBorder="1" applyAlignment="1">
      <alignment horizontal="center" vertical="center"/>
    </xf>
    <xf numFmtId="0" fontId="65" fillId="65" borderId="51" xfId="0" applyFont="1" applyFill="1" applyBorder="1" applyAlignment="1">
      <alignment horizontal="center" vertical="center"/>
    </xf>
    <xf numFmtId="0" fontId="65" fillId="65" borderId="56" xfId="0" applyFont="1" applyFill="1" applyBorder="1" applyAlignment="1">
      <alignment horizontal="center" vertical="center" wrapText="1"/>
    </xf>
    <xf numFmtId="0" fontId="68" fillId="65" borderId="57" xfId="0" applyFont="1" applyFill="1" applyBorder="1" applyAlignment="1">
      <alignment horizontal="center" vertical="center"/>
    </xf>
    <xf numFmtId="0" fontId="68" fillId="65" borderId="58" xfId="0" applyFont="1" applyFill="1" applyBorder="1" applyAlignment="1">
      <alignment horizontal="center" vertical="center"/>
    </xf>
    <xf numFmtId="0" fontId="68" fillId="65" borderId="46" xfId="0" applyFont="1" applyFill="1" applyBorder="1" applyAlignment="1">
      <alignment horizontal="left" vertical="center" wrapText="1" readingOrder="1"/>
    </xf>
    <xf numFmtId="0" fontId="61" fillId="65" borderId="46" xfId="0" applyFont="1" applyFill="1" applyBorder="1" applyAlignment="1">
      <alignment horizontal="center" vertical="center"/>
    </xf>
    <xf numFmtId="0" fontId="61" fillId="65" borderId="46" xfId="0" applyFont="1" applyFill="1" applyBorder="1" applyAlignment="1">
      <alignment horizontal="center"/>
    </xf>
    <xf numFmtId="0" fontId="61" fillId="65" borderId="95" xfId="0" applyFont="1" applyFill="1" applyBorder="1" applyAlignment="1">
      <alignment horizontal="center"/>
    </xf>
    <xf numFmtId="0" fontId="68" fillId="65" borderId="30" xfId="0" applyFont="1" applyFill="1" applyBorder="1" applyAlignment="1">
      <alignment horizontal="left" vertical="center" wrapText="1" readingOrder="1"/>
    </xf>
    <xf numFmtId="0" fontId="61" fillId="65" borderId="30" xfId="0" applyFont="1" applyFill="1" applyBorder="1" applyAlignment="1">
      <alignment horizontal="center" vertical="center"/>
    </xf>
    <xf numFmtId="0" fontId="61" fillId="65" borderId="30" xfId="0" applyFont="1" applyFill="1" applyBorder="1" applyAlignment="1">
      <alignment horizontal="center"/>
    </xf>
    <xf numFmtId="0" fontId="61" fillId="65" borderId="94" xfId="0" applyFont="1" applyFill="1" applyBorder="1" applyAlignment="1">
      <alignment horizontal="center"/>
    </xf>
    <xf numFmtId="0" fontId="66" fillId="65" borderId="81" xfId="0" applyFont="1" applyFill="1" applyBorder="1" applyAlignment="1">
      <alignment vertical="center" wrapText="1" readingOrder="1"/>
    </xf>
    <xf numFmtId="0" fontId="63" fillId="65" borderId="81" xfId="0" applyFont="1" applyFill="1" applyBorder="1" applyAlignment="1">
      <alignment vertical="center"/>
    </xf>
    <xf numFmtId="0" fontId="63" fillId="65" borderId="81" xfId="0" applyFont="1" applyFill="1" applyBorder="1"/>
    <xf numFmtId="0" fontId="66" fillId="65" borderId="30" xfId="0" applyFont="1" applyFill="1" applyBorder="1" applyAlignment="1">
      <alignment horizontal="left" vertical="center" wrapText="1" readingOrder="1"/>
    </xf>
    <xf numFmtId="0" fontId="63" fillId="65" borderId="30" xfId="0" applyFont="1" applyFill="1" applyBorder="1" applyAlignment="1">
      <alignment horizontal="center" vertical="center"/>
    </xf>
    <xf numFmtId="0" fontId="63" fillId="65" borderId="30" xfId="0" applyFont="1" applyFill="1" applyBorder="1" applyAlignment="1">
      <alignment horizontal="center"/>
    </xf>
    <xf numFmtId="0" fontId="63" fillId="65" borderId="94" xfId="0" applyFont="1" applyFill="1" applyBorder="1" applyAlignment="1">
      <alignment horizontal="center"/>
    </xf>
    <xf numFmtId="0" fontId="63" fillId="65" borderId="16" xfId="0" applyFont="1" applyFill="1" applyBorder="1" applyAlignment="1">
      <alignment horizontal="center"/>
    </xf>
    <xf numFmtId="0" fontId="63" fillId="65" borderId="62" xfId="0" applyFont="1" applyFill="1" applyBorder="1" applyAlignment="1">
      <alignment horizontal="center"/>
    </xf>
    <xf numFmtId="0" fontId="66" fillId="65" borderId="19" xfId="0" applyFont="1" applyFill="1" applyBorder="1" applyAlignment="1">
      <alignment horizontal="left" vertical="center" wrapText="1" readingOrder="1"/>
    </xf>
    <xf numFmtId="0" fontId="63" fillId="65" borderId="7" xfId="0" applyFont="1" applyFill="1" applyBorder="1" applyAlignment="1">
      <alignment horizontal="center" vertical="center"/>
    </xf>
    <xf numFmtId="0" fontId="63" fillId="65" borderId="7" xfId="0" applyFont="1" applyFill="1" applyBorder="1" applyAlignment="1">
      <alignment horizontal="center"/>
    </xf>
    <xf numFmtId="0" fontId="63" fillId="65" borderId="51" xfId="0" applyFont="1" applyFill="1" applyBorder="1" applyAlignment="1">
      <alignment horizontal="center"/>
    </xf>
    <xf numFmtId="0" fontId="66" fillId="65" borderId="16" xfId="0" applyFont="1" applyFill="1" applyBorder="1" applyAlignment="1">
      <alignment horizontal="left" vertical="center" wrapText="1" readingOrder="1"/>
    </xf>
    <xf numFmtId="0" fontId="65" fillId="67" borderId="7" xfId="0" applyFont="1" applyFill="1" applyBorder="1" applyAlignment="1">
      <alignment horizontal="center" vertical="center"/>
    </xf>
    <xf numFmtId="0" fontId="65" fillId="67" borderId="51" xfId="0" applyFont="1" applyFill="1" applyBorder="1" applyAlignment="1">
      <alignment horizontal="center" vertical="center"/>
    </xf>
    <xf numFmtId="0" fontId="65" fillId="67" borderId="56" xfId="0" applyFont="1" applyFill="1" applyBorder="1" applyAlignment="1">
      <alignment horizontal="center" vertical="center" wrapText="1"/>
    </xf>
    <xf numFmtId="0" fontId="68" fillId="67" borderId="57" xfId="0" applyFont="1" applyFill="1" applyBorder="1" applyAlignment="1">
      <alignment horizontal="center" vertical="center"/>
    </xf>
    <xf numFmtId="0" fontId="68" fillId="67" borderId="58" xfId="0" applyFont="1" applyFill="1" applyBorder="1" applyAlignment="1">
      <alignment horizontal="center" vertical="center"/>
    </xf>
    <xf numFmtId="0" fontId="68" fillId="67" borderId="46" xfId="0" applyFont="1" applyFill="1" applyBorder="1" applyAlignment="1">
      <alignment horizontal="left" vertical="center" wrapText="1" readingOrder="1"/>
    </xf>
    <xf numFmtId="0" fontId="61" fillId="67" borderId="46" xfId="0" applyFont="1" applyFill="1" applyBorder="1" applyAlignment="1">
      <alignment horizontal="center" vertical="center"/>
    </xf>
    <xf numFmtId="0" fontId="61" fillId="67" borderId="46" xfId="0" applyFont="1" applyFill="1" applyBorder="1" applyAlignment="1">
      <alignment horizontal="center"/>
    </xf>
    <xf numFmtId="0" fontId="61" fillId="67" borderId="95" xfId="0" applyFont="1" applyFill="1" applyBorder="1" applyAlignment="1">
      <alignment horizontal="center"/>
    </xf>
    <xf numFmtId="0" fontId="68" fillId="67" borderId="30" xfId="0" applyFont="1" applyFill="1" applyBorder="1" applyAlignment="1">
      <alignment horizontal="left" vertical="center" wrapText="1" readingOrder="1"/>
    </xf>
    <xf numFmtId="0" fontId="61" fillId="67" borderId="30" xfId="0" applyFont="1" applyFill="1" applyBorder="1" applyAlignment="1">
      <alignment horizontal="center" vertical="center"/>
    </xf>
    <xf numFmtId="0" fontId="61" fillId="67" borderId="30" xfId="0" applyFont="1" applyFill="1" applyBorder="1" applyAlignment="1">
      <alignment horizontal="center"/>
    </xf>
    <xf numFmtId="0" fontId="61" fillId="67" borderId="94" xfId="0" applyFont="1" applyFill="1" applyBorder="1" applyAlignment="1">
      <alignment horizontal="center"/>
    </xf>
    <xf numFmtId="0" fontId="66" fillId="67" borderId="81" xfId="0" applyFont="1" applyFill="1" applyBorder="1" applyAlignment="1">
      <alignment vertical="center" wrapText="1" readingOrder="1"/>
    </xf>
    <xf numFmtId="0" fontId="63" fillId="67" borderId="81" xfId="0" applyFont="1" applyFill="1" applyBorder="1" applyAlignment="1">
      <alignment vertical="center"/>
    </xf>
    <xf numFmtId="0" fontId="63" fillId="67" borderId="81" xfId="0" applyFont="1" applyFill="1" applyBorder="1"/>
    <xf numFmtId="0" fontId="66" fillId="67" borderId="30" xfId="0" applyFont="1" applyFill="1" applyBorder="1" applyAlignment="1">
      <alignment horizontal="left" vertical="center" wrapText="1" readingOrder="1"/>
    </xf>
    <xf numFmtId="0" fontId="63" fillId="67" borderId="30" xfId="0" applyFont="1" applyFill="1" applyBorder="1" applyAlignment="1">
      <alignment horizontal="center" vertical="center"/>
    </xf>
    <xf numFmtId="0" fontId="63" fillId="67" borderId="30" xfId="0" applyFont="1" applyFill="1" applyBorder="1" applyAlignment="1">
      <alignment horizontal="center"/>
    </xf>
    <xf numFmtId="0" fontId="63" fillId="67" borderId="94" xfId="0" applyFont="1" applyFill="1" applyBorder="1" applyAlignment="1">
      <alignment horizontal="center"/>
    </xf>
    <xf numFmtId="0" fontId="63" fillId="67" borderId="16" xfId="0" applyFont="1" applyFill="1" applyBorder="1" applyAlignment="1">
      <alignment horizontal="center"/>
    </xf>
    <xf numFmtId="0" fontId="63" fillId="67" borderId="62" xfId="0" applyFont="1" applyFill="1" applyBorder="1" applyAlignment="1">
      <alignment horizontal="center"/>
    </xf>
    <xf numFmtId="0" fontId="66" fillId="67" borderId="19" xfId="0" applyFont="1" applyFill="1" applyBorder="1" applyAlignment="1">
      <alignment horizontal="left" vertical="center" wrapText="1" readingOrder="1"/>
    </xf>
    <xf numFmtId="0" fontId="63" fillId="67" borderId="7" xfId="0" applyFont="1" applyFill="1" applyBorder="1" applyAlignment="1">
      <alignment horizontal="center" vertical="center"/>
    </xf>
    <xf numFmtId="0" fontId="63" fillId="67" borderId="7" xfId="0" applyFont="1" applyFill="1" applyBorder="1" applyAlignment="1">
      <alignment horizontal="center"/>
    </xf>
    <xf numFmtId="0" fontId="63" fillId="67" borderId="51" xfId="0" applyFont="1" applyFill="1" applyBorder="1" applyAlignment="1">
      <alignment horizontal="center"/>
    </xf>
    <xf numFmtId="0" fontId="66" fillId="67" borderId="16" xfId="0" applyFont="1" applyFill="1" applyBorder="1" applyAlignment="1">
      <alignment horizontal="left" vertical="center" wrapText="1" readingOrder="1"/>
    </xf>
    <xf numFmtId="0" fontId="65" fillId="69" borderId="7" xfId="0" applyFont="1" applyFill="1" applyBorder="1" applyAlignment="1">
      <alignment horizontal="center" vertical="center"/>
    </xf>
    <xf numFmtId="0" fontId="65" fillId="69" borderId="51" xfId="0" applyFont="1" applyFill="1" applyBorder="1" applyAlignment="1">
      <alignment horizontal="center" vertical="center"/>
    </xf>
    <xf numFmtId="0" fontId="65" fillId="69" borderId="56" xfId="0" applyFont="1" applyFill="1" applyBorder="1" applyAlignment="1">
      <alignment horizontal="center" vertical="center" wrapText="1"/>
    </xf>
    <xf numFmtId="0" fontId="68" fillId="69" borderId="57" xfId="0" applyFont="1" applyFill="1" applyBorder="1" applyAlignment="1">
      <alignment horizontal="center" vertical="center"/>
    </xf>
    <xf numFmtId="0" fontId="68" fillId="69" borderId="58" xfId="0" applyFont="1" applyFill="1" applyBorder="1" applyAlignment="1">
      <alignment horizontal="center" vertical="center"/>
    </xf>
    <xf numFmtId="0" fontId="68" fillId="69" borderId="46" xfId="0" applyFont="1" applyFill="1" applyBorder="1" applyAlignment="1">
      <alignment horizontal="left" vertical="center" wrapText="1" readingOrder="1"/>
    </xf>
    <xf numFmtId="0" fontId="61" fillId="69" borderId="46" xfId="0" applyFont="1" applyFill="1" applyBorder="1" applyAlignment="1">
      <alignment horizontal="center" vertical="center"/>
    </xf>
    <xf numFmtId="0" fontId="61" fillId="69" borderId="46" xfId="0" applyFont="1" applyFill="1" applyBorder="1" applyAlignment="1">
      <alignment horizontal="center"/>
    </xf>
    <xf numFmtId="0" fontId="61" fillId="69" borderId="95" xfId="0" applyFont="1" applyFill="1" applyBorder="1" applyAlignment="1">
      <alignment horizontal="center"/>
    </xf>
    <xf numFmtId="0" fontId="68" fillId="69" borderId="30" xfId="0" applyFont="1" applyFill="1" applyBorder="1" applyAlignment="1">
      <alignment horizontal="left" vertical="center" wrapText="1" readingOrder="1"/>
    </xf>
    <xf numFmtId="0" fontId="61" fillId="69" borderId="30" xfId="0" applyFont="1" applyFill="1" applyBorder="1" applyAlignment="1">
      <alignment horizontal="center" vertical="center"/>
    </xf>
    <xf numFmtId="0" fontId="61" fillId="69" borderId="30" xfId="0" applyFont="1" applyFill="1" applyBorder="1" applyAlignment="1">
      <alignment horizontal="center"/>
    </xf>
    <xf numFmtId="0" fontId="61" fillId="69" borderId="94" xfId="0" applyFont="1" applyFill="1" applyBorder="1" applyAlignment="1">
      <alignment horizontal="center"/>
    </xf>
    <xf numFmtId="0" fontId="66" fillId="69" borderId="81" xfId="0" applyFont="1" applyFill="1" applyBorder="1" applyAlignment="1">
      <alignment vertical="center" wrapText="1" readingOrder="1"/>
    </xf>
    <xf numFmtId="0" fontId="63" fillId="69" borderId="81" xfId="0" applyFont="1" applyFill="1" applyBorder="1" applyAlignment="1">
      <alignment vertical="center"/>
    </xf>
    <xf numFmtId="0" fontId="63" fillId="69" borderId="81" xfId="0" applyFont="1" applyFill="1" applyBorder="1"/>
    <xf numFmtId="0" fontId="66" fillId="69" borderId="30" xfId="0" applyFont="1" applyFill="1" applyBorder="1" applyAlignment="1">
      <alignment horizontal="left" vertical="center" wrapText="1" readingOrder="1"/>
    </xf>
    <xf numFmtId="0" fontId="63" fillId="69" borderId="30" xfId="0" applyFont="1" applyFill="1" applyBorder="1" applyAlignment="1">
      <alignment horizontal="center" vertical="center"/>
    </xf>
    <xf numFmtId="0" fontId="63" fillId="69" borderId="30" xfId="0" applyFont="1" applyFill="1" applyBorder="1" applyAlignment="1">
      <alignment horizontal="center"/>
    </xf>
    <xf numFmtId="0" fontId="63" fillId="69" borderId="94" xfId="0" applyFont="1" applyFill="1" applyBorder="1" applyAlignment="1">
      <alignment horizontal="center"/>
    </xf>
    <xf numFmtId="0" fontId="63" fillId="69" borderId="16" xfId="0" applyFont="1" applyFill="1" applyBorder="1" applyAlignment="1">
      <alignment horizontal="center"/>
    </xf>
    <xf numFmtId="0" fontId="63" fillId="69" borderId="62" xfId="0" applyFont="1" applyFill="1" applyBorder="1" applyAlignment="1">
      <alignment horizontal="center"/>
    </xf>
    <xf numFmtId="0" fontId="66" fillId="69" borderId="19" xfId="0" applyFont="1" applyFill="1" applyBorder="1" applyAlignment="1">
      <alignment horizontal="left" vertical="center" wrapText="1" readingOrder="1"/>
    </xf>
    <xf numFmtId="0" fontId="63" fillId="69" borderId="7" xfId="0" applyFont="1" applyFill="1" applyBorder="1" applyAlignment="1">
      <alignment horizontal="center" vertical="center"/>
    </xf>
    <xf numFmtId="0" fontId="63" fillId="69" borderId="7" xfId="0" applyFont="1" applyFill="1" applyBorder="1" applyAlignment="1">
      <alignment horizontal="center"/>
    </xf>
    <xf numFmtId="0" fontId="63" fillId="69" borderId="51" xfId="0" applyFont="1" applyFill="1" applyBorder="1" applyAlignment="1">
      <alignment horizontal="center"/>
    </xf>
    <xf numFmtId="0" fontId="66" fillId="69" borderId="16" xfId="0" applyFont="1" applyFill="1" applyBorder="1" applyAlignment="1">
      <alignment horizontal="left" vertical="center" wrapText="1" readingOrder="1"/>
    </xf>
    <xf numFmtId="0" fontId="12" fillId="72" borderId="1" xfId="0" applyFont="1" applyFill="1" applyBorder="1" applyAlignment="1">
      <alignment horizontal="center"/>
    </xf>
    <xf numFmtId="0" fontId="12" fillId="72" borderId="6" xfId="0" applyFont="1" applyFill="1" applyBorder="1" applyAlignment="1">
      <alignment horizontal="center"/>
    </xf>
    <xf numFmtId="0" fontId="8" fillId="72" borderId="7" xfId="0" applyFont="1" applyFill="1" applyBorder="1" applyAlignment="1">
      <alignment horizontal="center"/>
    </xf>
    <xf numFmtId="0" fontId="0" fillId="0" borderId="0" xfId="0" applyAlignment="1">
      <alignment horizontal="left" vertical="center" indent="1"/>
    </xf>
    <xf numFmtId="0" fontId="8" fillId="0" borderId="21" xfId="0" applyFont="1" applyBorder="1"/>
    <xf numFmtId="0" fontId="8" fillId="0" borderId="16" xfId="0" applyFont="1" applyBorder="1"/>
    <xf numFmtId="0" fontId="8" fillId="0" borderId="87" xfId="0" applyFont="1" applyBorder="1"/>
    <xf numFmtId="0" fontId="8" fillId="0" borderId="82" xfId="0" applyFont="1" applyBorder="1"/>
    <xf numFmtId="0" fontId="8" fillId="0" borderId="96" xfId="0" applyFont="1" applyBorder="1"/>
    <xf numFmtId="0" fontId="8" fillId="0" borderId="17" xfId="0" applyFont="1" applyBorder="1"/>
    <xf numFmtId="0" fontId="8" fillId="0" borderId="87" xfId="0" applyFont="1" applyBorder="1" applyAlignment="1">
      <alignment vertical="top"/>
    </xf>
    <xf numFmtId="0" fontId="8" fillId="0" borderId="96" xfId="0" applyFont="1" applyBorder="1" applyAlignment="1">
      <alignment horizontal="left" indent="1"/>
    </xf>
    <xf numFmtId="0" fontId="8" fillId="0" borderId="96" xfId="0" applyFont="1" applyBorder="1" applyAlignment="1">
      <alignment horizontal="left"/>
    </xf>
    <xf numFmtId="0" fontId="8" fillId="0" borderId="96" xfId="0" applyFont="1" applyBorder="1" applyAlignment="1">
      <alignment horizontal="left" vertical="top"/>
    </xf>
    <xf numFmtId="0" fontId="8" fillId="0" borderId="82" xfId="0" applyFont="1" applyBorder="1" applyAlignment="1">
      <alignment horizontal="left" vertical="top"/>
    </xf>
    <xf numFmtId="0" fontId="8" fillId="0" borderId="80" xfId="0" applyFont="1" applyBorder="1"/>
    <xf numFmtId="0" fontId="8" fillId="0" borderId="79" xfId="0" applyFont="1" applyBorder="1"/>
    <xf numFmtId="0" fontId="0" fillId="0" borderId="81" xfId="0" applyBorder="1"/>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12" fillId="14" borderId="83" xfId="0" applyFont="1" applyFill="1" applyBorder="1" applyAlignment="1">
      <alignment vertical="center"/>
    </xf>
    <xf numFmtId="0" fontId="8" fillId="14" borderId="80" xfId="0" applyFont="1" applyFill="1" applyBorder="1" applyAlignment="1">
      <alignment vertical="center"/>
    </xf>
    <xf numFmtId="0" fontId="8" fillId="14" borderId="78" xfId="0" applyFont="1" applyFill="1" applyBorder="1" applyAlignment="1">
      <alignment vertical="center"/>
    </xf>
    <xf numFmtId="0" fontId="8" fillId="14" borderId="79" xfId="0" applyFont="1" applyFill="1" applyBorder="1" applyAlignment="1">
      <alignment vertical="center"/>
    </xf>
    <xf numFmtId="0" fontId="8" fillId="14" borderId="80" xfId="0" applyFont="1" applyFill="1" applyBorder="1" applyAlignment="1">
      <alignment horizontal="center" vertical="center"/>
    </xf>
    <xf numFmtId="0" fontId="12" fillId="14" borderId="17" xfId="0" applyFont="1" applyFill="1" applyBorder="1" applyAlignment="1">
      <alignment vertical="center"/>
    </xf>
    <xf numFmtId="0" fontId="8" fillId="0" borderId="108" xfId="0" applyFont="1" applyBorder="1"/>
    <xf numFmtId="0" fontId="8" fillId="0" borderId="90" xfId="0" applyFont="1" applyBorder="1"/>
    <xf numFmtId="0" fontId="8" fillId="0" borderId="93" xfId="0" applyFont="1" applyBorder="1"/>
    <xf numFmtId="0" fontId="12" fillId="14" borderId="113" xfId="0" applyFont="1" applyFill="1" applyBorder="1" applyAlignment="1">
      <alignment horizontal="center"/>
    </xf>
    <xf numFmtId="0" fontId="8" fillId="14" borderId="21" xfId="0" applyFont="1" applyFill="1" applyBorder="1" applyAlignment="1">
      <alignment horizontal="center" vertical="center"/>
    </xf>
    <xf numFmtId="0" fontId="12" fillId="61" borderId="17" xfId="0" applyFont="1" applyFill="1" applyBorder="1" applyAlignment="1">
      <alignment horizontal="left" vertical="center" indent="3"/>
    </xf>
    <xf numFmtId="0" fontId="12" fillId="61" borderId="72" xfId="0" applyFont="1" applyFill="1" applyBorder="1" applyAlignment="1">
      <alignment horizontal="left" vertical="center" indent="3"/>
    </xf>
    <xf numFmtId="0" fontId="12" fillId="61" borderId="77" xfId="0" applyFont="1" applyFill="1" applyBorder="1" applyAlignment="1">
      <alignment horizontal="left" vertical="center" indent="3"/>
    </xf>
    <xf numFmtId="0" fontId="12" fillId="61" borderId="21" xfId="0" applyFont="1" applyFill="1" applyBorder="1" applyAlignment="1">
      <alignment horizontal="left" vertical="center" indent="3"/>
    </xf>
    <xf numFmtId="0" fontId="12" fillId="61" borderId="33" xfId="0" applyFont="1" applyFill="1" applyBorder="1" applyAlignment="1">
      <alignment horizontal="left" vertical="center" indent="3"/>
    </xf>
    <xf numFmtId="0" fontId="12" fillId="61" borderId="76" xfId="0" applyFont="1" applyFill="1" applyBorder="1" applyAlignment="1">
      <alignment horizontal="left" vertical="center" indent="3"/>
    </xf>
    <xf numFmtId="0" fontId="12" fillId="61" borderId="73" xfId="0" applyFont="1" applyFill="1" applyBorder="1" applyAlignment="1">
      <alignment horizontal="left" vertical="center" indent="3"/>
    </xf>
    <xf numFmtId="0" fontId="12" fillId="61" borderId="79" xfId="0" applyFont="1" applyFill="1" applyBorder="1" applyAlignment="1">
      <alignment horizontal="left" vertical="center" indent="3"/>
    </xf>
    <xf numFmtId="0" fontId="12" fillId="0" borderId="105" xfId="0" applyFont="1" applyBorder="1"/>
    <xf numFmtId="0" fontId="12" fillId="0" borderId="106" xfId="0" applyFont="1" applyBorder="1"/>
    <xf numFmtId="0" fontId="12" fillId="0" borderId="107" xfId="0" applyFont="1" applyBorder="1"/>
    <xf numFmtId="0" fontId="12" fillId="0" borderId="17" xfId="0" applyFont="1" applyBorder="1"/>
    <xf numFmtId="0" fontId="12" fillId="0" borderId="77" xfId="0" applyFont="1" applyBorder="1"/>
    <xf numFmtId="0" fontId="12" fillId="0" borderId="21" xfId="0" applyFont="1" applyBorder="1"/>
    <xf numFmtId="0" fontId="8" fillId="0" borderId="7" xfId="0" applyFont="1" applyBorder="1" applyAlignment="1">
      <alignment vertical="center"/>
    </xf>
    <xf numFmtId="0" fontId="8" fillId="0" borderId="7" xfId="0" applyFont="1" applyBorder="1" applyAlignment="1">
      <alignment horizontal="center" vertical="center"/>
    </xf>
    <xf numFmtId="0" fontId="8" fillId="14" borderId="31" xfId="0" applyFont="1" applyFill="1" applyBorder="1" applyAlignment="1">
      <alignment horizontal="center" vertical="center" wrapText="1"/>
    </xf>
    <xf numFmtId="0" fontId="8" fillId="0" borderId="81" xfId="0" applyFont="1" applyBorder="1" applyAlignment="1">
      <alignment horizontal="center" vertical="center" wrapText="1"/>
    </xf>
    <xf numFmtId="0" fontId="30" fillId="14" borderId="81" xfId="0" applyFont="1" applyFill="1" applyBorder="1" applyAlignment="1">
      <alignment horizontal="center" vertical="center" wrapText="1"/>
    </xf>
    <xf numFmtId="0" fontId="23" fillId="14" borderId="93" xfId="0" applyFont="1" applyFill="1" applyBorder="1" applyAlignment="1">
      <alignment horizontal="center" vertical="center"/>
    </xf>
    <xf numFmtId="0" fontId="23" fillId="14" borderId="90" xfId="0" applyFont="1" applyFill="1" applyBorder="1" applyAlignment="1">
      <alignment horizontal="center" vertical="center"/>
    </xf>
    <xf numFmtId="0" fontId="23" fillId="14" borderId="87" xfId="0" applyFont="1" applyFill="1" applyBorder="1" applyAlignment="1">
      <alignment horizontal="center" vertical="center"/>
    </xf>
    <xf numFmtId="0" fontId="23" fillId="14" borderId="87" xfId="0" applyFont="1" applyFill="1" applyBorder="1" applyAlignment="1">
      <alignment horizontal="left" vertical="center"/>
    </xf>
    <xf numFmtId="0" fontId="24" fillId="14" borderId="82" xfId="0" applyFont="1" applyFill="1" applyBorder="1" applyAlignment="1">
      <alignment vertical="center"/>
    </xf>
    <xf numFmtId="0" fontId="23" fillId="14" borderId="108" xfId="0" applyFont="1" applyFill="1" applyBorder="1" applyAlignment="1">
      <alignment horizontal="center" vertical="center"/>
    </xf>
    <xf numFmtId="0" fontId="24" fillId="14" borderId="108" xfId="0" applyFont="1" applyFill="1" applyBorder="1" applyAlignment="1">
      <alignment horizontal="center" vertical="center"/>
    </xf>
    <xf numFmtId="0" fontId="23" fillId="14" borderId="87" xfId="0" applyFont="1" applyFill="1" applyBorder="1" applyAlignment="1">
      <alignment horizontal="center" vertical="center" wrapText="1"/>
    </xf>
    <xf numFmtId="0" fontId="23" fillId="14" borderId="84" xfId="0" applyFont="1" applyFill="1" applyBorder="1" applyAlignment="1">
      <alignment horizontal="center" vertical="center"/>
    </xf>
    <xf numFmtId="0" fontId="24" fillId="14" borderId="84" xfId="0" applyFont="1" applyFill="1" applyBorder="1" applyAlignment="1">
      <alignment horizontal="center" vertical="center"/>
    </xf>
    <xf numFmtId="0" fontId="23" fillId="14" borderId="93" xfId="0" applyFont="1" applyFill="1" applyBorder="1" applyAlignment="1">
      <alignment vertical="center"/>
    </xf>
    <xf numFmtId="0" fontId="24" fillId="14" borderId="108" xfId="0" applyFont="1" applyFill="1" applyBorder="1" applyAlignment="1">
      <alignment vertical="center"/>
    </xf>
    <xf numFmtId="0" fontId="24" fillId="14" borderId="108" xfId="0" applyFont="1" applyFill="1" applyBorder="1" applyAlignment="1">
      <alignment vertical="center" wrapText="1"/>
    </xf>
    <xf numFmtId="0" fontId="23" fillId="14" borderId="83" xfId="0" applyFont="1" applyFill="1" applyBorder="1" applyAlignment="1">
      <alignment vertical="center"/>
    </xf>
    <xf numFmtId="0" fontId="24" fillId="14" borderId="84" xfId="0" applyFont="1" applyFill="1" applyBorder="1" applyAlignment="1">
      <alignment vertical="center"/>
    </xf>
    <xf numFmtId="0" fontId="24" fillId="14" borderId="84" xfId="0" applyFont="1" applyFill="1" applyBorder="1" applyAlignment="1">
      <alignment vertical="center" wrapText="1"/>
    </xf>
    <xf numFmtId="0" fontId="8" fillId="0" borderId="0" xfId="0" applyFont="1" applyAlignment="1">
      <alignment vertical="center"/>
    </xf>
    <xf numFmtId="0" fontId="32" fillId="0" borderId="0" xfId="0"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30" fillId="0" borderId="6" xfId="0" applyFont="1" applyBorder="1" applyAlignment="1">
      <alignment vertical="center"/>
    </xf>
    <xf numFmtId="0" fontId="30" fillId="0" borderId="12" xfId="0" applyFont="1" applyBorder="1" applyAlignment="1">
      <alignment vertical="center"/>
    </xf>
    <xf numFmtId="0" fontId="30" fillId="0" borderId="11"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2" fillId="0" borderId="0" xfId="0" applyFont="1" applyAlignment="1">
      <alignment vertical="center"/>
    </xf>
    <xf numFmtId="0" fontId="8" fillId="14" borderId="23" xfId="0" applyFont="1" applyFill="1" applyBorder="1" applyAlignment="1">
      <alignment vertical="center"/>
    </xf>
    <xf numFmtId="0" fontId="8" fillId="0" borderId="81" xfId="0" applyFont="1" applyBorder="1" applyAlignment="1">
      <alignment vertical="center"/>
    </xf>
    <xf numFmtId="0" fontId="8" fillId="0" borderId="81" xfId="0" applyFont="1" applyBorder="1" applyAlignment="1">
      <alignment vertical="center" wrapText="1"/>
    </xf>
    <xf numFmtId="0" fontId="8" fillId="26" borderId="81" xfId="0" applyFont="1" applyFill="1" applyBorder="1" applyAlignment="1">
      <alignment vertical="center" wrapText="1"/>
    </xf>
    <xf numFmtId="0" fontId="8" fillId="26" borderId="81" xfId="0" applyFont="1" applyFill="1" applyBorder="1" applyAlignment="1">
      <alignment vertical="center"/>
    </xf>
    <xf numFmtId="0" fontId="35" fillId="14" borderId="81" xfId="0" applyFont="1" applyFill="1" applyBorder="1" applyAlignment="1">
      <alignment vertical="center" wrapText="1"/>
    </xf>
    <xf numFmtId="0" fontId="8" fillId="14" borderId="81" xfId="0" applyFont="1" applyFill="1" applyBorder="1" applyAlignment="1">
      <alignment vertical="center" wrapText="1"/>
    </xf>
    <xf numFmtId="0" fontId="24" fillId="14" borderId="88" xfId="0" applyFont="1" applyFill="1" applyBorder="1" applyAlignment="1">
      <alignment horizontal="center" vertical="center"/>
    </xf>
    <xf numFmtId="0" fontId="23" fillId="14" borderId="84" xfId="0" applyFont="1" applyFill="1" applyBorder="1" applyAlignment="1">
      <alignment vertical="center"/>
    </xf>
    <xf numFmtId="0" fontId="24" fillId="14" borderId="90" xfId="0" applyFont="1" applyFill="1" applyBorder="1" applyAlignment="1">
      <alignment horizontal="center" vertical="center"/>
    </xf>
    <xf numFmtId="0" fontId="6" fillId="0" borderId="108" xfId="0" applyFont="1" applyBorder="1" applyAlignment="1">
      <alignment vertical="center"/>
    </xf>
    <xf numFmtId="0" fontId="23" fillId="14" borderId="82" xfId="0" applyFont="1" applyFill="1" applyBorder="1" applyAlignment="1">
      <alignment horizontal="center" vertical="center"/>
    </xf>
    <xf numFmtId="0" fontId="24" fillId="14" borderId="87" xfId="0" applyFont="1" applyFill="1" applyBorder="1" applyAlignment="1">
      <alignment vertical="center"/>
    </xf>
    <xf numFmtId="0" fontId="23" fillId="0" borderId="0" xfId="0" applyFont="1" applyAlignment="1">
      <alignment horizontal="right" vertical="center"/>
    </xf>
    <xf numFmtId="0" fontId="24" fillId="14" borderId="82" xfId="0" applyFont="1" applyFill="1" applyBorder="1" applyAlignment="1">
      <alignment horizontal="left" vertical="center"/>
    </xf>
    <xf numFmtId="0" fontId="24" fillId="14" borderId="87" xfId="0" applyFont="1" applyFill="1" applyBorder="1" applyAlignment="1">
      <alignment horizontal="left" vertical="center"/>
    </xf>
    <xf numFmtId="0" fontId="24" fillId="25" borderId="87" xfId="0" applyFont="1" applyFill="1" applyBorder="1" applyAlignment="1">
      <alignment horizontal="center" vertical="center"/>
    </xf>
    <xf numFmtId="0" fontId="24" fillId="0" borderId="108" xfId="0" applyFont="1" applyBorder="1" applyAlignment="1">
      <alignment vertical="center"/>
    </xf>
    <xf numFmtId="0" fontId="23" fillId="0" borderId="108" xfId="0" applyFont="1" applyBorder="1" applyAlignment="1">
      <alignment horizontal="center" vertical="center"/>
    </xf>
    <xf numFmtId="0" fontId="24" fillId="0" borderId="108" xfId="0" applyFont="1" applyBorder="1" applyAlignment="1">
      <alignment horizontal="center" vertical="center"/>
    </xf>
    <xf numFmtId="0" fontId="24" fillId="0" borderId="90" xfId="0" applyFont="1" applyBorder="1" applyAlignment="1">
      <alignment vertical="center"/>
    </xf>
    <xf numFmtId="0" fontId="24" fillId="14" borderId="81" xfId="0" applyFont="1" applyFill="1" applyBorder="1" applyAlignment="1">
      <alignment horizontal="left" vertical="center"/>
    </xf>
    <xf numFmtId="0" fontId="8" fillId="0" borderId="76" xfId="0" applyFont="1" applyBorder="1" applyAlignment="1">
      <alignment vertical="center"/>
    </xf>
    <xf numFmtId="0" fontId="30" fillId="0" borderId="76" xfId="0" applyFont="1" applyBorder="1" applyAlignment="1">
      <alignment vertical="center"/>
    </xf>
    <xf numFmtId="0" fontId="31" fillId="0" borderId="76" xfId="0" applyFont="1" applyBorder="1" applyAlignment="1">
      <alignment vertical="center"/>
    </xf>
    <xf numFmtId="0" fontId="8" fillId="0" borderId="79" xfId="0" applyFont="1" applyBorder="1" applyAlignment="1">
      <alignment vertical="center"/>
    </xf>
    <xf numFmtId="0" fontId="8" fillId="0" borderId="16"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6" fillId="0" borderId="0" xfId="0" applyFont="1" applyAlignment="1">
      <alignment vertical="center"/>
    </xf>
    <xf numFmtId="0" fontId="24" fillId="14" borderId="93" xfId="0" applyFont="1" applyFill="1" applyBorder="1" applyAlignment="1">
      <alignment vertical="center"/>
    </xf>
    <xf numFmtId="0" fontId="23" fillId="0" borderId="93" xfId="0" applyFont="1" applyBorder="1" applyAlignment="1">
      <alignment vertical="center"/>
    </xf>
    <xf numFmtId="0" fontId="24" fillId="14" borderId="91" xfId="0" applyFont="1" applyFill="1" applyBorder="1" applyAlignment="1">
      <alignment horizontal="left" vertical="center" indent="1"/>
    </xf>
    <xf numFmtId="0" fontId="24" fillId="14" borderId="85" xfId="0" applyFont="1" applyFill="1" applyBorder="1" applyAlignment="1">
      <alignment horizontal="left" vertical="center" indent="1"/>
    </xf>
    <xf numFmtId="0" fontId="24" fillId="14" borderId="83" xfId="0" applyFont="1" applyFill="1" applyBorder="1" applyAlignment="1">
      <alignment horizontal="left" vertical="center" indent="1"/>
    </xf>
    <xf numFmtId="0" fontId="24" fillId="14" borderId="92" xfId="0" applyFont="1" applyFill="1" applyBorder="1" applyAlignment="1">
      <alignment horizontal="left" vertical="center" indent="1"/>
    </xf>
    <xf numFmtId="0" fontId="24" fillId="0" borderId="91" xfId="0" applyFont="1" applyBorder="1" applyAlignment="1">
      <alignment horizontal="left" vertical="center" indent="1"/>
    </xf>
    <xf numFmtId="0" fontId="24" fillId="0" borderId="92" xfId="0" applyFont="1" applyBorder="1" applyAlignment="1">
      <alignment horizontal="left" vertical="center" indent="1"/>
    </xf>
    <xf numFmtId="0" fontId="23" fillId="0" borderId="87" xfId="0" applyFont="1" applyBorder="1" applyAlignment="1">
      <alignment horizontal="center" vertical="center"/>
    </xf>
    <xf numFmtId="0" fontId="24" fillId="0" borderId="87" xfId="0" applyFont="1" applyBorder="1" applyAlignment="1">
      <alignment vertical="center"/>
    </xf>
    <xf numFmtId="0" fontId="24" fillId="14" borderId="108" xfId="0" applyFont="1" applyFill="1" applyBorder="1" applyAlignment="1">
      <alignment horizontal="left" vertical="center" indent="1"/>
    </xf>
    <xf numFmtId="0" fontId="23" fillId="14" borderId="85" xfId="0" applyFont="1" applyFill="1" applyBorder="1" applyAlignment="1">
      <alignment vertical="center"/>
    </xf>
    <xf numFmtId="0" fontId="23" fillId="73" borderId="93" xfId="0" applyFont="1" applyFill="1" applyBorder="1" applyAlignment="1">
      <alignment horizontal="center" vertical="center"/>
    </xf>
    <xf numFmtId="0" fontId="23" fillId="73" borderId="84" xfId="0" applyFont="1" applyFill="1" applyBorder="1" applyAlignment="1">
      <alignment horizontal="left" vertical="center"/>
    </xf>
    <xf numFmtId="0" fontId="23" fillId="73" borderId="84" xfId="0" applyFont="1" applyFill="1" applyBorder="1" applyAlignment="1">
      <alignment horizontal="center" vertical="center"/>
    </xf>
    <xf numFmtId="0" fontId="24" fillId="73" borderId="84" xfId="0" applyFont="1" applyFill="1" applyBorder="1" applyAlignment="1">
      <alignment horizontal="center" vertical="center"/>
    </xf>
    <xf numFmtId="0" fontId="24" fillId="73" borderId="84" xfId="0" applyFont="1" applyFill="1" applyBorder="1" applyAlignment="1">
      <alignment horizontal="center" vertical="center" wrapText="1"/>
    </xf>
    <xf numFmtId="0" fontId="24" fillId="73" borderId="88" xfId="0" applyFont="1" applyFill="1" applyBorder="1" applyAlignment="1">
      <alignment horizontal="center" vertical="center"/>
    </xf>
    <xf numFmtId="0" fontId="24" fillId="73" borderId="81" xfId="0" applyFont="1" applyFill="1" applyBorder="1" applyAlignment="1">
      <alignment vertical="center"/>
    </xf>
    <xf numFmtId="0" fontId="23" fillId="73" borderId="93" xfId="0" applyFont="1" applyFill="1" applyBorder="1" applyAlignment="1">
      <alignment vertical="center"/>
    </xf>
    <xf numFmtId="0" fontId="24" fillId="73" borderId="90" xfId="0" applyFont="1" applyFill="1" applyBorder="1" applyAlignment="1">
      <alignment vertical="center"/>
    </xf>
    <xf numFmtId="0" fontId="24" fillId="73" borderId="108" xfId="0" applyFont="1" applyFill="1" applyBorder="1" applyAlignment="1">
      <alignment vertical="center"/>
    </xf>
    <xf numFmtId="0" fontId="23" fillId="73" borderId="108" xfId="0" applyFont="1" applyFill="1" applyBorder="1" applyAlignment="1">
      <alignment horizontal="center" vertical="center"/>
    </xf>
    <xf numFmtId="0" fontId="24" fillId="73" borderId="108" xfId="0" applyFont="1" applyFill="1" applyBorder="1" applyAlignment="1">
      <alignment horizontal="center" vertical="center"/>
    </xf>
    <xf numFmtId="0" fontId="23" fillId="14" borderId="108" xfId="0" applyFont="1" applyFill="1" applyBorder="1" applyAlignment="1">
      <alignment horizontal="left" vertical="center" indent="1"/>
    </xf>
    <xf numFmtId="0" fontId="77" fillId="14" borderId="93" xfId="0" applyFont="1" applyFill="1" applyBorder="1" applyAlignment="1">
      <alignment horizontal="left" vertical="center" indent="1"/>
    </xf>
    <xf numFmtId="0" fontId="8" fillId="14" borderId="81" xfId="0" applyFont="1" applyFill="1" applyBorder="1" applyAlignment="1">
      <alignment vertical="center"/>
    </xf>
    <xf numFmtId="0" fontId="23" fillId="14" borderId="88" xfId="0" applyFont="1" applyFill="1" applyBorder="1" applyAlignment="1">
      <alignment vertical="center"/>
    </xf>
    <xf numFmtId="0" fontId="23" fillId="14" borderId="91" xfId="0" applyFont="1" applyFill="1" applyBorder="1" applyAlignment="1">
      <alignment vertical="center"/>
    </xf>
    <xf numFmtId="0" fontId="23" fillId="14" borderId="92" xfId="0" applyFont="1" applyFill="1" applyBorder="1" applyAlignment="1">
      <alignment vertical="center"/>
    </xf>
    <xf numFmtId="0" fontId="23" fillId="14" borderId="89" xfId="0" applyFont="1" applyFill="1" applyBorder="1" applyAlignment="1">
      <alignment vertical="center"/>
    </xf>
    <xf numFmtId="0" fontId="24" fillId="14" borderId="90" xfId="0" applyFont="1" applyFill="1" applyBorder="1" applyAlignment="1">
      <alignment vertical="center" wrapText="1"/>
    </xf>
    <xf numFmtId="0" fontId="38" fillId="0" borderId="111" xfId="0" applyFont="1" applyBorder="1" applyAlignment="1">
      <alignment horizontal="center" vertical="center"/>
    </xf>
    <xf numFmtId="0" fontId="38" fillId="0" borderId="116" xfId="0" applyFont="1" applyBorder="1" applyAlignment="1">
      <alignment horizontal="center" vertical="center"/>
    </xf>
    <xf numFmtId="0" fontId="38" fillId="0" borderId="4" xfId="0" applyFont="1" applyBorder="1" applyAlignment="1">
      <alignment vertical="center"/>
    </xf>
    <xf numFmtId="0" fontId="38" fillId="0" borderId="7" xfId="0" applyFont="1" applyBorder="1" applyAlignment="1">
      <alignment vertical="center"/>
    </xf>
    <xf numFmtId="0" fontId="8" fillId="26" borderId="71" xfId="0" applyFont="1" applyFill="1" applyBorder="1" applyAlignment="1">
      <alignment vertical="center" wrapText="1"/>
    </xf>
    <xf numFmtId="0" fontId="8" fillId="0" borderId="6" xfId="0" applyFont="1" applyBorder="1" applyAlignment="1">
      <alignment vertical="center" wrapText="1"/>
    </xf>
    <xf numFmtId="0" fontId="8" fillId="26" borderId="16" xfId="0" applyFont="1" applyFill="1" applyBorder="1" applyAlignment="1">
      <alignment vertical="center" wrapText="1"/>
    </xf>
    <xf numFmtId="0" fontId="38" fillId="0" borderId="11" xfId="0" applyFont="1" applyBorder="1" applyAlignment="1">
      <alignment vertical="center"/>
    </xf>
    <xf numFmtId="0" fontId="8" fillId="14" borderId="21" xfId="0" applyFont="1" applyFill="1" applyBorder="1" applyAlignment="1">
      <alignment vertical="center"/>
    </xf>
    <xf numFmtId="0" fontId="8" fillId="14" borderId="7" xfId="0" applyFont="1" applyFill="1" applyBorder="1" applyAlignment="1">
      <alignment vertical="center"/>
    </xf>
    <xf numFmtId="0" fontId="12" fillId="0" borderId="7" xfId="0" applyFont="1" applyBorder="1" applyAlignment="1">
      <alignment vertical="center"/>
    </xf>
    <xf numFmtId="0" fontId="38" fillId="0" borderId="76" xfId="0" applyFont="1" applyBorder="1" applyAlignment="1">
      <alignment vertical="center"/>
    </xf>
    <xf numFmtId="0" fontId="38" fillId="0" borderId="83" xfId="0" applyFont="1" applyBorder="1" applyAlignment="1">
      <alignment horizontal="left" vertical="center"/>
    </xf>
    <xf numFmtId="0" fontId="38" fillId="0" borderId="85" xfId="0" applyFont="1" applyBorder="1" applyAlignment="1">
      <alignment horizontal="left" vertical="center"/>
    </xf>
    <xf numFmtId="0" fontId="38" fillId="0" borderId="34" xfId="0" applyFont="1" applyBorder="1" applyAlignment="1">
      <alignment vertical="center"/>
    </xf>
    <xf numFmtId="0" fontId="40" fillId="0" borderId="0" xfId="0" applyFont="1" applyAlignment="1">
      <alignment vertical="center"/>
    </xf>
    <xf numFmtId="0" fontId="38" fillId="0" borderId="32" xfId="0" applyFont="1" applyBorder="1" applyAlignment="1">
      <alignment vertical="center"/>
    </xf>
    <xf numFmtId="0" fontId="38" fillId="0" borderId="30" xfId="0" applyFont="1" applyBorder="1" applyAlignment="1">
      <alignment horizontal="center" vertical="center"/>
    </xf>
    <xf numFmtId="0" fontId="39" fillId="0" borderId="76" xfId="0" applyFont="1" applyBorder="1" applyAlignment="1">
      <alignment vertical="center"/>
    </xf>
    <xf numFmtId="0" fontId="38" fillId="0" borderId="115" xfId="0" applyFont="1" applyBorder="1" applyAlignment="1">
      <alignment vertical="center"/>
    </xf>
    <xf numFmtId="0" fontId="38" fillId="0" borderId="108" xfId="0" applyFont="1" applyBorder="1" applyAlignment="1">
      <alignment vertical="center"/>
    </xf>
    <xf numFmtId="0" fontId="38" fillId="0" borderId="90" xfId="0" applyFont="1" applyBorder="1" applyAlignment="1">
      <alignment horizontal="center" vertical="center"/>
    </xf>
    <xf numFmtId="0" fontId="38" fillId="0" borderId="84" xfId="0" applyFont="1" applyBorder="1" applyAlignment="1">
      <alignment vertical="center"/>
    </xf>
    <xf numFmtId="0" fontId="38" fillId="0" borderId="88" xfId="0" applyFont="1" applyBorder="1" applyAlignment="1">
      <alignment horizontal="center" vertical="center"/>
    </xf>
    <xf numFmtId="0" fontId="12" fillId="0" borderId="21" xfId="0" applyFont="1" applyBorder="1" applyAlignment="1">
      <alignment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8" fillId="0" borderId="91" xfId="0" applyFont="1" applyBorder="1" applyAlignment="1">
      <alignment horizontal="left" vertical="center"/>
    </xf>
    <xf numFmtId="0" fontId="38" fillId="0" borderId="82" xfId="0" applyFont="1" applyBorder="1" applyAlignment="1">
      <alignment vertical="center"/>
    </xf>
    <xf numFmtId="0" fontId="38" fillId="0" borderId="82" xfId="0" applyFont="1" applyBorder="1" applyAlignment="1">
      <alignment horizontal="center" vertical="center"/>
    </xf>
    <xf numFmtId="0" fontId="12" fillId="0" borderId="21" xfId="0" applyFont="1" applyBorder="1" applyAlignment="1">
      <alignment horizontal="center" vertical="center"/>
    </xf>
    <xf numFmtId="0" fontId="38" fillId="0" borderId="87" xfId="0" applyFont="1" applyBorder="1" applyAlignment="1">
      <alignment vertical="center"/>
    </xf>
    <xf numFmtId="0" fontId="38" fillId="0" borderId="87" xfId="0" applyFont="1" applyBorder="1" applyAlignment="1">
      <alignment horizontal="center" vertical="center"/>
    </xf>
    <xf numFmtId="0" fontId="38" fillId="0" borderId="92" xfId="0" applyFont="1" applyBorder="1" applyAlignment="1">
      <alignment horizontal="left" vertical="center"/>
    </xf>
    <xf numFmtId="0" fontId="38" fillId="0" borderId="96" xfId="0" applyFont="1" applyBorder="1" applyAlignment="1">
      <alignment vertical="center"/>
    </xf>
    <xf numFmtId="0" fontId="38" fillId="0" borderId="96" xfId="0" applyFont="1" applyBorder="1" applyAlignment="1">
      <alignment horizontal="center" vertical="center"/>
    </xf>
    <xf numFmtId="0" fontId="38" fillId="0" borderId="83" xfId="0" applyFont="1" applyBorder="1" applyAlignment="1">
      <alignment vertical="center"/>
    </xf>
    <xf numFmtId="0" fontId="38" fillId="0" borderId="91" xfId="0" applyFont="1" applyBorder="1" applyAlignment="1">
      <alignment vertical="center"/>
    </xf>
    <xf numFmtId="0" fontId="38" fillId="0" borderId="92" xfId="0" applyFont="1" applyBorder="1" applyAlignment="1">
      <alignment horizontal="center" vertical="center"/>
    </xf>
    <xf numFmtId="0" fontId="38" fillId="0" borderId="85" xfId="0" applyFont="1" applyBorder="1" applyAlignment="1">
      <alignment vertical="center"/>
    </xf>
    <xf numFmtId="0" fontId="38" fillId="0" borderId="89" xfId="0" applyFont="1" applyBorder="1" applyAlignment="1">
      <alignment horizontal="center" vertical="center"/>
    </xf>
    <xf numFmtId="0" fontId="38" fillId="0" borderId="109" xfId="0" applyFont="1" applyBorder="1" applyAlignment="1">
      <alignment vertical="center"/>
    </xf>
    <xf numFmtId="0" fontId="38" fillId="0" borderId="112" xfId="0" applyFont="1" applyBorder="1" applyAlignment="1">
      <alignment horizontal="center" vertical="center"/>
    </xf>
    <xf numFmtId="0" fontId="41" fillId="0" borderId="112" xfId="0" applyFont="1" applyBorder="1" applyAlignment="1">
      <alignment horizontal="center" vertical="center"/>
    </xf>
    <xf numFmtId="0" fontId="41" fillId="0" borderId="87" xfId="0" applyFont="1" applyBorder="1" applyAlignment="1">
      <alignment horizontal="center" vertical="center"/>
    </xf>
    <xf numFmtId="0" fontId="39" fillId="71" borderId="93" xfId="0" applyFont="1" applyFill="1" applyBorder="1" applyAlignment="1">
      <alignment vertical="center"/>
    </xf>
    <xf numFmtId="0" fontId="39" fillId="71" borderId="108" xfId="0" applyFont="1" applyFill="1" applyBorder="1" applyAlignment="1">
      <alignment vertical="center"/>
    </xf>
    <xf numFmtId="0" fontId="38" fillId="71" borderId="84" xfId="0" applyFont="1" applyFill="1" applyBorder="1" applyAlignment="1">
      <alignment vertical="center"/>
    </xf>
    <xf numFmtId="0" fontId="38" fillId="71" borderId="88" xfId="0" applyFont="1" applyFill="1" applyBorder="1" applyAlignment="1">
      <alignment horizontal="center" vertical="center"/>
    </xf>
    <xf numFmtId="0" fontId="8" fillId="74" borderId="90" xfId="0" applyFont="1" applyFill="1" applyBorder="1" applyAlignment="1">
      <alignment horizontal="center" vertical="center"/>
    </xf>
    <xf numFmtId="0" fontId="8" fillId="74" borderId="21" xfId="0" applyFont="1" applyFill="1" applyBorder="1" applyAlignment="1">
      <alignment horizontal="center" vertical="center"/>
    </xf>
    <xf numFmtId="0" fontId="8" fillId="74" borderId="7" xfId="0" applyFont="1" applyFill="1" applyBorder="1" applyAlignment="1">
      <alignment horizontal="center" vertical="center"/>
    </xf>
    <xf numFmtId="0" fontId="39" fillId="71" borderId="11" xfId="0" applyFont="1" applyFill="1" applyBorder="1" applyAlignment="1">
      <alignment vertical="center"/>
    </xf>
    <xf numFmtId="0" fontId="39" fillId="0" borderId="11" xfId="0" applyFont="1" applyBorder="1" applyAlignment="1">
      <alignment vertical="center"/>
    </xf>
    <xf numFmtId="0" fontId="12" fillId="14" borderId="7" xfId="0" applyFont="1" applyFill="1" applyBorder="1" applyAlignment="1">
      <alignment horizontal="center" vertical="center"/>
    </xf>
    <xf numFmtId="0" fontId="38" fillId="0" borderId="86" xfId="0" applyFont="1" applyBorder="1" applyAlignment="1">
      <alignment vertical="center"/>
    </xf>
    <xf numFmtId="0" fontId="39" fillId="71" borderId="76" xfId="0" applyFont="1" applyFill="1" applyBorder="1" applyAlignment="1">
      <alignment vertical="center"/>
    </xf>
    <xf numFmtId="0" fontId="41" fillId="0" borderId="96" xfId="0" applyFont="1" applyBorder="1" applyAlignment="1">
      <alignment horizontal="center" vertical="center"/>
    </xf>
    <xf numFmtId="0" fontId="8" fillId="14" borderId="19" xfId="0" applyFont="1" applyFill="1" applyBorder="1" applyAlignment="1">
      <alignment vertical="center"/>
    </xf>
    <xf numFmtId="0" fontId="8" fillId="14" borderId="16" xfId="0" applyFont="1" applyFill="1" applyBorder="1" applyAlignment="1">
      <alignment vertical="center"/>
    </xf>
    <xf numFmtId="0" fontId="38" fillId="71" borderId="108" xfId="0" applyFont="1" applyFill="1" applyBorder="1" applyAlignment="1">
      <alignment vertical="center"/>
    </xf>
    <xf numFmtId="0" fontId="38" fillId="71" borderId="108" xfId="0" applyFont="1" applyFill="1" applyBorder="1" applyAlignment="1">
      <alignment horizontal="center" vertical="center"/>
    </xf>
    <xf numFmtId="0" fontId="12" fillId="71" borderId="108" xfId="0" applyFont="1" applyFill="1" applyBorder="1" applyAlignment="1">
      <alignment horizontal="center" vertical="center"/>
    </xf>
    <xf numFmtId="0" fontId="8" fillId="74" borderId="90" xfId="0" applyFont="1" applyFill="1" applyBorder="1" applyAlignment="1">
      <alignment vertical="center"/>
    </xf>
    <xf numFmtId="0" fontId="40" fillId="0" borderId="87" xfId="0" applyFont="1" applyBorder="1" applyAlignment="1">
      <alignment horizontal="left" vertical="center"/>
    </xf>
    <xf numFmtId="0" fontId="38" fillId="0" borderId="96" xfId="0" applyFont="1" applyBorder="1" applyAlignment="1">
      <alignment horizontal="left" vertical="center"/>
    </xf>
    <xf numFmtId="0" fontId="38" fillId="0" borderId="82" xfId="0" applyFont="1" applyBorder="1" applyAlignment="1">
      <alignment horizontal="left" vertical="center"/>
    </xf>
    <xf numFmtId="0" fontId="42" fillId="0" borderId="32" xfId="0" applyFont="1" applyBorder="1" applyAlignment="1">
      <alignment vertical="center"/>
    </xf>
    <xf numFmtId="0" fontId="42" fillId="0" borderId="112" xfId="0" applyFont="1" applyBorder="1" applyAlignment="1">
      <alignment horizontal="center" vertical="center"/>
    </xf>
    <xf numFmtId="0" fontId="38" fillId="0" borderId="76" xfId="0" applyFont="1" applyBorder="1" applyAlignment="1">
      <alignment horizontal="left" vertical="center"/>
    </xf>
    <xf numFmtId="0" fontId="38" fillId="0" borderId="104" xfId="0" applyFont="1" applyBorder="1" applyAlignment="1">
      <alignment horizontal="center" vertical="center"/>
    </xf>
    <xf numFmtId="0" fontId="0" fillId="0" borderId="0" xfId="0" applyAlignment="1">
      <alignment horizontal="center" vertical="center"/>
    </xf>
    <xf numFmtId="0" fontId="38" fillId="0" borderId="32" xfId="0" applyFont="1" applyBorder="1" applyAlignment="1">
      <alignment horizontal="left" vertical="center"/>
    </xf>
    <xf numFmtId="0" fontId="39" fillId="71" borderId="90" xfId="0" applyFont="1" applyFill="1" applyBorder="1" applyAlignment="1">
      <alignment vertical="center"/>
    </xf>
    <xf numFmtId="0" fontId="38" fillId="0" borderId="109" xfId="0" applyFont="1" applyBorder="1" applyAlignment="1">
      <alignment horizontal="left" vertical="center"/>
    </xf>
    <xf numFmtId="0" fontId="38" fillId="0" borderId="115" xfId="0" applyFont="1" applyBorder="1" applyAlignment="1">
      <alignment horizontal="left" vertical="center"/>
    </xf>
    <xf numFmtId="0" fontId="38" fillId="0" borderId="84" xfId="0" applyFont="1" applyBorder="1" applyAlignment="1">
      <alignment horizontal="left" vertical="center"/>
    </xf>
    <xf numFmtId="0" fontId="38" fillId="0" borderId="86" xfId="0" applyFont="1" applyBorder="1" applyAlignment="1">
      <alignment horizontal="left" vertical="center"/>
    </xf>
    <xf numFmtId="0" fontId="12" fillId="14" borderId="93" xfId="0" applyFont="1" applyFill="1" applyBorder="1" applyAlignment="1">
      <alignment vertical="center"/>
    </xf>
    <xf numFmtId="0" fontId="12" fillId="14" borderId="108" xfId="0" applyFont="1" applyFill="1" applyBorder="1" applyAlignment="1">
      <alignment vertical="center"/>
    </xf>
    <xf numFmtId="0" fontId="8" fillId="14" borderId="108" xfId="0" applyFont="1" applyFill="1" applyBorder="1" applyAlignment="1">
      <alignment horizontal="center" vertical="center"/>
    </xf>
    <xf numFmtId="0" fontId="12" fillId="52" borderId="93" xfId="0" applyFont="1" applyFill="1" applyBorder="1" applyAlignment="1">
      <alignment vertical="center"/>
    </xf>
    <xf numFmtId="0" fontId="12" fillId="52" borderId="108" xfId="0" applyFont="1" applyFill="1" applyBorder="1" applyAlignment="1">
      <alignment vertical="center"/>
    </xf>
    <xf numFmtId="0" fontId="30" fillId="0" borderId="8" xfId="0" applyFont="1" applyBorder="1" applyAlignment="1">
      <alignment vertical="center"/>
    </xf>
    <xf numFmtId="0" fontId="8" fillId="15" borderId="23" xfId="0" applyFont="1" applyFill="1" applyBorder="1" applyAlignment="1">
      <alignment horizontal="center" vertical="center" textRotation="90"/>
    </xf>
    <xf numFmtId="0" fontId="8" fillId="0" borderId="7" xfId="0" applyFont="1" applyBorder="1" applyAlignment="1">
      <alignment vertical="center" wrapText="1"/>
    </xf>
    <xf numFmtId="0" fontId="8" fillId="26" borderId="71" xfId="0" applyFont="1" applyFill="1" applyBorder="1" applyAlignment="1">
      <alignment horizontal="center" vertical="center" wrapText="1"/>
    </xf>
    <xf numFmtId="0" fontId="9" fillId="0" borderId="0" xfId="0" applyFont="1" applyAlignment="1">
      <alignment vertical="center"/>
    </xf>
    <xf numFmtId="0" fontId="8" fillId="26" borderId="17" xfId="0" applyFont="1" applyFill="1" applyBorder="1" applyAlignment="1">
      <alignment horizontal="center" vertical="center" wrapText="1"/>
    </xf>
    <xf numFmtId="0" fontId="8" fillId="26" borderId="77" xfId="0" applyFont="1" applyFill="1" applyBorder="1" applyAlignment="1">
      <alignment vertical="center" wrapText="1"/>
    </xf>
    <xf numFmtId="0" fontId="8" fillId="74" borderId="80" xfId="0" applyFont="1" applyFill="1" applyBorder="1" applyAlignment="1">
      <alignment horizontal="center" vertical="center"/>
    </xf>
    <xf numFmtId="0" fontId="8" fillId="74" borderId="19" xfId="0" applyFont="1" applyFill="1" applyBorder="1" applyAlignment="1">
      <alignment horizontal="center" vertical="center"/>
    </xf>
    <xf numFmtId="0" fontId="6" fillId="71" borderId="80" xfId="0" applyFont="1" applyFill="1" applyBorder="1" applyAlignment="1">
      <alignment vertical="center"/>
    </xf>
    <xf numFmtId="0" fontId="8" fillId="14" borderId="76" xfId="0" applyFont="1" applyFill="1" applyBorder="1" applyAlignment="1">
      <alignment vertical="center"/>
    </xf>
    <xf numFmtId="0" fontId="12" fillId="14" borderId="33" xfId="0" applyFont="1" applyFill="1" applyBorder="1" applyAlignment="1">
      <alignment vertical="center"/>
    </xf>
    <xf numFmtId="0" fontId="30" fillId="14" borderId="7" xfId="0" applyFont="1" applyFill="1" applyBorder="1" applyAlignment="1">
      <alignment horizontal="center" vertical="center"/>
    </xf>
    <xf numFmtId="0" fontId="8" fillId="14" borderId="71" xfId="0" applyFont="1" applyFill="1" applyBorder="1" applyAlignment="1">
      <alignment vertical="center"/>
    </xf>
    <xf numFmtId="0" fontId="30" fillId="14" borderId="16" xfId="0" applyFont="1" applyFill="1" applyBorder="1" applyAlignment="1">
      <alignment horizontal="center" vertical="center"/>
    </xf>
    <xf numFmtId="0" fontId="8" fillId="0" borderId="14" xfId="0" applyFont="1" applyBorder="1" applyAlignment="1">
      <alignment vertical="center"/>
    </xf>
    <xf numFmtId="0" fontId="30" fillId="0" borderId="6" xfId="0" applyFont="1" applyBorder="1" applyAlignment="1">
      <alignment horizontal="center" vertical="center"/>
    </xf>
    <xf numFmtId="0" fontId="8" fillId="0" borderId="4" xfId="0" applyFont="1" applyBorder="1" applyAlignment="1">
      <alignment horizontal="center" vertical="center"/>
    </xf>
    <xf numFmtId="0" fontId="8" fillId="14" borderId="77" xfId="0" applyFont="1" applyFill="1" applyBorder="1" applyAlignment="1">
      <alignment vertical="center"/>
    </xf>
    <xf numFmtId="0" fontId="12" fillId="0" borderId="9" xfId="0" applyFont="1" applyBorder="1" applyAlignment="1">
      <alignment horizontal="center" vertical="center" wrapText="1"/>
    </xf>
    <xf numFmtId="0" fontId="12" fillId="0" borderId="3"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22" fillId="0" borderId="0" xfId="0" applyFont="1" applyAlignment="1">
      <alignment vertical="center"/>
    </xf>
    <xf numFmtId="0" fontId="12" fillId="52" borderId="84" xfId="0" applyFont="1" applyFill="1" applyBorder="1" applyAlignment="1">
      <alignment vertical="center"/>
    </xf>
    <xf numFmtId="0" fontId="6" fillId="34" borderId="84" xfId="0" applyFont="1" applyFill="1" applyBorder="1" applyAlignment="1">
      <alignment vertical="center"/>
    </xf>
    <xf numFmtId="0" fontId="8" fillId="14" borderId="108" xfId="0" applyFont="1" applyFill="1" applyBorder="1" applyAlignment="1">
      <alignment vertical="center"/>
    </xf>
    <xf numFmtId="0" fontId="8" fillId="14" borderId="83" xfId="0" applyFont="1" applyFill="1" applyBorder="1" applyAlignment="1">
      <alignment vertical="center"/>
    </xf>
    <xf numFmtId="0" fontId="30" fillId="14" borderId="82" xfId="0" applyFont="1" applyFill="1" applyBorder="1" applyAlignment="1">
      <alignment horizontal="center" vertical="center"/>
    </xf>
    <xf numFmtId="0" fontId="30" fillId="14" borderId="81" xfId="0" applyFont="1" applyFill="1" applyBorder="1" applyAlignment="1">
      <alignment horizontal="center" vertical="center"/>
    </xf>
    <xf numFmtId="0" fontId="8" fillId="0" borderId="21" xfId="0" applyFont="1" applyBorder="1" applyAlignment="1">
      <alignment horizontal="center" vertical="center"/>
    </xf>
    <xf numFmtId="0" fontId="30" fillId="14" borderId="30" xfId="0" applyFont="1" applyFill="1" applyBorder="1" applyAlignment="1">
      <alignment horizontal="center" vertical="center"/>
    </xf>
    <xf numFmtId="0" fontId="30" fillId="14" borderId="90" xfId="0" applyFont="1" applyFill="1" applyBorder="1" applyAlignment="1">
      <alignment horizontal="center" vertical="center"/>
    </xf>
    <xf numFmtId="0" fontId="8" fillId="52" borderId="84" xfId="0" applyFont="1" applyFill="1" applyBorder="1" applyAlignment="1">
      <alignment horizontal="center" vertical="center"/>
    </xf>
    <xf numFmtId="0" fontId="8" fillId="52" borderId="88" xfId="0" applyFont="1" applyFill="1" applyBorder="1" applyAlignment="1">
      <alignment horizontal="center" vertical="center"/>
    </xf>
    <xf numFmtId="0" fontId="8" fillId="14" borderId="82" xfId="0" applyFont="1" applyFill="1" applyBorder="1" applyAlignment="1">
      <alignment vertical="center"/>
    </xf>
    <xf numFmtId="0" fontId="8" fillId="14" borderId="90" xfId="0" applyFont="1" applyFill="1" applyBorder="1" applyAlignment="1">
      <alignment vertical="center"/>
    </xf>
    <xf numFmtId="0" fontId="8" fillId="0" borderId="19" xfId="0" applyFont="1" applyBorder="1" applyAlignment="1">
      <alignment vertical="center"/>
    </xf>
    <xf numFmtId="0" fontId="8" fillId="0" borderId="108" xfId="0" applyFont="1" applyBorder="1" applyAlignment="1">
      <alignment horizontal="center" vertical="center"/>
    </xf>
    <xf numFmtId="0" fontId="8" fillId="0" borderId="108" xfId="0" applyFont="1" applyBorder="1" applyAlignment="1">
      <alignment vertical="center"/>
    </xf>
    <xf numFmtId="0" fontId="8" fillId="0" borderId="90" xfId="0" applyFont="1" applyBorder="1" applyAlignment="1">
      <alignment vertical="center"/>
    </xf>
    <xf numFmtId="0" fontId="8" fillId="0" borderId="79" xfId="0" applyFont="1" applyBorder="1" applyAlignment="1">
      <alignment horizontal="center" vertical="center"/>
    </xf>
    <xf numFmtId="0" fontId="12" fillId="14" borderId="84" xfId="0" applyFont="1" applyFill="1" applyBorder="1" applyAlignment="1">
      <alignment vertical="center"/>
    </xf>
    <xf numFmtId="0" fontId="30" fillId="14" borderId="84" xfId="0" applyFont="1" applyFill="1" applyBorder="1" applyAlignment="1">
      <alignment horizontal="center" vertical="center"/>
    </xf>
    <xf numFmtId="0" fontId="8" fillId="14" borderId="93" xfId="0" applyFont="1" applyFill="1" applyBorder="1" applyAlignment="1">
      <alignment vertical="center"/>
    </xf>
    <xf numFmtId="0" fontId="8" fillId="14" borderId="88" xfId="0" applyFont="1" applyFill="1" applyBorder="1" applyAlignment="1">
      <alignment vertical="center"/>
    </xf>
    <xf numFmtId="0" fontId="8" fillId="14" borderId="91" xfId="0" applyFont="1" applyFill="1" applyBorder="1" applyAlignment="1">
      <alignment vertical="center"/>
    </xf>
    <xf numFmtId="0" fontId="8" fillId="14" borderId="92" xfId="0" applyFont="1" applyFill="1" applyBorder="1" applyAlignment="1">
      <alignment vertical="center"/>
    </xf>
    <xf numFmtId="0" fontId="8" fillId="14" borderId="89" xfId="0" applyFont="1" applyFill="1" applyBorder="1" applyAlignment="1">
      <alignment vertical="center"/>
    </xf>
    <xf numFmtId="0" fontId="30" fillId="14" borderId="19" xfId="0" applyFont="1" applyFill="1" applyBorder="1" applyAlignment="1">
      <alignment horizontal="center" vertical="center"/>
    </xf>
    <xf numFmtId="0" fontId="8" fillId="14" borderId="83" xfId="0" applyFont="1" applyFill="1" applyBorder="1" applyAlignment="1">
      <alignment horizontal="left" vertical="center" indent="1"/>
    </xf>
    <xf numFmtId="0" fontId="8" fillId="14" borderId="88" xfId="0" applyFont="1" applyFill="1" applyBorder="1" applyAlignment="1">
      <alignment horizontal="left" vertical="center" indent="1"/>
    </xf>
    <xf numFmtId="0" fontId="8" fillId="14" borderId="91" xfId="0" applyFont="1" applyFill="1" applyBorder="1" applyAlignment="1">
      <alignment horizontal="left" vertical="center" indent="1"/>
    </xf>
    <xf numFmtId="0" fontId="8" fillId="14" borderId="92" xfId="0" applyFont="1" applyFill="1" applyBorder="1" applyAlignment="1">
      <alignment horizontal="left" vertical="center" indent="1"/>
    </xf>
    <xf numFmtId="0" fontId="8" fillId="14" borderId="85" xfId="0" applyFont="1" applyFill="1" applyBorder="1" applyAlignment="1">
      <alignment horizontal="left" vertical="center" indent="1"/>
    </xf>
    <xf numFmtId="0" fontId="8" fillId="14" borderId="91" xfId="0" applyFont="1" applyFill="1" applyBorder="1" applyAlignment="1">
      <alignment horizontal="left" vertical="center" indent="2"/>
    </xf>
    <xf numFmtId="0" fontId="8" fillId="14" borderId="85" xfId="0" applyFont="1" applyFill="1" applyBorder="1" applyAlignment="1">
      <alignment horizontal="left" vertical="center" indent="2"/>
    </xf>
    <xf numFmtId="0" fontId="8" fillId="0" borderId="77" xfId="0" applyFont="1" applyBorder="1" applyAlignment="1">
      <alignment vertical="center"/>
    </xf>
    <xf numFmtId="0" fontId="30" fillId="0" borderId="16" xfId="0" applyFont="1" applyBorder="1" applyAlignment="1">
      <alignment horizontal="center" vertical="center"/>
    </xf>
    <xf numFmtId="0" fontId="30" fillId="0" borderId="90" xfId="0" applyFont="1" applyBorder="1" applyAlignment="1">
      <alignment horizontal="center" vertical="center"/>
    </xf>
    <xf numFmtId="0" fontId="12" fillId="0" borderId="93" xfId="0" applyFont="1" applyBorder="1" applyAlignment="1">
      <alignment vertical="center"/>
    </xf>
    <xf numFmtId="0" fontId="8" fillId="14" borderId="85" xfId="0" applyFont="1" applyFill="1" applyBorder="1" applyAlignment="1">
      <alignment horizontal="left" vertical="center" indent="3"/>
    </xf>
    <xf numFmtId="0" fontId="8" fillId="14" borderId="89" xfId="0" applyFont="1" applyFill="1" applyBorder="1" applyAlignment="1">
      <alignment horizontal="left" vertical="center" indent="1"/>
    </xf>
    <xf numFmtId="0" fontId="8" fillId="52" borderId="108" xfId="0" applyFont="1" applyFill="1" applyBorder="1" applyAlignment="1">
      <alignment vertical="center"/>
    </xf>
    <xf numFmtId="0" fontId="30" fillId="52" borderId="108" xfId="0" applyFont="1" applyFill="1" applyBorder="1" applyAlignment="1">
      <alignment horizontal="center" vertical="center"/>
    </xf>
    <xf numFmtId="0" fontId="8" fillId="34" borderId="108" xfId="0" applyFont="1" applyFill="1" applyBorder="1" applyAlignment="1">
      <alignment horizontal="center" vertical="center"/>
    </xf>
    <xf numFmtId="0" fontId="8" fillId="34" borderId="90" xfId="0" applyFont="1" applyFill="1" applyBorder="1" applyAlignment="1">
      <alignment vertical="center"/>
    </xf>
    <xf numFmtId="0" fontId="8" fillId="14" borderId="84" xfId="0" applyFont="1" applyFill="1" applyBorder="1" applyAlignment="1">
      <alignment vertical="center"/>
    </xf>
    <xf numFmtId="0" fontId="0" fillId="0" borderId="0" xfId="0" applyAlignment="1">
      <alignment horizontal="center" vertical="center" wrapText="1"/>
    </xf>
    <xf numFmtId="0" fontId="24" fillId="0" borderId="0" xfId="0" applyFont="1" applyAlignment="1">
      <alignment horizontal="center"/>
    </xf>
    <xf numFmtId="0" fontId="24" fillId="14" borderId="0" xfId="0" applyFont="1" applyFill="1" applyAlignment="1">
      <alignment horizontal="center" vertical="center"/>
    </xf>
    <xf numFmtId="0" fontId="0" fillId="0" borderId="0" xfId="0" applyAlignment="1">
      <alignment horizontal="center"/>
    </xf>
    <xf numFmtId="0" fontId="24" fillId="14" borderId="76" xfId="0" applyFont="1" applyFill="1" applyBorder="1" applyAlignment="1">
      <alignment horizontal="center" vertical="center"/>
    </xf>
    <xf numFmtId="0" fontId="24" fillId="14" borderId="86" xfId="0" applyFont="1" applyFill="1" applyBorder="1" applyAlignment="1">
      <alignment horizontal="center" vertical="center"/>
    </xf>
    <xf numFmtId="0" fontId="24" fillId="14" borderId="83" xfId="0" applyFont="1" applyFill="1" applyBorder="1" applyAlignment="1">
      <alignment horizontal="left" vertical="center"/>
    </xf>
    <xf numFmtId="0" fontId="78" fillId="0" borderId="0" xfId="0" applyFont="1" applyAlignment="1">
      <alignment vertical="center"/>
    </xf>
    <xf numFmtId="0" fontId="79" fillId="0" borderId="0" xfId="0" applyFont="1" applyAlignment="1">
      <alignment vertical="center" wrapText="1"/>
    </xf>
    <xf numFmtId="0" fontId="79" fillId="0" borderId="0" xfId="0" applyFont="1" applyAlignment="1">
      <alignment vertical="center"/>
    </xf>
    <xf numFmtId="0" fontId="80" fillId="0" borderId="0" xfId="0" applyFont="1" applyAlignment="1">
      <alignment vertical="center"/>
    </xf>
    <xf numFmtId="0" fontId="78" fillId="0" borderId="0" xfId="0" applyFont="1" applyAlignment="1">
      <alignment horizontal="center" vertical="center"/>
    </xf>
    <xf numFmtId="1" fontId="50" fillId="0" borderId="6" xfId="0" applyNumberFormat="1" applyFont="1" applyBorder="1" applyAlignment="1">
      <alignment horizontal="center" vertical="center" wrapText="1"/>
    </xf>
    <xf numFmtId="1" fontId="50" fillId="0" borderId="5" xfId="0" applyNumberFormat="1" applyFont="1" applyBorder="1" applyAlignment="1">
      <alignment horizontal="center" vertical="center" wrapText="1"/>
    </xf>
    <xf numFmtId="0" fontId="81" fillId="0" borderId="76" xfId="1" applyAlignment="1">
      <alignment vertical="center"/>
    </xf>
    <xf numFmtId="0" fontId="84" fillId="51" borderId="114" xfId="1" applyFont="1" applyFill="1" applyBorder="1" applyAlignment="1">
      <alignment horizontal="center" vertical="center" wrapText="1"/>
    </xf>
    <xf numFmtId="0" fontId="82" fillId="0" borderId="76" xfId="1" applyFont="1" applyAlignment="1">
      <alignment vertical="center"/>
    </xf>
    <xf numFmtId="0" fontId="1" fillId="0" borderId="76" xfId="1" applyFont="1" applyAlignment="1">
      <alignment vertical="center"/>
    </xf>
    <xf numFmtId="0" fontId="84" fillId="0" borderId="30" xfId="1" applyFont="1" applyBorder="1" applyAlignment="1">
      <alignment horizontal="center" vertical="center" wrapText="1"/>
    </xf>
    <xf numFmtId="0" fontId="83" fillId="0" borderId="30" xfId="1" applyFont="1" applyBorder="1" applyAlignment="1">
      <alignment horizontal="center" vertical="center" wrapText="1"/>
    </xf>
    <xf numFmtId="0" fontId="83" fillId="0" borderId="30" xfId="1" applyFont="1" applyBorder="1" applyAlignment="1">
      <alignment horizontal="justify" vertical="center" wrapText="1"/>
    </xf>
    <xf numFmtId="0" fontId="83" fillId="0" borderId="32" xfId="1" applyFont="1" applyBorder="1" applyAlignment="1">
      <alignment horizontal="justify" vertical="center" wrapText="1"/>
    </xf>
    <xf numFmtId="0" fontId="83" fillId="0" borderId="104" xfId="1" applyFont="1" applyBorder="1" applyAlignment="1">
      <alignment horizontal="justify" vertical="center" wrapText="1"/>
    </xf>
    <xf numFmtId="0" fontId="83" fillId="0" borderId="104" xfId="1" applyFont="1" applyBorder="1" applyAlignment="1">
      <alignment horizontal="center" vertical="center" wrapText="1"/>
    </xf>
    <xf numFmtId="0" fontId="83" fillId="0" borderId="118" xfId="1" applyFont="1" applyBorder="1" applyAlignment="1">
      <alignment horizontal="justify" vertical="center" wrapText="1"/>
    </xf>
    <xf numFmtId="0" fontId="83" fillId="0" borderId="118" xfId="1" applyFont="1" applyBorder="1" applyAlignment="1">
      <alignment horizontal="center" vertical="center" wrapText="1"/>
    </xf>
    <xf numFmtId="0" fontId="83" fillId="0" borderId="30" xfId="1" quotePrefix="1" applyFont="1" applyBorder="1" applyAlignment="1">
      <alignment horizontal="justify" vertical="center" wrapText="1"/>
    </xf>
    <xf numFmtId="0" fontId="83" fillId="0" borderId="118" xfId="1" quotePrefix="1" applyFont="1" applyBorder="1" applyAlignment="1">
      <alignment horizontal="justify" vertical="center" wrapText="1"/>
    </xf>
    <xf numFmtId="0" fontId="1" fillId="0" borderId="76" xfId="1" applyFont="1" applyAlignment="1">
      <alignment horizontal="center" vertical="center" wrapText="1"/>
    </xf>
    <xf numFmtId="0" fontId="83" fillId="0" borderId="96" xfId="1" quotePrefix="1" applyFont="1" applyBorder="1" applyAlignment="1">
      <alignment vertical="center"/>
    </xf>
    <xf numFmtId="0" fontId="83" fillId="0" borderId="96" xfId="1" applyFont="1" applyBorder="1" applyAlignment="1">
      <alignment horizontal="center" vertical="center"/>
    </xf>
    <xf numFmtId="0" fontId="83" fillId="0" borderId="96" xfId="1" applyFont="1" applyBorder="1" applyAlignment="1">
      <alignment horizontal="left" vertical="center"/>
    </xf>
    <xf numFmtId="0" fontId="83" fillId="0" borderId="76" xfId="1" applyFont="1" applyAlignment="1">
      <alignment horizontal="center" vertical="center" wrapText="1"/>
    </xf>
    <xf numFmtId="0" fontId="83" fillId="0" borderId="30" xfId="1" quotePrefix="1" applyFont="1" applyBorder="1" applyAlignment="1">
      <alignment horizontal="left" vertical="center" wrapText="1"/>
    </xf>
    <xf numFmtId="0" fontId="83" fillId="0" borderId="30" xfId="1" quotePrefix="1" applyFont="1" applyBorder="1" applyAlignment="1">
      <alignment horizontal="center" vertical="center" wrapText="1"/>
    </xf>
    <xf numFmtId="0" fontId="88" fillId="0" borderId="76" xfId="1" applyFont="1" applyAlignment="1">
      <alignment vertical="center"/>
    </xf>
    <xf numFmtId="0" fontId="83" fillId="0" borderId="76" xfId="1" applyFont="1" applyAlignment="1">
      <alignment vertical="center"/>
    </xf>
    <xf numFmtId="0" fontId="83" fillId="0" borderId="104" xfId="1" quotePrefix="1" applyFont="1" applyBorder="1" applyAlignment="1">
      <alignment horizontal="justify" vertical="center" wrapText="1"/>
    </xf>
    <xf numFmtId="0" fontId="83" fillId="0" borderId="98" xfId="1" applyFont="1" applyBorder="1" applyAlignment="1">
      <alignment horizontal="justify" vertical="center" wrapText="1"/>
    </xf>
    <xf numFmtId="0" fontId="83" fillId="0" borderId="100" xfId="1" applyFont="1" applyBorder="1" applyAlignment="1">
      <alignment horizontal="justify" vertical="center" wrapText="1"/>
    </xf>
    <xf numFmtId="0" fontId="41" fillId="0" borderId="76" xfId="1" applyFont="1" applyAlignment="1">
      <alignment vertical="center"/>
    </xf>
    <xf numFmtId="0" fontId="83" fillId="0" borderId="109" xfId="1" applyFont="1" applyBorder="1" applyAlignment="1">
      <alignment vertical="center" wrapText="1"/>
    </xf>
    <xf numFmtId="0" fontId="83" fillId="0" borderId="84" xfId="1" applyFont="1" applyBorder="1" applyAlignment="1">
      <alignment vertical="center" wrapText="1"/>
    </xf>
    <xf numFmtId="0" fontId="83" fillId="0" borderId="110" xfId="1" applyFont="1" applyBorder="1" applyAlignment="1">
      <alignment vertical="center" wrapText="1"/>
    </xf>
    <xf numFmtId="0" fontId="83" fillId="0" borderId="93" xfId="1" applyFont="1" applyBorder="1" applyAlignment="1">
      <alignment vertical="center" wrapText="1"/>
    </xf>
    <xf numFmtId="0" fontId="83" fillId="0" borderId="108" xfId="1" applyFont="1" applyBorder="1" applyAlignment="1">
      <alignment vertical="center" wrapText="1"/>
    </xf>
    <xf numFmtId="0" fontId="83" fillId="0" borderId="90" xfId="1" applyFont="1" applyBorder="1" applyAlignment="1">
      <alignment vertical="center" wrapText="1"/>
    </xf>
    <xf numFmtId="0" fontId="83" fillId="0" borderId="83" xfId="1" applyFont="1" applyBorder="1" applyAlignment="1">
      <alignment vertical="center" wrapText="1"/>
    </xf>
    <xf numFmtId="0" fontId="83" fillId="0" borderId="88" xfId="1" applyFont="1" applyBorder="1" applyAlignment="1">
      <alignment vertical="center" wrapText="1"/>
    </xf>
    <xf numFmtId="0" fontId="83" fillId="0" borderId="99" xfId="1" applyFont="1" applyBorder="1" applyAlignment="1">
      <alignment horizontal="justify" vertical="center" wrapText="1"/>
    </xf>
    <xf numFmtId="0" fontId="83" fillId="0" borderId="91" xfId="1" applyFont="1" applyBorder="1" applyAlignment="1">
      <alignment horizontal="justify" vertical="center" wrapText="1"/>
    </xf>
    <xf numFmtId="0" fontId="83" fillId="0" borderId="85" xfId="1" applyFont="1" applyBorder="1" applyAlignment="1">
      <alignment horizontal="justify" vertical="center" wrapText="1"/>
    </xf>
    <xf numFmtId="0" fontId="83" fillId="0" borderId="87" xfId="1" applyFont="1" applyBorder="1" applyAlignment="1">
      <alignment vertical="center" wrapText="1"/>
    </xf>
    <xf numFmtId="0" fontId="83" fillId="0" borderId="96" xfId="1" quotePrefix="1" applyFont="1" applyBorder="1" applyAlignment="1">
      <alignment horizontal="justify" vertical="center" wrapText="1"/>
    </xf>
    <xf numFmtId="0" fontId="83" fillId="0" borderId="82" xfId="1" applyFont="1" applyBorder="1" applyAlignment="1">
      <alignment horizontal="justify" vertical="center" wrapText="1"/>
    </xf>
    <xf numFmtId="0" fontId="83" fillId="0" borderId="86" xfId="1" applyFont="1" applyBorder="1" applyAlignment="1">
      <alignment horizontal="center" vertical="center" wrapText="1"/>
    </xf>
    <xf numFmtId="0" fontId="83" fillId="0" borderId="100" xfId="1" quotePrefix="1" applyFont="1" applyBorder="1" applyAlignment="1">
      <alignment horizontal="justify" vertical="center" wrapText="1"/>
    </xf>
    <xf numFmtId="0" fontId="83" fillId="0" borderId="98" xfId="1" quotePrefix="1" applyFont="1" applyBorder="1" applyAlignment="1">
      <alignment horizontal="justify" vertical="center" wrapText="1"/>
    </xf>
    <xf numFmtId="0" fontId="83" fillId="0" borderId="98" xfId="1" applyFont="1" applyBorder="1" applyAlignment="1">
      <alignment vertical="center" wrapText="1"/>
    </xf>
    <xf numFmtId="0" fontId="83" fillId="0" borderId="99" xfId="1" applyFont="1" applyBorder="1" applyAlignment="1">
      <alignment vertical="center" wrapText="1"/>
    </xf>
    <xf numFmtId="0" fontId="83" fillId="0" borderId="99" xfId="1" applyFont="1" applyBorder="1" applyAlignment="1">
      <alignment horizontal="left" vertical="center" wrapText="1"/>
    </xf>
    <xf numFmtId="0" fontId="83" fillId="0" borderId="100" xfId="1" applyFont="1" applyBorder="1" applyAlignment="1">
      <alignment vertical="center" wrapText="1"/>
    </xf>
    <xf numFmtId="0" fontId="83" fillId="0" borderId="118" xfId="1" quotePrefix="1" applyFont="1" applyBorder="1" applyAlignment="1">
      <alignment vertical="center" wrapText="1"/>
    </xf>
    <xf numFmtId="0" fontId="83" fillId="0" borderId="104" xfId="1" quotePrefix="1" applyFont="1" applyBorder="1" applyAlignment="1">
      <alignment horizontal="left" vertical="center" wrapText="1"/>
    </xf>
    <xf numFmtId="0" fontId="83" fillId="0" borderId="118" xfId="1" quotePrefix="1" applyFont="1" applyBorder="1" applyAlignment="1">
      <alignment horizontal="left" vertical="center" wrapText="1"/>
    </xf>
    <xf numFmtId="0" fontId="83" fillId="78" borderId="32" xfId="1" applyFont="1" applyFill="1" applyBorder="1" applyAlignment="1">
      <alignment vertical="center" wrapText="1"/>
    </xf>
    <xf numFmtId="0" fontId="83" fillId="78" borderId="76" xfId="1" applyFont="1" applyFill="1" applyAlignment="1">
      <alignment vertical="center" wrapText="1"/>
    </xf>
    <xf numFmtId="0" fontId="83" fillId="78" borderId="78" xfId="1" applyFont="1" applyFill="1" applyBorder="1" applyAlignment="1">
      <alignment vertical="center" wrapText="1"/>
    </xf>
    <xf numFmtId="0" fontId="84" fillId="78" borderId="76" xfId="1" applyFont="1" applyFill="1" applyAlignment="1">
      <alignment vertical="center" wrapText="1"/>
    </xf>
    <xf numFmtId="0" fontId="84" fillId="78" borderId="78" xfId="1" applyFont="1" applyFill="1" applyBorder="1" applyAlignment="1">
      <alignment vertical="center" wrapText="1"/>
    </xf>
    <xf numFmtId="0" fontId="84" fillId="78" borderId="32" xfId="1" applyFont="1" applyFill="1" applyBorder="1" applyAlignment="1">
      <alignment horizontal="left" vertical="center"/>
    </xf>
    <xf numFmtId="0" fontId="83" fillId="0" borderId="32" xfId="1" applyFont="1" applyBorder="1" applyAlignment="1">
      <alignment vertical="center" wrapText="1"/>
    </xf>
    <xf numFmtId="0" fontId="83" fillId="0" borderId="76" xfId="1" applyFont="1" applyAlignment="1">
      <alignment vertical="center" wrapText="1"/>
    </xf>
    <xf numFmtId="0" fontId="83" fillId="0" borderId="78" xfId="1" applyFont="1" applyBorder="1" applyAlignment="1">
      <alignment vertical="center" wrapText="1"/>
    </xf>
    <xf numFmtId="0" fontId="83" fillId="77" borderId="93" xfId="1" applyFont="1" applyFill="1" applyBorder="1" applyAlignment="1">
      <alignment vertical="center" wrapText="1"/>
    </xf>
    <xf numFmtId="0" fontId="83" fillId="77" borderId="108" xfId="1" applyFont="1" applyFill="1" applyBorder="1" applyAlignment="1">
      <alignment vertical="center" wrapText="1"/>
    </xf>
    <xf numFmtId="0" fontId="83" fillId="77" borderId="90" xfId="1" applyFont="1" applyFill="1" applyBorder="1" applyAlignment="1">
      <alignment vertical="center" wrapText="1"/>
    </xf>
    <xf numFmtId="0" fontId="84" fillId="0" borderId="109" xfId="1" applyFont="1" applyBorder="1" applyAlignment="1">
      <alignment vertical="center" wrapText="1"/>
    </xf>
    <xf numFmtId="0" fontId="84" fillId="0" borderId="84" xfId="1" applyFont="1" applyBorder="1" applyAlignment="1">
      <alignment vertical="center" wrapText="1"/>
    </xf>
    <xf numFmtId="0" fontId="84" fillId="0" borderId="110" xfId="1" applyFont="1" applyBorder="1" applyAlignment="1">
      <alignment vertical="center" wrapText="1"/>
    </xf>
    <xf numFmtId="0" fontId="56" fillId="54" borderId="81" xfId="0" applyFont="1" applyFill="1" applyBorder="1" applyAlignment="1">
      <alignment horizontal="center" vertical="center"/>
    </xf>
    <xf numFmtId="0" fontId="56" fillId="54" borderId="0" xfId="0" applyFont="1" applyFill="1" applyAlignment="1">
      <alignment horizontal="center" vertical="center"/>
    </xf>
    <xf numFmtId="0" fontId="26" fillId="0" borderId="82" xfId="0" applyFont="1" applyBorder="1" applyAlignment="1">
      <alignment vertical="center"/>
    </xf>
    <xf numFmtId="0" fontId="23" fillId="14" borderId="76" xfId="0" applyFont="1" applyFill="1" applyBorder="1" applyAlignment="1">
      <alignment horizontal="center" vertical="center"/>
    </xf>
    <xf numFmtId="0" fontId="24" fillId="25" borderId="108" xfId="0" applyFont="1" applyFill="1" applyBorder="1" applyAlignment="1">
      <alignment horizontal="center" vertical="center"/>
    </xf>
    <xf numFmtId="0" fontId="24" fillId="25" borderId="90" xfId="0" applyFont="1" applyFill="1" applyBorder="1" applyAlignment="1">
      <alignment horizontal="center" vertical="center"/>
    </xf>
    <xf numFmtId="0" fontId="24" fillId="0" borderId="93" xfId="0" applyFont="1" applyBorder="1" applyAlignment="1">
      <alignment vertical="center"/>
    </xf>
    <xf numFmtId="0" fontId="24" fillId="79" borderId="108" xfId="0" applyFont="1" applyFill="1" applyBorder="1" applyAlignment="1">
      <alignment vertical="center"/>
    </xf>
    <xf numFmtId="0" fontId="23" fillId="79" borderId="108" xfId="0" applyFont="1" applyFill="1" applyBorder="1" applyAlignment="1">
      <alignment horizontal="center" vertical="center"/>
    </xf>
    <xf numFmtId="0" fontId="23" fillId="79" borderId="93" xfId="0" applyFont="1" applyFill="1" applyBorder="1" applyAlignment="1">
      <alignment vertical="center"/>
    </xf>
    <xf numFmtId="0" fontId="24" fillId="0" borderId="91" xfId="0" applyFont="1" applyBorder="1" applyAlignment="1">
      <alignment vertical="center"/>
    </xf>
    <xf numFmtId="0" fontId="24" fillId="0" borderId="85" xfId="0" applyFont="1" applyBorder="1" applyAlignment="1">
      <alignment vertical="center"/>
    </xf>
    <xf numFmtId="0" fontId="24" fillId="0" borderId="85" xfId="0" applyFont="1" applyBorder="1" applyAlignment="1">
      <alignment horizontal="left" vertical="center" indent="1"/>
    </xf>
    <xf numFmtId="0" fontId="24" fillId="81" borderId="93" xfId="0" applyFont="1" applyFill="1" applyBorder="1" applyAlignment="1">
      <alignment vertical="center"/>
    </xf>
    <xf numFmtId="0" fontId="24" fillId="81" borderId="108" xfId="0" applyFont="1" applyFill="1" applyBorder="1" applyAlignment="1">
      <alignment vertical="center"/>
    </xf>
    <xf numFmtId="0" fontId="24" fillId="82" borderId="91" xfId="0" applyFont="1" applyFill="1" applyBorder="1" applyAlignment="1">
      <alignment vertical="center"/>
    </xf>
    <xf numFmtId="0" fontId="24" fillId="82" borderId="92" xfId="0" applyFont="1" applyFill="1" applyBorder="1" applyAlignment="1">
      <alignment vertical="center"/>
    </xf>
    <xf numFmtId="0" fontId="24" fillId="54" borderId="0" xfId="0" applyFont="1" applyFill="1" applyAlignment="1">
      <alignment horizontal="right" vertical="center"/>
    </xf>
    <xf numFmtId="0" fontId="24" fillId="54" borderId="0" xfId="0" applyFont="1" applyFill="1" applyAlignment="1">
      <alignment horizontal="center" vertical="center"/>
    </xf>
    <xf numFmtId="0" fontId="23" fillId="14" borderId="85" xfId="0" applyFont="1" applyFill="1" applyBorder="1" applyAlignment="1">
      <alignment horizontal="left" vertical="center" indent="1"/>
    </xf>
    <xf numFmtId="0" fontId="24" fillId="14" borderId="84" xfId="0" applyFont="1" applyFill="1" applyBorder="1" applyAlignment="1">
      <alignment horizontal="left" vertical="center" indent="1"/>
    </xf>
    <xf numFmtId="0" fontId="8" fillId="16" borderId="7" xfId="0" applyFont="1" applyFill="1" applyBorder="1" applyAlignment="1">
      <alignment horizontal="center" vertical="center"/>
    </xf>
    <xf numFmtId="0" fontId="8" fillId="8" borderId="7" xfId="0" applyFont="1" applyFill="1" applyBorder="1" applyAlignment="1">
      <alignment horizontal="center" vertical="center"/>
    </xf>
    <xf numFmtId="0" fontId="8" fillId="9" borderId="7" xfId="0" applyFont="1" applyFill="1" applyBorder="1" applyAlignment="1">
      <alignment horizontal="center" vertical="center"/>
    </xf>
    <xf numFmtId="0" fontId="12" fillId="0" borderId="0" xfId="0" applyFont="1" applyAlignment="1">
      <alignment horizontal="center" vertical="center" wrapText="1"/>
    </xf>
    <xf numFmtId="165" fontId="10" fillId="0" borderId="17" xfId="0" applyNumberFormat="1" applyFont="1" applyBorder="1" applyAlignment="1">
      <alignment horizontal="center"/>
    </xf>
    <xf numFmtId="1" fontId="10" fillId="30" borderId="21" xfId="0" applyNumberFormat="1" applyFont="1" applyFill="1" applyBorder="1" applyAlignment="1">
      <alignment horizontal="left"/>
    </xf>
    <xf numFmtId="1" fontId="10" fillId="31" borderId="19" xfId="0" applyNumberFormat="1" applyFont="1" applyFill="1" applyBorder="1" applyAlignment="1">
      <alignment horizontal="center"/>
    </xf>
    <xf numFmtId="0" fontId="12" fillId="32" borderId="19" xfId="0" applyFont="1" applyFill="1" applyBorder="1" applyAlignment="1">
      <alignment horizontal="center"/>
    </xf>
    <xf numFmtId="0" fontId="12" fillId="45" borderId="7" xfId="0" applyFont="1" applyFill="1" applyBorder="1" applyAlignment="1">
      <alignment horizontal="center"/>
    </xf>
    <xf numFmtId="165" fontId="10" fillId="0" borderId="22" xfId="0" applyNumberFormat="1" applyFont="1" applyBorder="1" applyAlignment="1">
      <alignment horizontal="center"/>
    </xf>
    <xf numFmtId="0" fontId="12" fillId="29" borderId="19" xfId="0" applyFont="1" applyFill="1" applyBorder="1" applyAlignment="1">
      <alignment horizontal="center"/>
    </xf>
    <xf numFmtId="1" fontId="10" fillId="0" borderId="7" xfId="0" applyNumberFormat="1" applyFont="1" applyBorder="1" applyAlignment="1">
      <alignment horizontal="center"/>
    </xf>
    <xf numFmtId="1" fontId="10" fillId="30" borderId="7" xfId="0" applyNumberFormat="1" applyFont="1" applyFill="1" applyBorder="1"/>
    <xf numFmtId="0" fontId="10" fillId="31" borderId="7" xfId="0" applyFont="1" applyFill="1" applyBorder="1" applyAlignment="1">
      <alignment horizontal="center"/>
    </xf>
    <xf numFmtId="0" fontId="12" fillId="32" borderId="7" xfId="0" applyFont="1" applyFill="1" applyBorder="1" applyAlignment="1">
      <alignment horizontal="center"/>
    </xf>
    <xf numFmtId="1" fontId="89" fillId="0" borderId="7" xfId="0" applyNumberFormat="1" applyFont="1" applyBorder="1" applyAlignment="1">
      <alignment horizontal="center"/>
    </xf>
    <xf numFmtId="0" fontId="90" fillId="0" borderId="0" xfId="0" applyFont="1"/>
    <xf numFmtId="0" fontId="6" fillId="15" borderId="7" xfId="0" applyFont="1" applyFill="1" applyBorder="1" applyAlignment="1">
      <alignment horizontal="center"/>
    </xf>
    <xf numFmtId="0" fontId="6" fillId="0" borderId="0" xfId="0" applyFont="1"/>
    <xf numFmtId="0" fontId="6" fillId="7" borderId="7" xfId="0" applyFont="1" applyFill="1" applyBorder="1" applyAlignment="1">
      <alignment horizontal="center"/>
    </xf>
    <xf numFmtId="0" fontId="59" fillId="0" borderId="0" xfId="0" applyFont="1"/>
    <xf numFmtId="0" fontId="22" fillId="38" borderId="19" xfId="0" applyFont="1" applyFill="1" applyBorder="1" applyAlignment="1">
      <alignment horizontal="center"/>
    </xf>
    <xf numFmtId="1" fontId="91" fillId="37" borderId="7" xfId="0" applyNumberFormat="1" applyFont="1" applyFill="1" applyBorder="1"/>
    <xf numFmtId="0" fontId="91" fillId="37" borderId="7" xfId="0" applyFont="1" applyFill="1" applyBorder="1" applyAlignment="1">
      <alignment horizontal="center"/>
    </xf>
    <xf numFmtId="0" fontId="6" fillId="83" borderId="7" xfId="0" applyFont="1" applyFill="1" applyBorder="1" applyAlignment="1">
      <alignment horizontal="center" vertical="center"/>
    </xf>
    <xf numFmtId="0" fontId="6" fillId="83" borderId="7" xfId="0" applyFont="1" applyFill="1" applyBorder="1"/>
    <xf numFmtId="1" fontId="91" fillId="37" borderId="21" xfId="0" applyNumberFormat="1" applyFont="1" applyFill="1" applyBorder="1" applyAlignment="1">
      <alignment horizontal="left"/>
    </xf>
    <xf numFmtId="0" fontId="6" fillId="84" borderId="19" xfId="0" applyFont="1" applyFill="1" applyBorder="1" applyAlignment="1">
      <alignment horizontal="center"/>
    </xf>
    <xf numFmtId="1" fontId="10" fillId="0" borderId="7" xfId="0" applyNumberFormat="1" applyFont="1" applyBorder="1" applyAlignment="1">
      <alignment horizontal="center" vertical="center"/>
    </xf>
    <xf numFmtId="1" fontId="10" fillId="30" borderId="16" xfId="0" applyNumberFormat="1" applyFont="1" applyFill="1" applyBorder="1" applyAlignment="1">
      <alignment vertical="center"/>
    </xf>
    <xf numFmtId="0" fontId="12" fillId="31" borderId="7" xfId="0" applyFont="1" applyFill="1" applyBorder="1" applyAlignment="1">
      <alignment horizontal="center"/>
    </xf>
    <xf numFmtId="1" fontId="54" fillId="39" borderId="21" xfId="0" applyNumberFormat="1" applyFont="1" applyFill="1" applyBorder="1"/>
    <xf numFmtId="1" fontId="21" fillId="37" borderId="7" xfId="0" applyNumberFormat="1" applyFont="1" applyFill="1" applyBorder="1" applyAlignment="1">
      <alignment horizontal="center"/>
    </xf>
    <xf numFmtId="0" fontId="8" fillId="40" borderId="7" xfId="0" applyFont="1" applyFill="1" applyBorder="1" applyAlignment="1">
      <alignment horizontal="center"/>
    </xf>
    <xf numFmtId="0" fontId="8" fillId="84" borderId="19" xfId="0" applyFont="1" applyFill="1" applyBorder="1" applyAlignment="1">
      <alignment horizontal="center"/>
    </xf>
    <xf numFmtId="1" fontId="21" fillId="85" borderId="21" xfId="0" applyNumberFormat="1" applyFont="1" applyFill="1" applyBorder="1" applyAlignment="1">
      <alignment horizontal="left"/>
    </xf>
    <xf numFmtId="1" fontId="21" fillId="85" borderId="19" xfId="0" applyNumberFormat="1" applyFont="1" applyFill="1" applyBorder="1" applyAlignment="1">
      <alignment horizontal="center"/>
    </xf>
    <xf numFmtId="0" fontId="8" fillId="86" borderId="19" xfId="0" applyFont="1" applyFill="1" applyBorder="1" applyAlignment="1">
      <alignment horizontal="center"/>
    </xf>
    <xf numFmtId="1" fontId="21" fillId="85" borderId="7" xfId="0" applyNumberFormat="1" applyFont="1" applyFill="1" applyBorder="1"/>
    <xf numFmtId="0" fontId="21" fillId="85" borderId="7" xfId="0" applyFont="1" applyFill="1" applyBorder="1"/>
    <xf numFmtId="0" fontId="8" fillId="87" borderId="7" xfId="0" applyFont="1" applyFill="1" applyBorder="1" applyAlignment="1">
      <alignment horizontal="center"/>
    </xf>
    <xf numFmtId="0" fontId="8" fillId="87" borderId="7" xfId="0" applyFont="1" applyFill="1" applyBorder="1"/>
    <xf numFmtId="1" fontId="21" fillId="85" borderId="4" xfId="0" applyNumberFormat="1" applyFont="1" applyFill="1" applyBorder="1" applyAlignment="1">
      <alignment horizontal="left"/>
    </xf>
    <xf numFmtId="1" fontId="21" fillId="85" borderId="1" xfId="0" applyNumberFormat="1" applyFont="1" applyFill="1" applyBorder="1" applyAlignment="1">
      <alignment horizontal="center"/>
    </xf>
    <xf numFmtId="0" fontId="8" fillId="88" borderId="19" xfId="0" applyFont="1" applyFill="1" applyBorder="1" applyAlignment="1">
      <alignment horizontal="center"/>
    </xf>
    <xf numFmtId="0" fontId="8" fillId="0" borderId="7" xfId="0" quotePrefix="1" applyFont="1" applyBorder="1"/>
    <xf numFmtId="0" fontId="8" fillId="9" borderId="7" xfId="0" applyFont="1" applyFill="1" applyBorder="1" applyAlignment="1">
      <alignment horizontal="center"/>
    </xf>
    <xf numFmtId="0" fontId="8" fillId="8" borderId="7" xfId="0" applyFont="1" applyFill="1" applyBorder="1" applyAlignment="1">
      <alignment horizontal="center"/>
    </xf>
    <xf numFmtId="1" fontId="21" fillId="89" borderId="7" xfId="0" applyNumberFormat="1" applyFont="1" applyFill="1" applyBorder="1"/>
    <xf numFmtId="0" fontId="21" fillId="89" borderId="7" xfId="0" applyFont="1" applyFill="1" applyBorder="1" applyAlignment="1">
      <alignment horizontal="center"/>
    </xf>
    <xf numFmtId="0" fontId="8" fillId="90" borderId="7" xfId="0" applyFont="1" applyFill="1" applyBorder="1" applyAlignment="1">
      <alignment horizontal="center"/>
    </xf>
    <xf numFmtId="0" fontId="8" fillId="91" borderId="7" xfId="0" applyFont="1" applyFill="1" applyBorder="1"/>
    <xf numFmtId="0" fontId="8" fillId="92" borderId="19" xfId="0" applyFont="1" applyFill="1" applyBorder="1" applyAlignment="1">
      <alignment horizontal="center"/>
    </xf>
    <xf numFmtId="1" fontId="21" fillId="89" borderId="21" xfId="0" applyNumberFormat="1" applyFont="1" applyFill="1" applyBorder="1" applyAlignment="1">
      <alignment horizontal="left"/>
    </xf>
    <xf numFmtId="1" fontId="21" fillId="89" borderId="19" xfId="0" applyNumberFormat="1" applyFont="1" applyFill="1" applyBorder="1" applyAlignment="1">
      <alignment horizontal="center"/>
    </xf>
    <xf numFmtId="0" fontId="8" fillId="93" borderId="19" xfId="0" applyFont="1" applyFill="1" applyBorder="1" applyAlignment="1">
      <alignment horizontal="center"/>
    </xf>
    <xf numFmtId="0" fontId="21" fillId="89" borderId="7" xfId="0" applyFont="1" applyFill="1" applyBorder="1"/>
    <xf numFmtId="0" fontId="8" fillId="94" borderId="7" xfId="0" applyFont="1" applyFill="1" applyBorder="1" applyAlignment="1">
      <alignment horizontal="center"/>
    </xf>
    <xf numFmtId="0" fontId="8" fillId="94" borderId="7" xfId="0" applyFont="1" applyFill="1" applyBorder="1"/>
    <xf numFmtId="1" fontId="21" fillId="89" borderId="4" xfId="0" applyNumberFormat="1" applyFont="1" applyFill="1" applyBorder="1" applyAlignment="1">
      <alignment horizontal="left"/>
    </xf>
    <xf numFmtId="1" fontId="21" fillId="89" borderId="1" xfId="0" applyNumberFormat="1" applyFont="1" applyFill="1" applyBorder="1" applyAlignment="1">
      <alignment horizontal="center"/>
    </xf>
    <xf numFmtId="0" fontId="8" fillId="95" borderId="19" xfId="0" applyFont="1" applyFill="1" applyBorder="1" applyAlignment="1">
      <alignment horizontal="center"/>
    </xf>
    <xf numFmtId="1" fontId="21" fillId="89" borderId="4" xfId="0" applyNumberFormat="1" applyFont="1" applyFill="1" applyBorder="1"/>
    <xf numFmtId="0" fontId="8" fillId="96" borderId="19" xfId="0" applyFont="1" applyFill="1" applyBorder="1" applyAlignment="1">
      <alignment horizontal="center"/>
    </xf>
    <xf numFmtId="0" fontId="22" fillId="96" borderId="19" xfId="0" applyFont="1" applyFill="1" applyBorder="1" applyAlignment="1">
      <alignment horizontal="center"/>
    </xf>
    <xf numFmtId="1" fontId="21" fillId="97" borderId="21" xfId="0" applyNumberFormat="1" applyFont="1" applyFill="1" applyBorder="1"/>
    <xf numFmtId="0" fontId="8" fillId="98" borderId="19" xfId="0" applyFont="1" applyFill="1" applyBorder="1" applyAlignment="1">
      <alignment horizontal="center"/>
    </xf>
    <xf numFmtId="0" fontId="8" fillId="99" borderId="19" xfId="0" applyFont="1" applyFill="1" applyBorder="1" applyAlignment="1">
      <alignment horizontal="center"/>
    </xf>
    <xf numFmtId="0" fontId="6" fillId="42" borderId="19" xfId="0" applyFont="1" applyFill="1" applyBorder="1" applyAlignment="1">
      <alignment horizontal="center"/>
    </xf>
    <xf numFmtId="0" fontId="5" fillId="0" borderId="2" xfId="0" applyFont="1" applyBorder="1" applyAlignment="1">
      <alignment horizontal="center"/>
    </xf>
    <xf numFmtId="0" fontId="6" fillId="0" borderId="4" xfId="0" applyFont="1" applyBorder="1"/>
    <xf numFmtId="0" fontId="5" fillId="0" borderId="2" xfId="0" applyFont="1" applyBorder="1" applyAlignment="1">
      <alignment horizontal="center" vertical="center"/>
    </xf>
    <xf numFmtId="0" fontId="6" fillId="0" borderId="3" xfId="0" applyFont="1" applyBorder="1"/>
    <xf numFmtId="0" fontId="5" fillId="0" borderId="0" xfId="0" applyFont="1" applyAlignment="1">
      <alignment horizontal="center"/>
    </xf>
    <xf numFmtId="0" fontId="0" fillId="0" borderId="0" xfId="0"/>
    <xf numFmtId="0" fontId="5" fillId="0" borderId="1" xfId="0" applyFont="1" applyBorder="1" applyAlignment="1">
      <alignment horizontal="center" vertical="center"/>
    </xf>
    <xf numFmtId="0" fontId="6" fillId="0" borderId="5" xfId="0" applyFont="1" applyBorder="1"/>
    <xf numFmtId="0" fontId="6" fillId="0" borderId="6" xfId="0" applyFont="1" applyBorder="1"/>
    <xf numFmtId="0" fontId="10" fillId="0" borderId="12" xfId="0" applyFont="1" applyBorder="1" applyAlignment="1">
      <alignment horizontal="center" vertical="center"/>
    </xf>
    <xf numFmtId="0" fontId="6" fillId="0" borderId="13" xfId="0" applyFont="1" applyBorder="1"/>
    <xf numFmtId="0" fontId="6" fillId="0" borderId="14" xfId="0" applyFont="1" applyBorder="1"/>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0" xfId="0" applyFont="1" applyBorder="1"/>
    <xf numFmtId="0" fontId="10" fillId="0" borderId="8" xfId="0" applyFont="1" applyBorder="1" applyAlignment="1">
      <alignment horizontal="center" vertical="center"/>
    </xf>
    <xf numFmtId="0" fontId="8" fillId="0" borderId="0" xfId="0" applyFont="1" applyAlignment="1">
      <alignment horizontal="center"/>
    </xf>
    <xf numFmtId="1"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xf>
    <xf numFmtId="0" fontId="11" fillId="0" borderId="8" xfId="0" applyFont="1" applyBorder="1" applyAlignment="1">
      <alignment horizontal="center" vertical="center" wrapText="1"/>
    </xf>
    <xf numFmtId="0" fontId="6" fillId="0" borderId="9" xfId="0" applyFont="1" applyBorder="1"/>
    <xf numFmtId="0" fontId="6" fillId="0" borderId="12" xfId="0" applyFont="1" applyBorder="1"/>
    <xf numFmtId="0" fontId="11"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8" fillId="0" borderId="2" xfId="0" applyFont="1" applyBorder="1" applyAlignment="1">
      <alignment horizontal="center"/>
    </xf>
    <xf numFmtId="0" fontId="8" fillId="0" borderId="32" xfId="0" applyFont="1" applyBorder="1" applyAlignment="1">
      <alignment horizontal="center" vertical="center" wrapText="1"/>
    </xf>
    <xf numFmtId="0" fontId="8" fillId="3" borderId="32" xfId="0" applyFont="1" applyFill="1" applyBorder="1" applyAlignment="1">
      <alignment horizontal="center" vertical="center" wrapText="1"/>
    </xf>
    <xf numFmtId="0" fontId="6" fillId="0" borderId="32" xfId="0" applyFont="1" applyBorder="1" applyAlignment="1">
      <alignment horizontal="center" vertical="center" wrapText="1"/>
    </xf>
    <xf numFmtId="1" fontId="21" fillId="30" borderId="19" xfId="0" applyNumberFormat="1" applyFont="1" applyFill="1" applyBorder="1" applyAlignment="1">
      <alignment horizontal="center" vertical="center" wrapText="1"/>
    </xf>
    <xf numFmtId="1" fontId="21" fillId="30" borderId="30" xfId="0" applyNumberFormat="1" applyFont="1" applyFill="1" applyBorder="1" applyAlignment="1">
      <alignment horizontal="center" vertical="center" wrapText="1"/>
    </xf>
    <xf numFmtId="1" fontId="54" fillId="7" borderId="19" xfId="0" applyNumberFormat="1" applyFont="1" applyFill="1" applyBorder="1" applyAlignment="1">
      <alignment horizontal="center" vertical="center" wrapText="1"/>
    </xf>
    <xf numFmtId="1" fontId="21" fillId="7" borderId="30" xfId="0" applyNumberFormat="1" applyFont="1" applyFill="1" applyBorder="1" applyAlignment="1">
      <alignment horizontal="center" vertical="center" wrapText="1"/>
    </xf>
    <xf numFmtId="1" fontId="21" fillId="30" borderId="1" xfId="0" applyNumberFormat="1" applyFont="1" applyFill="1" applyBorder="1" applyAlignment="1">
      <alignment horizontal="center" vertical="center"/>
    </xf>
    <xf numFmtId="0" fontId="6" fillId="31" borderId="5" xfId="0" applyFont="1" applyFill="1" applyBorder="1"/>
    <xf numFmtId="0" fontId="6" fillId="31" borderId="24" xfId="0" applyFont="1" applyFill="1" applyBorder="1"/>
    <xf numFmtId="1" fontId="8" fillId="30" borderId="1" xfId="0" applyNumberFormat="1" applyFont="1" applyFill="1" applyBorder="1" applyAlignment="1">
      <alignment horizontal="center" vertical="center" wrapText="1"/>
    </xf>
    <xf numFmtId="0" fontId="6" fillId="31" borderId="6" xfId="0" applyFont="1" applyFill="1" applyBorder="1"/>
    <xf numFmtId="1" fontId="21" fillId="30" borderId="1" xfId="0" applyNumberFormat="1" applyFont="1" applyFill="1" applyBorder="1" applyAlignment="1">
      <alignment horizontal="center" vertical="center" wrapText="1"/>
    </xf>
    <xf numFmtId="1" fontId="54" fillId="7" borderId="1" xfId="0" applyNumberFormat="1" applyFont="1" applyFill="1" applyBorder="1" applyAlignment="1">
      <alignment horizontal="center" vertical="center" wrapText="1"/>
    </xf>
    <xf numFmtId="0" fontId="6" fillId="34" borderId="5" xfId="0" applyFont="1" applyFill="1" applyBorder="1"/>
    <xf numFmtId="0" fontId="6" fillId="34" borderId="6" xfId="0" applyFont="1" applyFill="1" applyBorder="1"/>
    <xf numFmtId="1" fontId="21" fillId="7" borderId="1" xfId="0" applyNumberFormat="1" applyFont="1" applyFill="1" applyBorder="1" applyAlignment="1">
      <alignment horizontal="center" vertical="center" wrapText="1"/>
    </xf>
    <xf numFmtId="0" fontId="21" fillId="0" borderId="32" xfId="0" applyFont="1" applyBorder="1" applyAlignment="1">
      <alignment horizontal="center" vertical="center" wrapText="1"/>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 fontId="21" fillId="0" borderId="1" xfId="0" applyNumberFormat="1" applyFont="1" applyBorder="1" applyAlignment="1">
      <alignment horizontal="center"/>
    </xf>
    <xf numFmtId="1" fontId="20" fillId="0" borderId="0" xfId="0" applyNumberFormat="1" applyFont="1" applyAlignment="1">
      <alignment horizontal="left"/>
    </xf>
    <xf numFmtId="0" fontId="0" fillId="0" borderId="0" xfId="0" applyAlignment="1">
      <alignment horizontal="left"/>
    </xf>
    <xf numFmtId="0" fontId="52" fillId="0" borderId="1" xfId="0" applyFont="1" applyBorder="1" applyAlignment="1">
      <alignment horizontal="center" vertical="center" textRotation="90"/>
    </xf>
    <xf numFmtId="0" fontId="53" fillId="0" borderId="5" xfId="0" applyFont="1" applyBorder="1" applyAlignment="1">
      <alignment vertical="center"/>
    </xf>
    <xf numFmtId="0" fontId="53" fillId="0" borderId="6" xfId="0" applyFont="1" applyBorder="1" applyAlignment="1">
      <alignment vertical="center"/>
    </xf>
    <xf numFmtId="1" fontId="91" fillId="0" borderId="1" xfId="0" applyNumberFormat="1" applyFont="1" applyBorder="1" applyAlignment="1">
      <alignment horizontal="center" vertical="center"/>
    </xf>
    <xf numFmtId="1" fontId="91" fillId="30" borderId="1" xfId="0" applyNumberFormat="1" applyFont="1" applyFill="1" applyBorder="1" applyAlignment="1">
      <alignment horizontal="center" vertical="center" wrapText="1"/>
    </xf>
    <xf numFmtId="1" fontId="91" fillId="37" borderId="1" xfId="0" applyNumberFormat="1" applyFont="1" applyFill="1" applyBorder="1" applyAlignment="1">
      <alignment horizontal="center" vertical="center"/>
    </xf>
    <xf numFmtId="0" fontId="6" fillId="37" borderId="5" xfId="0" applyFont="1" applyFill="1" applyBorder="1"/>
    <xf numFmtId="0" fontId="6" fillId="37" borderId="6" xfId="0" applyFont="1" applyFill="1" applyBorder="1"/>
    <xf numFmtId="0" fontId="6" fillId="31" borderId="5" xfId="0" applyFont="1" applyFill="1" applyBorder="1" applyAlignment="1">
      <alignment wrapText="1"/>
    </xf>
    <xf numFmtId="0" fontId="6" fillId="31" borderId="6" xfId="0" applyFont="1" applyFill="1" applyBorder="1" applyAlignment="1">
      <alignment wrapText="1"/>
    </xf>
    <xf numFmtId="1" fontId="8" fillId="33" borderId="1"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xf>
    <xf numFmtId="1" fontId="20" fillId="0" borderId="0" xfId="0" applyNumberFormat="1" applyFont="1" applyAlignment="1">
      <alignment horizontal="center"/>
    </xf>
    <xf numFmtId="0" fontId="21" fillId="4"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1" fontId="21" fillId="16" borderId="30"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16" borderId="1" xfId="0" applyFont="1" applyFill="1" applyBorder="1" applyAlignment="1">
      <alignment horizontal="center" vertical="center" wrapText="1"/>
    </xf>
    <xf numFmtId="0" fontId="21" fillId="20" borderId="2" xfId="0" applyFont="1" applyFill="1" applyBorder="1" applyAlignment="1">
      <alignment horizontal="center" vertical="center"/>
    </xf>
    <xf numFmtId="0" fontId="6" fillId="0" borderId="29" xfId="0" applyFont="1" applyBorder="1"/>
    <xf numFmtId="0" fontId="21" fillId="4" borderId="2" xfId="0" applyFont="1" applyFill="1" applyBorder="1" applyAlignment="1">
      <alignment horizontal="center" vertical="center"/>
    </xf>
    <xf numFmtId="0" fontId="21" fillId="2" borderId="2" xfId="0" applyFont="1" applyFill="1" applyBorder="1" applyAlignment="1">
      <alignment horizontal="center" vertical="center"/>
    </xf>
    <xf numFmtId="0" fontId="21" fillId="20" borderId="30" xfId="0" applyFont="1" applyFill="1" applyBorder="1" applyAlignment="1">
      <alignment horizontal="center" vertical="center" wrapText="1"/>
    </xf>
    <xf numFmtId="0" fontId="21" fillId="20" borderId="1" xfId="0" applyFont="1" applyFill="1" applyBorder="1" applyAlignment="1">
      <alignment horizontal="center" vertical="center" wrapText="1"/>
    </xf>
    <xf numFmtId="1" fontId="21" fillId="20" borderId="30" xfId="0" applyNumberFormat="1" applyFont="1" applyFill="1" applyBorder="1" applyAlignment="1">
      <alignment horizontal="center" vertical="center" wrapText="1"/>
    </xf>
    <xf numFmtId="1" fontId="21" fillId="19" borderId="1" xfId="0" applyNumberFormat="1" applyFont="1" applyFill="1" applyBorder="1" applyAlignment="1">
      <alignment horizontal="center" vertical="center" wrapText="1"/>
    </xf>
    <xf numFmtId="1" fontId="21" fillId="16" borderId="1" xfId="0" applyNumberFormat="1" applyFont="1" applyFill="1" applyBorder="1" applyAlignment="1">
      <alignment horizontal="center" vertical="center" wrapText="1"/>
    </xf>
    <xf numFmtId="1" fontId="21" fillId="16" borderId="1" xfId="0" applyNumberFormat="1" applyFont="1" applyFill="1" applyBorder="1" applyAlignment="1">
      <alignment horizontal="center" vertical="center" textRotation="90" wrapText="1"/>
    </xf>
    <xf numFmtId="1" fontId="21" fillId="18" borderId="1" xfId="0" applyNumberFormat="1" applyFont="1" applyFill="1" applyBorder="1" applyAlignment="1">
      <alignment horizontal="center" vertical="center" textRotation="90" wrapText="1"/>
    </xf>
    <xf numFmtId="1" fontId="21" fillId="18" borderId="1" xfId="0" applyNumberFormat="1" applyFont="1" applyFill="1" applyBorder="1" applyAlignment="1">
      <alignment horizontal="center" vertical="center" wrapText="1"/>
    </xf>
    <xf numFmtId="1" fontId="21" fillId="18" borderId="2" xfId="0" applyNumberFormat="1" applyFont="1" applyFill="1" applyBorder="1" applyAlignment="1">
      <alignment horizontal="center" vertical="center"/>
    </xf>
    <xf numFmtId="1" fontId="21" fillId="16" borderId="25" xfId="0" applyNumberFormat="1" applyFont="1" applyFill="1" applyBorder="1" applyAlignment="1">
      <alignment horizontal="center" vertical="center"/>
    </xf>
    <xf numFmtId="0" fontId="6" fillId="0" borderId="27" xfId="0" applyFont="1" applyBorder="1"/>
    <xf numFmtId="0" fontId="6" fillId="0" borderId="28" xfId="0" applyFont="1" applyBorder="1"/>
    <xf numFmtId="1" fontId="21" fillId="16" borderId="2" xfId="0" applyNumberFormat="1" applyFont="1" applyFill="1" applyBorder="1" applyAlignment="1">
      <alignment horizontal="center" vertical="center"/>
    </xf>
    <xf numFmtId="1" fontId="21" fillId="19" borderId="2" xfId="0" applyNumberFormat="1" applyFont="1" applyFill="1" applyBorder="1" applyAlignment="1">
      <alignment horizontal="center" vertical="center"/>
    </xf>
    <xf numFmtId="1" fontId="21" fillId="0" borderId="1" xfId="0" applyNumberFormat="1" applyFont="1" applyBorder="1" applyAlignment="1">
      <alignment horizontal="center" vertical="center" wrapText="1"/>
    </xf>
    <xf numFmtId="1" fontId="21" fillId="18" borderId="25" xfId="0" applyNumberFormat="1" applyFont="1" applyFill="1" applyBorder="1" applyAlignment="1">
      <alignment horizontal="center" vertical="center"/>
    </xf>
    <xf numFmtId="0" fontId="6" fillId="0" borderId="26" xfId="0" applyFont="1" applyBorder="1"/>
    <xf numFmtId="1" fontId="21" fillId="22" borderId="1" xfId="0" applyNumberFormat="1" applyFont="1" applyFill="1" applyBorder="1" applyAlignment="1">
      <alignment horizontal="center" vertical="center" wrapText="1"/>
    </xf>
    <xf numFmtId="0" fontId="21" fillId="22" borderId="30"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58" borderId="1" xfId="0" applyFont="1" applyFill="1" applyBorder="1" applyAlignment="1">
      <alignment horizontal="center" vertical="center" wrapText="1"/>
    </xf>
    <xf numFmtId="0" fontId="6" fillId="59" borderId="5" xfId="0" applyFont="1" applyFill="1" applyBorder="1"/>
    <xf numFmtId="0" fontId="6" fillId="59" borderId="6" xfId="0" applyFont="1" applyFill="1" applyBorder="1"/>
    <xf numFmtId="0" fontId="21" fillId="60" borderId="1" xfId="0" applyFont="1" applyFill="1" applyBorder="1" applyAlignment="1">
      <alignment horizontal="center" vertical="center" wrapText="1"/>
    </xf>
    <xf numFmtId="0" fontId="6" fillId="48" borderId="6" xfId="0" applyFont="1" applyFill="1" applyBorder="1"/>
    <xf numFmtId="0" fontId="21" fillId="15" borderId="2"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58" borderId="1" xfId="0" applyFont="1" applyFill="1" applyBorder="1" applyAlignment="1">
      <alignment horizontal="center" vertical="center" textRotation="90" wrapText="1"/>
    </xf>
    <xf numFmtId="0" fontId="21" fillId="46" borderId="2" xfId="0" applyFont="1" applyFill="1" applyBorder="1" applyAlignment="1">
      <alignment horizontal="center" vertical="center" wrapText="1"/>
    </xf>
    <xf numFmtId="0" fontId="6" fillId="41" borderId="3" xfId="0" applyFont="1" applyFill="1" applyBorder="1"/>
    <xf numFmtId="0" fontId="6" fillId="41" borderId="4" xfId="0" applyFont="1" applyFill="1" applyBorder="1"/>
    <xf numFmtId="0" fontId="21" fillId="22" borderId="2" xfId="0" applyFont="1" applyFill="1" applyBorder="1" applyAlignment="1">
      <alignment horizontal="center" vertical="center"/>
    </xf>
    <xf numFmtId="0" fontId="21" fillId="5" borderId="2" xfId="0" applyFont="1" applyFill="1" applyBorder="1" applyAlignment="1">
      <alignment horizontal="center" vertical="center"/>
    </xf>
    <xf numFmtId="0" fontId="21" fillId="10" borderId="2" xfId="0" applyFont="1" applyFill="1" applyBorder="1" applyAlignment="1">
      <alignment horizontal="center" vertical="center"/>
    </xf>
    <xf numFmtId="0" fontId="21" fillId="15" borderId="2" xfId="0" applyFont="1" applyFill="1" applyBorder="1" applyAlignment="1">
      <alignment horizontal="center" vertical="center"/>
    </xf>
    <xf numFmtId="1" fontId="21" fillId="22" borderId="2" xfId="0" applyNumberFormat="1" applyFont="1" applyFill="1" applyBorder="1" applyAlignment="1">
      <alignment horizontal="center" vertical="center" wrapText="1"/>
    </xf>
    <xf numFmtId="0" fontId="21" fillId="58" borderId="2" xfId="0" applyFont="1" applyFill="1" applyBorder="1" applyAlignment="1">
      <alignment horizontal="center" vertical="center" wrapText="1"/>
    </xf>
    <xf numFmtId="0" fontId="6" fillId="59" borderId="4" xfId="0" applyFont="1" applyFill="1" applyBorder="1"/>
    <xf numFmtId="0" fontId="21" fillId="22" borderId="1" xfId="0" applyFont="1" applyFill="1" applyBorder="1" applyAlignment="1">
      <alignment horizontal="center" vertical="center" wrapText="1"/>
    </xf>
    <xf numFmtId="0" fontId="21" fillId="57" borderId="1" xfId="0" applyFont="1" applyFill="1" applyBorder="1" applyAlignment="1">
      <alignment horizontal="center" vertical="center" wrapText="1"/>
    </xf>
    <xf numFmtId="0" fontId="6" fillId="51" borderId="6" xfId="0" applyFont="1" applyFill="1" applyBorder="1"/>
    <xf numFmtId="1" fontId="21" fillId="18" borderId="31" xfId="0" applyNumberFormat="1" applyFont="1" applyFill="1" applyBorder="1" applyAlignment="1">
      <alignment horizontal="center" vertical="center" textRotation="90" wrapText="1"/>
    </xf>
    <xf numFmtId="0" fontId="6" fillId="0" borderId="32" xfId="0" applyFont="1" applyBorder="1"/>
    <xf numFmtId="0" fontId="6" fillId="0" borderId="33" xfId="0" applyFont="1" applyBorder="1"/>
    <xf numFmtId="0" fontId="24" fillId="25" borderId="81"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2" xfId="0" applyFont="1" applyFill="1" applyBorder="1" applyAlignment="1">
      <alignment horizontal="center" vertical="center" wrapText="1"/>
    </xf>
    <xf numFmtId="0" fontId="24" fillId="14" borderId="87" xfId="0" applyFont="1" applyFill="1" applyBorder="1" applyAlignment="1">
      <alignment horizontal="center" vertical="center" wrapText="1"/>
    </xf>
    <xf numFmtId="0" fontId="24" fillId="14" borderId="82" xfId="0" applyFont="1" applyFill="1" applyBorder="1" applyAlignment="1">
      <alignment horizontal="center" vertical="center" wrapText="1"/>
    </xf>
    <xf numFmtId="0" fontId="24" fillId="0" borderId="91" xfId="0" applyFont="1" applyBorder="1" applyAlignment="1">
      <alignment horizontal="left" vertical="center" wrapText="1" indent="1"/>
    </xf>
    <xf numFmtId="0" fontId="24" fillId="0" borderId="92" xfId="0" applyFont="1" applyBorder="1" applyAlignment="1">
      <alignment horizontal="left" vertical="center" wrapText="1" indent="1"/>
    </xf>
    <xf numFmtId="0" fontId="24" fillId="0" borderId="85" xfId="0" applyFont="1" applyBorder="1" applyAlignment="1">
      <alignment horizontal="left" vertical="center" wrapText="1" indent="1"/>
    </xf>
    <xf numFmtId="0" fontId="24" fillId="0" borderId="89" xfId="0" applyFont="1" applyBorder="1" applyAlignment="1">
      <alignment horizontal="left" vertical="center" wrapText="1" indent="1"/>
    </xf>
    <xf numFmtId="0" fontId="24" fillId="0" borderId="83" xfId="0" applyFont="1" applyBorder="1" applyAlignment="1">
      <alignment horizontal="left" vertical="center" wrapText="1"/>
    </xf>
    <xf numFmtId="0" fontId="24" fillId="0" borderId="88" xfId="0" applyFont="1" applyBorder="1" applyAlignment="1">
      <alignment horizontal="left" vertical="center" wrapText="1"/>
    </xf>
    <xf numFmtId="0" fontId="24" fillId="0" borderId="85" xfId="0" applyFont="1" applyBorder="1" applyAlignment="1">
      <alignment horizontal="left" vertical="center" wrapText="1"/>
    </xf>
    <xf numFmtId="0" fontId="24" fillId="0" borderId="89" xfId="0" applyFont="1" applyBorder="1" applyAlignment="1">
      <alignment horizontal="left" vertical="center" wrapText="1"/>
    </xf>
    <xf numFmtId="0" fontId="24" fillId="0" borderId="83" xfId="0" applyFont="1" applyBorder="1" applyAlignment="1">
      <alignment horizontal="left" vertical="center"/>
    </xf>
    <xf numFmtId="0" fontId="24" fillId="0" borderId="88" xfId="0" applyFont="1" applyBorder="1" applyAlignment="1">
      <alignment horizontal="left" vertical="center"/>
    </xf>
    <xf numFmtId="0" fontId="24" fillId="80" borderId="91" xfId="0" applyFont="1" applyFill="1" applyBorder="1" applyAlignment="1">
      <alignment horizontal="left" vertical="center" wrapText="1"/>
    </xf>
    <xf numFmtId="0" fontId="24" fillId="80" borderId="92" xfId="0" applyFont="1" applyFill="1" applyBorder="1" applyAlignment="1">
      <alignment horizontal="left" vertical="center" wrapText="1"/>
    </xf>
    <xf numFmtId="0" fontId="24" fillId="80" borderId="85" xfId="0" applyFont="1" applyFill="1" applyBorder="1" applyAlignment="1">
      <alignment horizontal="left" vertical="center" wrapText="1"/>
    </xf>
    <xf numFmtId="0" fontId="24" fillId="80" borderId="89" xfId="0" applyFont="1" applyFill="1" applyBorder="1" applyAlignment="1">
      <alignment horizontal="left" vertical="center" wrapText="1"/>
    </xf>
    <xf numFmtId="0" fontId="24" fillId="80" borderId="83" xfId="0" applyFont="1" applyFill="1" applyBorder="1" applyAlignment="1">
      <alignment horizontal="left" vertical="center" wrapText="1"/>
    </xf>
    <xf numFmtId="0" fontId="24" fillId="80" borderId="88" xfId="0" applyFont="1" applyFill="1" applyBorder="1" applyAlignment="1">
      <alignment horizontal="left" vertical="center" wrapText="1"/>
    </xf>
    <xf numFmtId="0" fontId="24" fillId="0" borderId="91" xfId="0" applyFont="1" applyBorder="1" applyAlignment="1">
      <alignment horizontal="left" vertical="center" wrapText="1"/>
    </xf>
    <xf numFmtId="0" fontId="24" fillId="0" borderId="92" xfId="0" applyFont="1" applyBorder="1" applyAlignment="1">
      <alignment horizontal="left" vertical="center" wrapText="1"/>
    </xf>
    <xf numFmtId="0" fontId="24" fillId="82" borderId="83" xfId="0" applyFont="1" applyFill="1" applyBorder="1" applyAlignment="1">
      <alignment horizontal="left" vertical="center" wrapText="1"/>
    </xf>
    <xf numFmtId="0" fontId="24" fillId="82" borderId="88" xfId="0" applyFont="1" applyFill="1" applyBorder="1" applyAlignment="1">
      <alignment horizontal="left" vertical="center" wrapText="1"/>
    </xf>
    <xf numFmtId="0" fontId="24" fillId="82" borderId="85" xfId="0" applyFont="1" applyFill="1" applyBorder="1" applyAlignment="1">
      <alignment horizontal="left" vertical="center" wrapText="1"/>
    </xf>
    <xf numFmtId="0" fontId="24" fillId="82" borderId="89" xfId="0" applyFont="1" applyFill="1" applyBorder="1" applyAlignment="1">
      <alignment horizontal="left" vertical="center" wrapText="1"/>
    </xf>
    <xf numFmtId="0" fontId="24" fillId="25" borderId="82" xfId="0" applyFont="1" applyFill="1" applyBorder="1" applyAlignment="1">
      <alignment horizontal="center" vertical="center"/>
    </xf>
    <xf numFmtId="0" fontId="24" fillId="25" borderId="87" xfId="0" applyFont="1" applyFill="1" applyBorder="1" applyAlignment="1">
      <alignment horizontal="center" vertical="center"/>
    </xf>
    <xf numFmtId="0" fontId="24" fillId="24" borderId="35"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4" fillId="34" borderId="0" xfId="0" applyFont="1" applyFill="1" applyAlignment="1">
      <alignment horizontal="center" vertical="center"/>
    </xf>
    <xf numFmtId="0" fontId="0" fillId="50" borderId="0" xfId="0" applyFill="1" applyAlignment="1">
      <alignment horizontal="center" vertical="center"/>
    </xf>
    <xf numFmtId="0" fontId="24" fillId="0" borderId="0" xfId="0" applyFont="1" applyAlignment="1">
      <alignment horizontal="center" vertical="center"/>
    </xf>
    <xf numFmtId="0" fontId="24" fillId="36" borderId="0" xfId="0" applyFont="1" applyFill="1" applyAlignment="1">
      <alignment horizontal="center" vertical="center" wrapText="1"/>
    </xf>
    <xf numFmtId="0" fontId="24" fillId="34" borderId="0" xfId="0" applyFont="1" applyFill="1" applyAlignment="1">
      <alignment horizontal="center" wrapText="1"/>
    </xf>
    <xf numFmtId="0" fontId="0" fillId="34" borderId="0" xfId="0" applyFill="1" applyAlignment="1">
      <alignment wrapText="1"/>
    </xf>
    <xf numFmtId="0" fontId="24" fillId="23" borderId="34" xfId="0" applyFont="1" applyFill="1" applyBorder="1" applyAlignment="1">
      <alignment vertical="center"/>
    </xf>
    <xf numFmtId="0" fontId="6" fillId="0" borderId="34" xfId="0" applyFont="1" applyBorder="1" applyAlignment="1">
      <alignment vertical="center"/>
    </xf>
    <xf numFmtId="0" fontId="6" fillId="0" borderId="78" xfId="0" applyFont="1" applyBorder="1" applyAlignment="1">
      <alignment vertical="center"/>
    </xf>
    <xf numFmtId="0" fontId="23" fillId="0" borderId="81" xfId="0" applyFont="1" applyBorder="1" applyAlignment="1">
      <alignment horizontal="center" vertical="center"/>
    </xf>
    <xf numFmtId="0" fontId="6" fillId="0" borderId="81" xfId="0" applyFont="1" applyBorder="1" applyAlignment="1">
      <alignment vertical="center"/>
    </xf>
    <xf numFmtId="0" fontId="6" fillId="0" borderId="87" xfId="0" applyFont="1" applyBorder="1" applyAlignment="1">
      <alignment vertical="center"/>
    </xf>
    <xf numFmtId="0" fontId="24" fillId="8" borderId="34" xfId="0" applyFont="1" applyFill="1" applyBorder="1" applyAlignment="1">
      <alignment horizontal="center" vertical="center"/>
    </xf>
    <xf numFmtId="0" fontId="24" fillId="8" borderId="34" xfId="0" applyFont="1" applyFill="1" applyBorder="1" applyAlignment="1">
      <alignment vertical="center"/>
    </xf>
    <xf numFmtId="0" fontId="24" fillId="49" borderId="35" xfId="0" applyFont="1" applyFill="1" applyBorder="1" applyAlignment="1">
      <alignment horizontal="center" vertical="center" wrapText="1"/>
    </xf>
    <xf numFmtId="0" fontId="24" fillId="0" borderId="0" xfId="0" applyFont="1" applyAlignment="1">
      <alignment horizontal="center"/>
    </xf>
    <xf numFmtId="0" fontId="23" fillId="0" borderId="0" xfId="0" applyFont="1" applyAlignment="1">
      <alignment horizontal="center" vertical="top"/>
    </xf>
    <xf numFmtId="0" fontId="23" fillId="48" borderId="0" xfId="0" applyFont="1" applyFill="1" applyAlignment="1">
      <alignment horizontal="center" wrapText="1"/>
    </xf>
    <xf numFmtId="0" fontId="0" fillId="48" borderId="0" xfId="0" applyFill="1" applyAlignment="1">
      <alignment wrapText="1"/>
    </xf>
    <xf numFmtId="0" fontId="6" fillId="0" borderId="88" xfId="0" applyFont="1" applyBorder="1" applyAlignment="1">
      <alignment vertical="center" wrapText="1"/>
    </xf>
    <xf numFmtId="0" fontId="6" fillId="0" borderId="85" xfId="0" applyFont="1" applyBorder="1" applyAlignment="1">
      <alignment vertical="center" wrapText="1"/>
    </xf>
    <xf numFmtId="0" fontId="6" fillId="0" borderId="89" xfId="0" applyFont="1" applyBorder="1" applyAlignment="1">
      <alignment vertical="center" wrapText="1"/>
    </xf>
    <xf numFmtId="0" fontId="24" fillId="14" borderId="0" xfId="0" applyFont="1" applyFill="1" applyAlignment="1">
      <alignment horizontal="center" vertical="center"/>
    </xf>
    <xf numFmtId="0" fontId="0" fillId="0" borderId="0" xfId="0" applyAlignment="1">
      <alignment vertical="center"/>
    </xf>
    <xf numFmtId="0" fontId="0" fillId="0" borderId="88" xfId="0" applyBorder="1" applyAlignment="1">
      <alignment vertical="center"/>
    </xf>
    <xf numFmtId="0" fontId="23" fillId="34" borderId="0" xfId="0" applyFont="1" applyFill="1" applyAlignment="1">
      <alignment horizontal="center" wrapText="1"/>
    </xf>
    <xf numFmtId="0" fontId="24" fillId="50" borderId="0" xfId="0" applyFont="1" applyFill="1" applyAlignment="1">
      <alignment horizontal="center" wrapText="1"/>
    </xf>
    <xf numFmtId="0" fontId="0" fillId="50" borderId="0" xfId="0" applyFill="1" applyAlignment="1">
      <alignment wrapText="1"/>
    </xf>
    <xf numFmtId="0" fontId="23" fillId="50" borderId="0" xfId="0" applyFont="1" applyFill="1" applyAlignment="1">
      <alignment horizontal="center" wrapText="1"/>
    </xf>
    <xf numFmtId="0" fontId="24" fillId="14" borderId="0" xfId="0" applyFont="1" applyFill="1" applyAlignment="1">
      <alignment horizontal="right" vertical="center"/>
    </xf>
    <xf numFmtId="0" fontId="23" fillId="14" borderId="0" xfId="0" applyFont="1" applyFill="1" applyAlignment="1">
      <alignment horizontal="center"/>
    </xf>
    <xf numFmtId="0" fontId="24" fillId="48" borderId="0" xfId="0" applyFont="1" applyFill="1" applyAlignment="1">
      <alignment horizontal="center" wrapText="1"/>
    </xf>
    <xf numFmtId="0" fontId="23" fillId="14" borderId="81" xfId="0" applyFont="1" applyFill="1" applyBorder="1" applyAlignment="1">
      <alignment horizontal="center" vertical="center"/>
    </xf>
    <xf numFmtId="0" fontId="0" fillId="0" borderId="81" xfId="0" applyBorder="1" applyAlignment="1">
      <alignment vertical="center"/>
    </xf>
    <xf numFmtId="0" fontId="0" fillId="0" borderId="81" xfId="0" applyBorder="1" applyAlignment="1">
      <alignment horizontal="center" vertical="center"/>
    </xf>
    <xf numFmtId="0" fontId="24" fillId="36" borderId="0" xfId="0" applyFont="1" applyFill="1" applyAlignment="1">
      <alignment horizontal="center" wrapText="1"/>
    </xf>
    <xf numFmtId="0" fontId="0" fillId="36" borderId="0" xfId="0" applyFill="1" applyAlignment="1">
      <alignment wrapText="1"/>
    </xf>
    <xf numFmtId="0" fontId="23" fillId="36" borderId="0" xfId="0" applyFont="1" applyFill="1" applyAlignment="1">
      <alignment horizontal="center" wrapText="1"/>
    </xf>
    <xf numFmtId="0" fontId="8" fillId="0" borderId="0" xfId="0" applyFont="1" applyAlignment="1">
      <alignment horizontal="center" vertical="center" wrapText="1"/>
    </xf>
    <xf numFmtId="0" fontId="12" fillId="0" borderId="76" xfId="0" applyFont="1" applyBorder="1" applyAlignment="1">
      <alignment horizontal="center" vertical="center" wrapText="1"/>
    </xf>
    <xf numFmtId="0" fontId="0" fillId="0" borderId="76" xfId="0" applyBorder="1" applyAlignment="1">
      <alignment vertical="center"/>
    </xf>
    <xf numFmtId="0" fontId="24" fillId="24" borderId="34" xfId="0" applyFont="1" applyFill="1" applyBorder="1" applyAlignment="1">
      <alignment vertical="center"/>
    </xf>
    <xf numFmtId="0" fontId="24" fillId="0" borderId="84" xfId="0" applyFont="1" applyBorder="1" applyAlignment="1">
      <alignment horizontal="left" vertical="center"/>
    </xf>
    <xf numFmtId="0" fontId="24" fillId="0" borderId="85" xfId="0" applyFont="1" applyBorder="1" applyAlignment="1">
      <alignment horizontal="left" vertical="center"/>
    </xf>
    <xf numFmtId="0" fontId="24" fillId="0" borderId="86" xfId="0" applyFont="1" applyBorder="1" applyAlignment="1">
      <alignment horizontal="left" vertical="center"/>
    </xf>
    <xf numFmtId="0" fontId="24" fillId="0" borderId="34" xfId="0" applyFont="1" applyBorder="1" applyAlignment="1">
      <alignment vertical="center"/>
    </xf>
    <xf numFmtId="0" fontId="6" fillId="0" borderId="14" xfId="0" applyFont="1" applyBorder="1" applyAlignment="1">
      <alignment vertical="center"/>
    </xf>
    <xf numFmtId="0" fontId="24" fillId="23" borderId="35" xfId="0" applyFont="1" applyFill="1" applyBorder="1" applyAlignment="1">
      <alignment horizontal="center" vertical="center"/>
    </xf>
    <xf numFmtId="0" fontId="24" fillId="51" borderId="0" xfId="0" applyFont="1" applyFill="1" applyAlignment="1">
      <alignment horizontal="center" wrapText="1"/>
    </xf>
    <xf numFmtId="0" fontId="0" fillId="51" borderId="0" xfId="0" applyFill="1" applyAlignment="1">
      <alignment wrapText="1"/>
    </xf>
    <xf numFmtId="0" fontId="23" fillId="51" borderId="0" xfId="0" applyFont="1" applyFill="1" applyAlignment="1">
      <alignment horizontal="center" wrapText="1"/>
    </xf>
    <xf numFmtId="0" fontId="72" fillId="0" borderId="36" xfId="0" applyFont="1" applyBorder="1" applyAlignment="1">
      <alignment horizontal="center" vertical="center" wrapText="1"/>
    </xf>
    <xf numFmtId="0" fontId="59" fillId="0" borderId="37" xfId="0" applyFont="1" applyBorder="1"/>
    <xf numFmtId="0" fontId="59" fillId="0" borderId="41" xfId="0" applyFont="1" applyBorder="1"/>
    <xf numFmtId="0" fontId="59" fillId="0" borderId="42" xfId="0" applyFont="1" applyBorder="1"/>
    <xf numFmtId="0" fontId="63" fillId="0" borderId="38" xfId="0" applyFont="1" applyBorder="1" applyAlignment="1">
      <alignment horizontal="center"/>
    </xf>
    <xf numFmtId="0" fontId="59" fillId="0" borderId="39" xfId="0" applyFont="1" applyBorder="1"/>
    <xf numFmtId="0" fontId="59" fillId="0" borderId="40" xfId="0" applyFont="1" applyBorder="1"/>
    <xf numFmtId="0" fontId="61" fillId="0" borderId="0" xfId="0" applyFont="1" applyAlignment="1">
      <alignment horizontal="center" vertical="center"/>
    </xf>
    <xf numFmtId="0" fontId="69" fillId="0" borderId="0" xfId="0" applyFont="1"/>
    <xf numFmtId="0" fontId="64" fillId="56" borderId="44" xfId="0" applyFont="1" applyFill="1" applyBorder="1" applyAlignment="1">
      <alignment horizontal="center" vertical="center" wrapText="1"/>
    </xf>
    <xf numFmtId="0" fontId="71" fillId="56" borderId="47" xfId="0" applyFont="1" applyFill="1" applyBorder="1"/>
    <xf numFmtId="0" fontId="71" fillId="56" borderId="48" xfId="0" applyFont="1" applyFill="1" applyBorder="1"/>
    <xf numFmtId="0" fontId="64" fillId="56" borderId="46" xfId="0" applyFont="1" applyFill="1" applyBorder="1" applyAlignment="1">
      <alignment horizontal="center" vertical="center" wrapText="1"/>
    </xf>
    <xf numFmtId="0" fontId="71" fillId="56" borderId="5" xfId="0" applyFont="1" applyFill="1" applyBorder="1"/>
    <xf numFmtId="0" fontId="71" fillId="56" borderId="6" xfId="0" applyFont="1" applyFill="1" applyBorder="1"/>
    <xf numFmtId="0" fontId="64" fillId="56" borderId="2" xfId="0" applyFont="1" applyFill="1" applyBorder="1" applyAlignment="1">
      <alignment horizontal="center" vertical="center"/>
    </xf>
    <xf numFmtId="0" fontId="71" fillId="56" borderId="3" xfId="0" applyFont="1" applyFill="1" applyBorder="1"/>
    <xf numFmtId="0" fontId="71" fillId="56" borderId="50" xfId="0" applyFont="1" applyFill="1" applyBorder="1"/>
    <xf numFmtId="0" fontId="75" fillId="0" borderId="97"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61" fillId="0" borderId="43" xfId="0" applyFont="1" applyBorder="1" applyAlignment="1">
      <alignment horizontal="center" vertical="center"/>
    </xf>
    <xf numFmtId="0" fontId="71" fillId="0" borderId="49" xfId="0" applyFont="1" applyBorder="1"/>
    <xf numFmtId="0" fontId="71" fillId="0" borderId="52" xfId="0" applyFont="1" applyBorder="1"/>
    <xf numFmtId="0" fontId="61" fillId="0" borderId="44" xfId="0" applyFont="1" applyBorder="1" applyAlignment="1">
      <alignment horizontal="center" vertical="center"/>
    </xf>
    <xf numFmtId="0" fontId="71" fillId="0" borderId="45" xfId="0" applyFont="1" applyBorder="1"/>
    <xf numFmtId="0" fontId="71" fillId="0" borderId="11" xfId="0" applyFont="1" applyBorder="1"/>
    <xf numFmtId="0" fontId="71" fillId="0" borderId="34" xfId="0" applyFont="1" applyBorder="1"/>
    <xf numFmtId="0" fontId="71" fillId="0" borderId="12" xfId="0" applyFont="1" applyBorder="1"/>
    <xf numFmtId="0" fontId="71" fillId="0" borderId="14" xfId="0" applyFont="1" applyBorder="1"/>
    <xf numFmtId="0" fontId="68" fillId="0" borderId="54" xfId="0" applyFont="1" applyBorder="1" applyAlignment="1">
      <alignment horizontal="center" vertical="center"/>
    </xf>
    <xf numFmtId="0" fontId="71" fillId="0" borderId="55" xfId="0" applyFont="1" applyBorder="1"/>
    <xf numFmtId="0" fontId="64" fillId="63" borderId="46" xfId="0" applyFont="1" applyFill="1" applyBorder="1" applyAlignment="1">
      <alignment horizontal="center" vertical="center" wrapText="1"/>
    </xf>
    <xf numFmtId="0" fontId="71" fillId="63" borderId="5" xfId="0" applyFont="1" applyFill="1" applyBorder="1"/>
    <xf numFmtId="0" fontId="71" fillId="63" borderId="6" xfId="0" applyFont="1" applyFill="1" applyBorder="1"/>
    <xf numFmtId="0" fontId="64" fillId="65" borderId="46" xfId="0" applyFont="1" applyFill="1" applyBorder="1" applyAlignment="1">
      <alignment horizontal="center" vertical="center" wrapText="1"/>
    </xf>
    <xf numFmtId="0" fontId="71" fillId="65" borderId="5" xfId="0" applyFont="1" applyFill="1" applyBorder="1"/>
    <xf numFmtId="0" fontId="71" fillId="65" borderId="6" xfId="0" applyFont="1" applyFill="1" applyBorder="1"/>
    <xf numFmtId="0" fontId="64" fillId="63" borderId="44" xfId="0" applyFont="1" applyFill="1" applyBorder="1" applyAlignment="1">
      <alignment horizontal="center" vertical="center" wrapText="1"/>
    </xf>
    <xf numFmtId="0" fontId="71" fillId="63" borderId="47" xfId="0" applyFont="1" applyFill="1" applyBorder="1"/>
    <xf numFmtId="0" fontId="71" fillId="63" borderId="48" xfId="0" applyFont="1" applyFill="1" applyBorder="1"/>
    <xf numFmtId="0" fontId="64" fillId="63" borderId="2" xfId="0" applyFont="1" applyFill="1" applyBorder="1" applyAlignment="1">
      <alignment horizontal="center" vertical="center"/>
    </xf>
    <xf numFmtId="0" fontId="71" fillId="63" borderId="3" xfId="0" applyFont="1" applyFill="1" applyBorder="1"/>
    <xf numFmtId="0" fontId="71" fillId="63" borderId="50" xfId="0" applyFont="1" applyFill="1" applyBorder="1"/>
    <xf numFmtId="0" fontId="64" fillId="65" borderId="44" xfId="0" applyFont="1" applyFill="1" applyBorder="1" applyAlignment="1">
      <alignment horizontal="center" vertical="center" wrapText="1"/>
    </xf>
    <xf numFmtId="0" fontId="71" fillId="65" borderId="47" xfId="0" applyFont="1" applyFill="1" applyBorder="1"/>
    <xf numFmtId="0" fontId="71" fillId="65" borderId="48" xfId="0" applyFont="1" applyFill="1" applyBorder="1"/>
    <xf numFmtId="0" fontId="64" fillId="65" borderId="2" xfId="0" applyFont="1" applyFill="1" applyBorder="1" applyAlignment="1">
      <alignment horizontal="center" vertical="center"/>
    </xf>
    <xf numFmtId="0" fontId="71" fillId="65" borderId="3" xfId="0" applyFont="1" applyFill="1" applyBorder="1"/>
    <xf numFmtId="0" fontId="71" fillId="65" borderId="50" xfId="0" applyFont="1" applyFill="1" applyBorder="1"/>
    <xf numFmtId="0" fontId="64" fillId="67" borderId="44" xfId="0" applyFont="1" applyFill="1" applyBorder="1" applyAlignment="1">
      <alignment horizontal="center" vertical="center" wrapText="1"/>
    </xf>
    <xf numFmtId="0" fontId="71" fillId="67" borderId="47" xfId="0" applyFont="1" applyFill="1" applyBorder="1"/>
    <xf numFmtId="0" fontId="71" fillId="67" borderId="48" xfId="0" applyFont="1" applyFill="1" applyBorder="1"/>
    <xf numFmtId="3" fontId="64" fillId="69" borderId="44" xfId="0" applyNumberFormat="1" applyFont="1" applyFill="1" applyBorder="1" applyAlignment="1">
      <alignment horizontal="center" vertical="center" wrapText="1"/>
    </xf>
    <xf numFmtId="0" fontId="71" fillId="69" borderId="47" xfId="0" applyFont="1" applyFill="1" applyBorder="1"/>
    <xf numFmtId="0" fontId="71" fillId="69" borderId="48" xfId="0" applyFont="1" applyFill="1" applyBorder="1"/>
    <xf numFmtId="0" fontId="64" fillId="67" borderId="46" xfId="0" applyFont="1" applyFill="1" applyBorder="1" applyAlignment="1">
      <alignment horizontal="center" vertical="center" wrapText="1"/>
    </xf>
    <xf numFmtId="0" fontId="71" fillId="67" borderId="5" xfId="0" applyFont="1" applyFill="1" applyBorder="1"/>
    <xf numFmtId="0" fontId="71" fillId="67" borderId="6" xfId="0" applyFont="1" applyFill="1" applyBorder="1"/>
    <xf numFmtId="0" fontId="64" fillId="67" borderId="2" xfId="0" applyFont="1" applyFill="1" applyBorder="1" applyAlignment="1">
      <alignment horizontal="center" vertical="center"/>
    </xf>
    <xf numFmtId="0" fontId="71" fillId="67" borderId="3" xfId="0" applyFont="1" applyFill="1" applyBorder="1"/>
    <xf numFmtId="0" fontId="71" fillId="67" borderId="50" xfId="0" applyFont="1" applyFill="1" applyBorder="1"/>
    <xf numFmtId="0" fontId="64" fillId="69" borderId="46" xfId="0" applyFont="1" applyFill="1" applyBorder="1" applyAlignment="1">
      <alignment horizontal="center" vertical="center" wrapText="1"/>
    </xf>
    <xf numFmtId="0" fontId="71" fillId="69" borderId="5" xfId="0" applyFont="1" applyFill="1" applyBorder="1"/>
    <xf numFmtId="0" fontId="71" fillId="69" borderId="6" xfId="0" applyFont="1" applyFill="1" applyBorder="1"/>
    <xf numFmtId="0" fontId="64" fillId="69" borderId="2" xfId="0" applyFont="1" applyFill="1" applyBorder="1" applyAlignment="1">
      <alignment horizontal="center" vertical="center"/>
    </xf>
    <xf numFmtId="0" fontId="71" fillId="69" borderId="3" xfId="0" applyFont="1" applyFill="1" applyBorder="1"/>
    <xf numFmtId="0" fontId="71" fillId="69" borderId="50" xfId="0" applyFont="1" applyFill="1" applyBorder="1"/>
    <xf numFmtId="0" fontId="66" fillId="68" borderId="67" xfId="0" applyFont="1" applyFill="1" applyBorder="1" applyAlignment="1">
      <alignment horizontal="center" vertical="center" wrapText="1" readingOrder="1"/>
    </xf>
    <xf numFmtId="0" fontId="59" fillId="67" borderId="69" xfId="0" applyFont="1" applyFill="1" applyBorder="1"/>
    <xf numFmtId="0" fontId="59" fillId="67" borderId="70" xfId="0" applyFont="1" applyFill="1" applyBorder="1"/>
    <xf numFmtId="0" fontId="66" fillId="70" borderId="67" xfId="0" applyFont="1" applyFill="1" applyBorder="1" applyAlignment="1">
      <alignment horizontal="center" vertical="center" wrapText="1" readingOrder="1"/>
    </xf>
    <xf numFmtId="0" fontId="59" fillId="69" borderId="69" xfId="0" applyFont="1" applyFill="1" applyBorder="1"/>
    <xf numFmtId="0" fontId="59" fillId="69" borderId="70" xfId="0" applyFont="1" applyFill="1" applyBorder="1"/>
    <xf numFmtId="0" fontId="70" fillId="34" borderId="2" xfId="0" applyFont="1" applyFill="1" applyBorder="1" applyAlignment="1">
      <alignment horizontal="left" vertical="top" wrapText="1"/>
    </xf>
    <xf numFmtId="0" fontId="59" fillId="34" borderId="4" xfId="0" applyFont="1" applyFill="1" applyBorder="1"/>
    <xf numFmtId="0" fontId="4" fillId="0" borderId="2" xfId="0" applyFont="1" applyBorder="1" applyAlignment="1">
      <alignment horizontal="left" vertical="top" wrapText="1"/>
    </xf>
    <xf numFmtId="0" fontId="59" fillId="0" borderId="77" xfId="0" applyFont="1" applyBorder="1"/>
    <xf numFmtId="0" fontId="4" fillId="0" borderId="2" xfId="0" applyFont="1" applyBorder="1" applyAlignment="1">
      <alignment horizontal="left" vertical="top"/>
    </xf>
    <xf numFmtId="0" fontId="59" fillId="0" borderId="4" xfId="0" applyFont="1" applyBorder="1"/>
    <xf numFmtId="0" fontId="63" fillId="0" borderId="67" xfId="0" applyFont="1" applyBorder="1" applyAlignment="1">
      <alignment horizontal="center" vertical="center"/>
    </xf>
    <xf numFmtId="0" fontId="59" fillId="0" borderId="68" xfId="0" applyFont="1" applyBorder="1"/>
    <xf numFmtId="0" fontId="66" fillId="62" borderId="67" xfId="0" applyFont="1" applyFill="1" applyBorder="1" applyAlignment="1">
      <alignment horizontal="center" vertical="center" wrapText="1" readingOrder="1"/>
    </xf>
    <xf numFmtId="0" fontId="59" fillId="56" borderId="69" xfId="0" applyFont="1" applyFill="1" applyBorder="1"/>
    <xf numFmtId="0" fontId="59" fillId="56" borderId="70" xfId="0" applyFont="1" applyFill="1" applyBorder="1"/>
    <xf numFmtId="0" fontId="66" fillId="64" borderId="67" xfId="0" applyFont="1" applyFill="1" applyBorder="1" applyAlignment="1">
      <alignment horizontal="center" vertical="center" wrapText="1" readingOrder="1"/>
    </xf>
    <xf numFmtId="0" fontId="59" fillId="63" borderId="69" xfId="0" applyFont="1" applyFill="1" applyBorder="1"/>
    <xf numFmtId="0" fontId="59" fillId="63" borderId="70" xfId="0" applyFont="1" applyFill="1" applyBorder="1"/>
    <xf numFmtId="0" fontId="66" fillId="66" borderId="67" xfId="0" applyFont="1" applyFill="1" applyBorder="1" applyAlignment="1">
      <alignment horizontal="center" vertical="center" wrapText="1" readingOrder="1"/>
    </xf>
    <xf numFmtId="0" fontId="59" fillId="65" borderId="69" xfId="0" applyFont="1" applyFill="1" applyBorder="1"/>
    <xf numFmtId="0" fontId="59" fillId="65" borderId="70" xfId="0" applyFont="1" applyFill="1" applyBorder="1"/>
    <xf numFmtId="0" fontId="61" fillId="56" borderId="19" xfId="0" applyFont="1" applyFill="1" applyBorder="1" applyAlignment="1">
      <alignment horizontal="center"/>
    </xf>
    <xf numFmtId="0" fontId="61" fillId="56" borderId="30" xfId="0" applyFont="1" applyFill="1" applyBorder="1" applyAlignment="1">
      <alignment horizontal="center"/>
    </xf>
    <xf numFmtId="0" fontId="61" fillId="56" borderId="16" xfId="0" applyFont="1" applyFill="1" applyBorder="1" applyAlignment="1">
      <alignment horizontal="center"/>
    </xf>
    <xf numFmtId="0" fontId="63" fillId="56" borderId="65" xfId="0" applyFont="1" applyFill="1" applyBorder="1" applyAlignment="1">
      <alignment horizontal="center"/>
    </xf>
    <xf numFmtId="0" fontId="63" fillId="56" borderId="94" xfId="0" applyFont="1" applyFill="1" applyBorder="1" applyAlignment="1">
      <alignment horizontal="center"/>
    </xf>
    <xf numFmtId="0" fontId="63" fillId="56" borderId="62" xfId="0" applyFont="1" applyFill="1" applyBorder="1" applyAlignment="1">
      <alignment horizontal="center"/>
    </xf>
    <xf numFmtId="0" fontId="66" fillId="56" borderId="19" xfId="0" applyFont="1" applyFill="1" applyBorder="1" applyAlignment="1">
      <alignment horizontal="center" vertical="center" wrapText="1" readingOrder="1"/>
    </xf>
    <xf numFmtId="0" fontId="66" fillId="56" borderId="30" xfId="0" applyFont="1" applyFill="1" applyBorder="1" applyAlignment="1">
      <alignment horizontal="center" vertical="center" wrapText="1" readingOrder="1"/>
    </xf>
    <xf numFmtId="0" fontId="66" fillId="56" borderId="16" xfId="0" applyFont="1" applyFill="1" applyBorder="1" applyAlignment="1">
      <alignment horizontal="center" vertical="center" wrapText="1" readingOrder="1"/>
    </xf>
    <xf numFmtId="0" fontId="63" fillId="56" borderId="19" xfId="0" applyFont="1" applyFill="1" applyBorder="1" applyAlignment="1">
      <alignment horizontal="center" vertical="center"/>
    </xf>
    <xf numFmtId="0" fontId="63" fillId="56" borderId="30" xfId="0" applyFont="1" applyFill="1" applyBorder="1" applyAlignment="1">
      <alignment horizontal="center" vertical="center"/>
    </xf>
    <xf numFmtId="0" fontId="63" fillId="56" borderId="16" xfId="0" applyFont="1" applyFill="1" applyBorder="1" applyAlignment="1">
      <alignment horizontal="center" vertical="center"/>
    </xf>
    <xf numFmtId="0" fontId="63" fillId="56" borderId="19" xfId="0" applyFont="1" applyFill="1" applyBorder="1" applyAlignment="1">
      <alignment horizontal="center"/>
    </xf>
    <xf numFmtId="0" fontId="63" fillId="56" borderId="30" xfId="0" applyFont="1" applyFill="1" applyBorder="1" applyAlignment="1">
      <alignment horizontal="center"/>
    </xf>
    <xf numFmtId="0" fontId="63" fillId="56" borderId="16" xfId="0" applyFont="1" applyFill="1" applyBorder="1" applyAlignment="1">
      <alignment horizontal="center"/>
    </xf>
    <xf numFmtId="0" fontId="61" fillId="56" borderId="65" xfId="0" applyFont="1" applyFill="1" applyBorder="1" applyAlignment="1">
      <alignment horizontal="center"/>
    </xf>
    <xf numFmtId="0" fontId="61" fillId="56" borderId="94" xfId="0" applyFont="1" applyFill="1" applyBorder="1" applyAlignment="1">
      <alignment horizontal="center"/>
    </xf>
    <xf numFmtId="0" fontId="61" fillId="56" borderId="62" xfId="0" applyFont="1" applyFill="1" applyBorder="1" applyAlignment="1">
      <alignment horizontal="center"/>
    </xf>
    <xf numFmtId="0" fontId="63" fillId="56" borderId="102" xfId="0" applyFont="1" applyFill="1" applyBorder="1" applyAlignment="1">
      <alignment horizontal="center" vertical="center"/>
    </xf>
    <xf numFmtId="0" fontId="63" fillId="56" borderId="99" xfId="0" applyFont="1" applyFill="1" applyBorder="1" applyAlignment="1">
      <alignment horizontal="center" vertical="center"/>
    </xf>
    <xf numFmtId="0" fontId="63" fillId="56" borderId="103" xfId="0" applyFont="1" applyFill="1" applyBorder="1" applyAlignment="1">
      <alignment horizontal="center" vertical="center"/>
    </xf>
    <xf numFmtId="0" fontId="2" fillId="0" borderId="2" xfId="0" applyFont="1" applyBorder="1" applyAlignment="1">
      <alignment horizontal="left" vertical="top" wrapText="1"/>
    </xf>
    <xf numFmtId="0" fontId="67" fillId="34" borderId="60" xfId="0" applyFont="1" applyFill="1" applyBorder="1" applyAlignment="1">
      <alignment horizontal="left" vertical="top" wrapText="1"/>
    </xf>
    <xf numFmtId="0" fontId="71" fillId="34" borderId="61" xfId="0" applyFont="1" applyFill="1" applyBorder="1"/>
    <xf numFmtId="0" fontId="66" fillId="56" borderId="87" xfId="0" applyFont="1" applyFill="1" applyBorder="1" applyAlignment="1">
      <alignment horizontal="center" vertical="center" wrapText="1" readingOrder="1"/>
    </xf>
    <xf numFmtId="0" fontId="66" fillId="56" borderId="96" xfId="0" applyFont="1" applyFill="1" applyBorder="1" applyAlignment="1">
      <alignment horizontal="center" vertical="center" wrapText="1" readingOrder="1"/>
    </xf>
    <xf numFmtId="0" fontId="66" fillId="56" borderId="82" xfId="0" applyFont="1" applyFill="1" applyBorder="1" applyAlignment="1">
      <alignment horizontal="center" vertical="center" wrapText="1" readingOrder="1"/>
    </xf>
    <xf numFmtId="0" fontId="63" fillId="56" borderId="87" xfId="0" applyFont="1" applyFill="1" applyBorder="1" applyAlignment="1">
      <alignment horizontal="center" vertical="center"/>
    </xf>
    <xf numFmtId="0" fontId="63" fillId="56" borderId="96" xfId="0" applyFont="1" applyFill="1" applyBorder="1" applyAlignment="1">
      <alignment horizontal="center" vertical="center"/>
    </xf>
    <xf numFmtId="0" fontId="63" fillId="56" borderId="82" xfId="0" applyFont="1" applyFill="1" applyBorder="1" applyAlignment="1">
      <alignment horizontal="center" vertical="center"/>
    </xf>
    <xf numFmtId="0" fontId="61" fillId="56" borderId="87" xfId="0" applyFont="1" applyFill="1" applyBorder="1" applyAlignment="1">
      <alignment horizontal="center" vertical="center"/>
    </xf>
    <xf numFmtId="0" fontId="63" fillId="56" borderId="87" xfId="0" applyFont="1" applyFill="1" applyBorder="1" applyAlignment="1">
      <alignment horizontal="center"/>
    </xf>
    <xf numFmtId="0" fontId="63" fillId="56" borderId="96" xfId="0" applyFont="1" applyFill="1" applyBorder="1" applyAlignment="1">
      <alignment horizontal="center"/>
    </xf>
    <xf numFmtId="0" fontId="63" fillId="56" borderId="82" xfId="0" applyFont="1" applyFill="1" applyBorder="1" applyAlignment="1">
      <alignment horizontal="center"/>
    </xf>
    <xf numFmtId="0" fontId="63" fillId="56" borderId="98" xfId="0" applyFont="1" applyFill="1" applyBorder="1" applyAlignment="1">
      <alignment horizontal="center"/>
    </xf>
    <xf numFmtId="0" fontId="63" fillId="56" borderId="99" xfId="0" applyFont="1" applyFill="1" applyBorder="1" applyAlignment="1">
      <alignment horizontal="center"/>
    </xf>
    <xf numFmtId="0" fontId="63" fillId="56" borderId="100" xfId="0" applyFont="1" applyFill="1" applyBorder="1" applyAlignment="1">
      <alignment horizontal="center"/>
    </xf>
    <xf numFmtId="0" fontId="4" fillId="0" borderId="2" xfId="0" applyFont="1" applyBorder="1" applyAlignment="1">
      <alignment vertical="top" wrapText="1"/>
    </xf>
    <xf numFmtId="0" fontId="70" fillId="0" borderId="2" xfId="0" applyFont="1" applyBorder="1" applyAlignment="1">
      <alignment horizontal="left" vertical="top" wrapText="1"/>
    </xf>
    <xf numFmtId="0" fontId="3" fillId="0" borderId="2" xfId="0" applyFont="1" applyBorder="1" applyAlignment="1">
      <alignment vertical="top" wrapText="1"/>
    </xf>
    <xf numFmtId="0" fontId="67" fillId="34" borderId="2" xfId="0" applyFont="1" applyFill="1" applyBorder="1" applyAlignment="1">
      <alignment horizontal="left" vertical="top" wrapText="1"/>
    </xf>
    <xf numFmtId="0" fontId="71" fillId="34" borderId="4" xfId="0" applyFont="1" applyFill="1" applyBorder="1"/>
    <xf numFmtId="0" fontId="59" fillId="34" borderId="77" xfId="0" applyFont="1" applyFill="1" applyBorder="1"/>
    <xf numFmtId="0" fontId="61" fillId="56" borderId="87" xfId="0" applyFont="1" applyFill="1" applyBorder="1" applyAlignment="1">
      <alignment horizontal="center"/>
    </xf>
    <xf numFmtId="0" fontId="61" fillId="56" borderId="96" xfId="0" applyFont="1" applyFill="1" applyBorder="1" applyAlignment="1">
      <alignment horizontal="center"/>
    </xf>
    <xf numFmtId="0" fontId="61" fillId="56" borderId="82" xfId="0" applyFont="1" applyFill="1" applyBorder="1" applyAlignment="1">
      <alignment horizontal="center"/>
    </xf>
    <xf numFmtId="0" fontId="61" fillId="56" borderId="98" xfId="0" applyFont="1" applyFill="1" applyBorder="1" applyAlignment="1">
      <alignment horizontal="center"/>
    </xf>
    <xf numFmtId="0" fontId="61" fillId="56" borderId="99" xfId="0" applyFont="1" applyFill="1" applyBorder="1" applyAlignment="1">
      <alignment horizontal="center"/>
    </xf>
    <xf numFmtId="0" fontId="61" fillId="56" borderId="100" xfId="0" applyFont="1" applyFill="1" applyBorder="1" applyAlignment="1">
      <alignment horizontal="center"/>
    </xf>
    <xf numFmtId="0" fontId="61" fillId="56" borderId="102" xfId="0" applyFont="1" applyFill="1" applyBorder="1" applyAlignment="1">
      <alignment horizontal="center"/>
    </xf>
    <xf numFmtId="0" fontId="61" fillId="56" borderId="103" xfId="0" applyFont="1" applyFill="1" applyBorder="1" applyAlignment="1">
      <alignment horizontal="center"/>
    </xf>
    <xf numFmtId="0" fontId="66" fillId="56" borderId="81" xfId="0" applyFont="1" applyFill="1" applyBorder="1" applyAlignment="1">
      <alignment horizontal="center" vertical="center" wrapText="1" readingOrder="1"/>
    </xf>
    <xf numFmtId="0" fontId="63" fillId="56" borderId="101" xfId="0" applyFont="1" applyFill="1" applyBorder="1" applyAlignment="1">
      <alignment horizontal="center" vertical="center"/>
    </xf>
    <xf numFmtId="0" fontId="63" fillId="56" borderId="80" xfId="0" applyFont="1" applyFill="1" applyBorder="1" applyAlignment="1">
      <alignment horizontal="center" vertical="center"/>
    </xf>
    <xf numFmtId="0" fontId="63" fillId="56" borderId="78" xfId="0" applyFont="1" applyFill="1" applyBorder="1" applyAlignment="1">
      <alignment horizontal="center" vertical="center"/>
    </xf>
    <xf numFmtId="0" fontId="63" fillId="56" borderId="79" xfId="0" applyFont="1" applyFill="1" applyBorder="1" applyAlignment="1">
      <alignment horizontal="center" vertical="center"/>
    </xf>
    <xf numFmtId="0" fontId="66" fillId="63" borderId="87" xfId="0" applyFont="1" applyFill="1" applyBorder="1" applyAlignment="1">
      <alignment horizontal="center" vertical="center" wrapText="1" readingOrder="1"/>
    </xf>
    <xf numFmtId="0" fontId="66" fillId="63" borderId="96" xfId="0" applyFont="1" applyFill="1" applyBorder="1" applyAlignment="1">
      <alignment horizontal="center" vertical="center" wrapText="1" readingOrder="1"/>
    </xf>
    <xf numFmtId="0" fontId="66" fillId="63" borderId="82" xfId="0" applyFont="1" applyFill="1" applyBorder="1" applyAlignment="1">
      <alignment horizontal="center" vertical="center" wrapText="1" readingOrder="1"/>
    </xf>
    <xf numFmtId="0" fontId="63" fillId="63" borderId="87" xfId="0" applyFont="1" applyFill="1" applyBorder="1" applyAlignment="1">
      <alignment horizontal="center" vertical="center"/>
    </xf>
    <xf numFmtId="0" fontId="63" fillId="63" borderId="96" xfId="0" applyFont="1" applyFill="1" applyBorder="1" applyAlignment="1">
      <alignment horizontal="center" vertical="center"/>
    </xf>
    <xf numFmtId="0" fontId="63" fillId="63" borderId="82" xfId="0" applyFont="1" applyFill="1" applyBorder="1" applyAlignment="1">
      <alignment horizontal="center" vertical="center"/>
    </xf>
    <xf numFmtId="0" fontId="66" fillId="63" borderId="81" xfId="0" applyFont="1" applyFill="1" applyBorder="1" applyAlignment="1">
      <alignment horizontal="center" vertical="center" wrapText="1" readingOrder="1"/>
    </xf>
    <xf numFmtId="0" fontId="63" fillId="63" borderId="102" xfId="0" applyFont="1" applyFill="1" applyBorder="1" applyAlignment="1">
      <alignment horizontal="center" vertical="center"/>
    </xf>
    <xf numFmtId="0" fontId="63" fillId="63" borderId="99" xfId="0" applyFont="1" applyFill="1" applyBorder="1" applyAlignment="1">
      <alignment horizontal="center" vertical="center"/>
    </xf>
    <xf numFmtId="0" fontId="63" fillId="63" borderId="103" xfId="0" applyFont="1" applyFill="1" applyBorder="1" applyAlignment="1">
      <alignment horizontal="center" vertical="center"/>
    </xf>
    <xf numFmtId="0" fontId="63" fillId="63" borderId="87" xfId="0" applyFont="1" applyFill="1" applyBorder="1" applyAlignment="1">
      <alignment horizontal="center"/>
    </xf>
    <xf numFmtId="0" fontId="63" fillId="63" borderId="96" xfId="0" applyFont="1" applyFill="1" applyBorder="1" applyAlignment="1">
      <alignment horizontal="center"/>
    </xf>
    <xf numFmtId="0" fontId="63" fillId="63" borderId="82" xfId="0" applyFont="1" applyFill="1" applyBorder="1" applyAlignment="1">
      <alignment horizontal="center"/>
    </xf>
    <xf numFmtId="0" fontId="61" fillId="63" borderId="98" xfId="0" applyFont="1" applyFill="1" applyBorder="1" applyAlignment="1">
      <alignment horizontal="center"/>
    </xf>
    <xf numFmtId="0" fontId="61" fillId="63" borderId="99" xfId="0" applyFont="1" applyFill="1" applyBorder="1" applyAlignment="1">
      <alignment horizontal="center"/>
    </xf>
    <xf numFmtId="0" fontId="61" fillId="63" borderId="100" xfId="0" applyFont="1" applyFill="1" applyBorder="1" applyAlignment="1">
      <alignment horizontal="center"/>
    </xf>
    <xf numFmtId="0" fontId="61" fillId="63" borderId="87" xfId="0" applyFont="1" applyFill="1" applyBorder="1" applyAlignment="1">
      <alignment horizontal="center" vertical="center"/>
    </xf>
    <xf numFmtId="0" fontId="63" fillId="63" borderId="98" xfId="0" applyFont="1" applyFill="1" applyBorder="1" applyAlignment="1">
      <alignment horizontal="center"/>
    </xf>
    <xf numFmtId="0" fontId="63" fillId="63" borderId="99" xfId="0" applyFont="1" applyFill="1" applyBorder="1" applyAlignment="1">
      <alignment horizontal="center"/>
    </xf>
    <xf numFmtId="0" fontId="63" fillId="63" borderId="100" xfId="0" applyFont="1" applyFill="1" applyBorder="1" applyAlignment="1">
      <alignment horizontal="center"/>
    </xf>
    <xf numFmtId="0" fontId="61" fillId="63" borderId="87" xfId="0" applyFont="1" applyFill="1" applyBorder="1" applyAlignment="1">
      <alignment horizontal="center"/>
    </xf>
    <xf numFmtId="0" fontId="61" fillId="63" borderId="96" xfId="0" applyFont="1" applyFill="1" applyBorder="1" applyAlignment="1">
      <alignment horizontal="center"/>
    </xf>
    <xf numFmtId="0" fontId="61" fillId="63" borderId="82" xfId="0" applyFont="1" applyFill="1" applyBorder="1" applyAlignment="1">
      <alignment horizontal="center"/>
    </xf>
    <xf numFmtId="0" fontId="63" fillId="63" borderId="19" xfId="0" applyFont="1" applyFill="1" applyBorder="1" applyAlignment="1">
      <alignment horizontal="center" vertical="center"/>
    </xf>
    <xf numFmtId="0" fontId="63" fillId="63" borderId="30" xfId="0" applyFont="1" applyFill="1" applyBorder="1" applyAlignment="1">
      <alignment horizontal="center" vertical="center"/>
    </xf>
    <xf numFmtId="0" fontId="63" fillId="63" borderId="16" xfId="0" applyFont="1" applyFill="1" applyBorder="1" applyAlignment="1">
      <alignment horizontal="center" vertical="center"/>
    </xf>
    <xf numFmtId="0" fontId="61" fillId="63" borderId="19" xfId="0" applyFont="1" applyFill="1" applyBorder="1" applyAlignment="1">
      <alignment horizontal="center"/>
    </xf>
    <xf numFmtId="0" fontId="61" fillId="63" borderId="30" xfId="0" applyFont="1" applyFill="1" applyBorder="1" applyAlignment="1">
      <alignment horizontal="center"/>
    </xf>
    <xf numFmtId="0" fontId="61" fillId="63" borderId="16" xfId="0" applyFont="1" applyFill="1" applyBorder="1" applyAlignment="1">
      <alignment horizontal="center"/>
    </xf>
    <xf numFmtId="0" fontId="63" fillId="63" borderId="65" xfId="0" applyFont="1" applyFill="1" applyBorder="1" applyAlignment="1">
      <alignment horizontal="center"/>
    </xf>
    <xf numFmtId="0" fontId="63" fillId="63" borderId="94" xfId="0" applyFont="1" applyFill="1" applyBorder="1" applyAlignment="1">
      <alignment horizontal="center"/>
    </xf>
    <xf numFmtId="0" fontId="63" fillId="63" borderId="62" xfId="0" applyFont="1" applyFill="1" applyBorder="1" applyAlignment="1">
      <alignment horizontal="center"/>
    </xf>
    <xf numFmtId="0" fontId="63" fillId="63" borderId="101" xfId="0" applyFont="1" applyFill="1" applyBorder="1" applyAlignment="1">
      <alignment horizontal="center" vertical="center"/>
    </xf>
    <xf numFmtId="0" fontId="61" fillId="63" borderId="102" xfId="0" applyFont="1" applyFill="1" applyBorder="1" applyAlignment="1">
      <alignment horizontal="center"/>
    </xf>
    <xf numFmtId="0" fontId="61" fillId="63" borderId="103" xfId="0" applyFont="1" applyFill="1" applyBorder="1" applyAlignment="1">
      <alignment horizontal="center"/>
    </xf>
    <xf numFmtId="0" fontId="66" fillId="63" borderId="19" xfId="0" applyFont="1" applyFill="1" applyBorder="1" applyAlignment="1">
      <alignment horizontal="center" vertical="center" wrapText="1" readingOrder="1"/>
    </xf>
    <xf numFmtId="0" fontId="66" fillId="63" borderId="30" xfId="0" applyFont="1" applyFill="1" applyBorder="1" applyAlignment="1">
      <alignment horizontal="center" vertical="center" wrapText="1" readingOrder="1"/>
    </xf>
    <xf numFmtId="0" fontId="66" fillId="63" borderId="16" xfId="0" applyFont="1" applyFill="1" applyBorder="1" applyAlignment="1">
      <alignment horizontal="center" vertical="center" wrapText="1" readingOrder="1"/>
    </xf>
    <xf numFmtId="0" fontId="63" fillId="63" borderId="19" xfId="0" applyFont="1" applyFill="1" applyBorder="1" applyAlignment="1">
      <alignment horizontal="center"/>
    </xf>
    <xf numFmtId="0" fontId="63" fillId="63" borderId="30" xfId="0" applyFont="1" applyFill="1" applyBorder="1" applyAlignment="1">
      <alignment horizontal="center"/>
    </xf>
    <xf numFmtId="0" fontId="63" fillId="63" borderId="16" xfId="0" applyFont="1" applyFill="1" applyBorder="1" applyAlignment="1">
      <alignment horizontal="center"/>
    </xf>
    <xf numFmtId="0" fontId="61" fillId="63" borderId="65" xfId="0" applyFont="1" applyFill="1" applyBorder="1" applyAlignment="1">
      <alignment horizontal="center"/>
    </xf>
    <xf numFmtId="0" fontId="61" fillId="63" borderId="94" xfId="0" applyFont="1" applyFill="1" applyBorder="1" applyAlignment="1">
      <alignment horizontal="center"/>
    </xf>
    <xf numFmtId="0" fontId="61" fillId="63" borderId="62" xfId="0" applyFont="1" applyFill="1" applyBorder="1" applyAlignment="1">
      <alignment horizontal="center"/>
    </xf>
    <xf numFmtId="0" fontId="63" fillId="63" borderId="80" xfId="0" applyFont="1" applyFill="1" applyBorder="1" applyAlignment="1">
      <alignment horizontal="center" vertical="center"/>
    </xf>
    <xf numFmtId="0" fontId="63" fillId="63" borderId="78" xfId="0" applyFont="1" applyFill="1" applyBorder="1" applyAlignment="1">
      <alignment horizontal="center" vertical="center"/>
    </xf>
    <xf numFmtId="0" fontId="63" fillId="63" borderId="79" xfId="0" applyFont="1" applyFill="1" applyBorder="1" applyAlignment="1">
      <alignment horizontal="center" vertical="center"/>
    </xf>
    <xf numFmtId="0" fontId="66" fillId="65" borderId="87" xfId="0" applyFont="1" applyFill="1" applyBorder="1" applyAlignment="1">
      <alignment horizontal="center" vertical="center" wrapText="1" readingOrder="1"/>
    </xf>
    <xf numFmtId="0" fontId="66" fillId="65" borderId="96" xfId="0" applyFont="1" applyFill="1" applyBorder="1" applyAlignment="1">
      <alignment horizontal="center" vertical="center" wrapText="1" readingOrder="1"/>
    </xf>
    <xf numFmtId="0" fontId="66" fillId="65" borderId="82" xfId="0" applyFont="1" applyFill="1" applyBorder="1" applyAlignment="1">
      <alignment horizontal="center" vertical="center" wrapText="1" readingOrder="1"/>
    </xf>
    <xf numFmtId="0" fontId="63" fillId="65" borderId="87" xfId="0" applyFont="1" applyFill="1" applyBorder="1" applyAlignment="1">
      <alignment horizontal="center" vertical="center"/>
    </xf>
    <xf numFmtId="0" fontId="63" fillId="65" borderId="96" xfId="0" applyFont="1" applyFill="1" applyBorder="1" applyAlignment="1">
      <alignment horizontal="center" vertical="center"/>
    </xf>
    <xf numFmtId="0" fontId="63" fillId="65" borderId="82" xfId="0" applyFont="1" applyFill="1" applyBorder="1" applyAlignment="1">
      <alignment horizontal="center" vertical="center"/>
    </xf>
    <xf numFmtId="0" fontId="63" fillId="65" borderId="87" xfId="0" applyFont="1" applyFill="1" applyBorder="1" applyAlignment="1">
      <alignment horizontal="center"/>
    </xf>
    <xf numFmtId="0" fontId="63" fillId="65" borderId="96" xfId="0" applyFont="1" applyFill="1" applyBorder="1" applyAlignment="1">
      <alignment horizontal="center"/>
    </xf>
    <xf numFmtId="0" fontId="63" fillId="65" borderId="82" xfId="0" applyFont="1" applyFill="1" applyBorder="1" applyAlignment="1">
      <alignment horizontal="center"/>
    </xf>
    <xf numFmtId="0" fontId="61" fillId="65" borderId="98" xfId="0" applyFont="1" applyFill="1" applyBorder="1" applyAlignment="1">
      <alignment horizontal="center"/>
    </xf>
    <xf numFmtId="0" fontId="61" fillId="65" borderId="99" xfId="0" applyFont="1" applyFill="1" applyBorder="1" applyAlignment="1">
      <alignment horizontal="center"/>
    </xf>
    <xf numFmtId="0" fontId="61" fillId="65" borderId="100" xfId="0" applyFont="1" applyFill="1" applyBorder="1" applyAlignment="1">
      <alignment horizontal="center"/>
    </xf>
    <xf numFmtId="0" fontId="61" fillId="65" borderId="87" xfId="0" applyFont="1" applyFill="1" applyBorder="1" applyAlignment="1">
      <alignment horizontal="center" vertical="center"/>
    </xf>
    <xf numFmtId="0" fontId="63" fillId="65" borderId="98" xfId="0" applyFont="1" applyFill="1" applyBorder="1" applyAlignment="1">
      <alignment horizontal="center"/>
    </xf>
    <xf numFmtId="0" fontId="63" fillId="65" borderId="99" xfId="0" applyFont="1" applyFill="1" applyBorder="1" applyAlignment="1">
      <alignment horizontal="center"/>
    </xf>
    <xf numFmtId="0" fontId="63" fillId="65" borderId="100" xfId="0" applyFont="1" applyFill="1" applyBorder="1" applyAlignment="1">
      <alignment horizontal="center"/>
    </xf>
    <xf numFmtId="0" fontId="61" fillId="65" borderId="87" xfId="0" applyFont="1" applyFill="1" applyBorder="1" applyAlignment="1">
      <alignment horizontal="center"/>
    </xf>
    <xf numFmtId="0" fontId="61" fillId="65" borderId="96" xfId="0" applyFont="1" applyFill="1" applyBorder="1" applyAlignment="1">
      <alignment horizontal="center"/>
    </xf>
    <xf numFmtId="0" fontId="61" fillId="65" borderId="82" xfId="0" applyFont="1" applyFill="1" applyBorder="1" applyAlignment="1">
      <alignment horizontal="center"/>
    </xf>
    <xf numFmtId="0" fontId="66" fillId="65" borderId="81" xfId="0" applyFont="1" applyFill="1" applyBorder="1" applyAlignment="1">
      <alignment horizontal="center" vertical="center" wrapText="1" readingOrder="1"/>
    </xf>
    <xf numFmtId="0" fontId="63" fillId="65" borderId="102" xfId="0" applyFont="1" applyFill="1" applyBorder="1" applyAlignment="1">
      <alignment horizontal="center" vertical="center"/>
    </xf>
    <xf numFmtId="0" fontId="63" fillId="65" borderId="99" xfId="0" applyFont="1" applyFill="1" applyBorder="1" applyAlignment="1">
      <alignment horizontal="center" vertical="center"/>
    </xf>
    <xf numFmtId="0" fontId="63" fillId="65" borderId="103" xfId="0" applyFont="1" applyFill="1" applyBorder="1" applyAlignment="1">
      <alignment horizontal="center" vertical="center"/>
    </xf>
    <xf numFmtId="0" fontId="63" fillId="65" borderId="19" xfId="0" applyFont="1" applyFill="1" applyBorder="1" applyAlignment="1">
      <alignment horizontal="center" vertical="center"/>
    </xf>
    <xf numFmtId="0" fontId="63" fillId="65" borderId="30" xfId="0" applyFont="1" applyFill="1" applyBorder="1" applyAlignment="1">
      <alignment horizontal="center" vertical="center"/>
    </xf>
    <xf numFmtId="0" fontId="63" fillId="65" borderId="16" xfId="0" applyFont="1" applyFill="1" applyBorder="1" applyAlignment="1">
      <alignment horizontal="center" vertical="center"/>
    </xf>
    <xf numFmtId="0" fontId="61" fillId="65" borderId="19" xfId="0" applyFont="1" applyFill="1" applyBorder="1" applyAlignment="1">
      <alignment horizontal="center"/>
    </xf>
    <xf numFmtId="0" fontId="61" fillId="65" borderId="30" xfId="0" applyFont="1" applyFill="1" applyBorder="1" applyAlignment="1">
      <alignment horizontal="center"/>
    </xf>
    <xf numFmtId="0" fontId="61" fillId="65" borderId="16" xfId="0" applyFont="1" applyFill="1" applyBorder="1" applyAlignment="1">
      <alignment horizontal="center"/>
    </xf>
    <xf numFmtId="0" fontId="63" fillId="65" borderId="65" xfId="0" applyFont="1" applyFill="1" applyBorder="1" applyAlignment="1">
      <alignment horizontal="center"/>
    </xf>
    <xf numFmtId="0" fontId="63" fillId="65" borderId="94" xfId="0" applyFont="1" applyFill="1" applyBorder="1" applyAlignment="1">
      <alignment horizontal="center"/>
    </xf>
    <xf numFmtId="0" fontId="63" fillId="65" borderId="62" xfId="0" applyFont="1" applyFill="1" applyBorder="1" applyAlignment="1">
      <alignment horizontal="center"/>
    </xf>
    <xf numFmtId="0" fontId="63" fillId="65" borderId="101" xfId="0" applyFont="1" applyFill="1" applyBorder="1" applyAlignment="1">
      <alignment horizontal="center" vertical="center"/>
    </xf>
    <xf numFmtId="0" fontId="61" fillId="65" borderId="102" xfId="0" applyFont="1" applyFill="1" applyBorder="1" applyAlignment="1">
      <alignment horizontal="center"/>
    </xf>
    <xf numFmtId="0" fontId="61" fillId="65" borderId="103" xfId="0" applyFont="1" applyFill="1" applyBorder="1" applyAlignment="1">
      <alignment horizontal="center"/>
    </xf>
    <xf numFmtId="0" fontId="66" fillId="65" borderId="19" xfId="0" applyFont="1" applyFill="1" applyBorder="1" applyAlignment="1">
      <alignment horizontal="center" vertical="center" wrapText="1" readingOrder="1"/>
    </xf>
    <xf numFmtId="0" fontId="66" fillId="65" borderId="30" xfId="0" applyFont="1" applyFill="1" applyBorder="1" applyAlignment="1">
      <alignment horizontal="center" vertical="center" wrapText="1" readingOrder="1"/>
    </xf>
    <xf numFmtId="0" fontId="66" fillId="65" borderId="16" xfId="0" applyFont="1" applyFill="1" applyBorder="1" applyAlignment="1">
      <alignment horizontal="center" vertical="center" wrapText="1" readingOrder="1"/>
    </xf>
    <xf numFmtId="0" fontId="63" fillId="65" borderId="19" xfId="0" applyFont="1" applyFill="1" applyBorder="1" applyAlignment="1">
      <alignment horizontal="center"/>
    </xf>
    <xf numFmtId="0" fontId="63" fillId="65" borderId="30" xfId="0" applyFont="1" applyFill="1" applyBorder="1" applyAlignment="1">
      <alignment horizontal="center"/>
    </xf>
    <xf numFmtId="0" fontId="63" fillId="65" borderId="16" xfId="0" applyFont="1" applyFill="1" applyBorder="1" applyAlignment="1">
      <alignment horizontal="center"/>
    </xf>
    <xf numFmtId="0" fontId="61" fillId="65" borderId="65" xfId="0" applyFont="1" applyFill="1" applyBorder="1" applyAlignment="1">
      <alignment horizontal="center"/>
    </xf>
    <xf numFmtId="0" fontId="61" fillId="65" borderId="94" xfId="0" applyFont="1" applyFill="1" applyBorder="1" applyAlignment="1">
      <alignment horizontal="center"/>
    </xf>
    <xf numFmtId="0" fontId="61" fillId="65" borderId="62" xfId="0" applyFont="1" applyFill="1" applyBorder="1" applyAlignment="1">
      <alignment horizontal="center"/>
    </xf>
    <xf numFmtId="0" fontId="63" fillId="65" borderId="80" xfId="0" applyFont="1" applyFill="1" applyBorder="1" applyAlignment="1">
      <alignment horizontal="center" vertical="center"/>
    </xf>
    <xf numFmtId="0" fontId="63" fillId="65" borderId="78" xfId="0" applyFont="1" applyFill="1" applyBorder="1" applyAlignment="1">
      <alignment horizontal="center" vertical="center"/>
    </xf>
    <xf numFmtId="0" fontId="63" fillId="65" borderId="79" xfId="0" applyFont="1" applyFill="1" applyBorder="1" applyAlignment="1">
      <alignment horizontal="center" vertical="center"/>
    </xf>
    <xf numFmtId="0" fontId="66" fillId="67" borderId="87" xfId="0" applyFont="1" applyFill="1" applyBorder="1" applyAlignment="1">
      <alignment horizontal="center" vertical="center" wrapText="1" readingOrder="1"/>
    </xf>
    <xf numFmtId="0" fontId="66" fillId="67" borderId="96" xfId="0" applyFont="1" applyFill="1" applyBorder="1" applyAlignment="1">
      <alignment horizontal="center" vertical="center" wrapText="1" readingOrder="1"/>
    </xf>
    <xf numFmtId="0" fontId="66" fillId="67" borderId="82" xfId="0" applyFont="1" applyFill="1" applyBorder="1" applyAlignment="1">
      <alignment horizontal="center" vertical="center" wrapText="1" readingOrder="1"/>
    </xf>
    <xf numFmtId="0" fontId="63" fillId="67" borderId="87" xfId="0" applyFont="1" applyFill="1" applyBorder="1" applyAlignment="1">
      <alignment horizontal="center" vertical="center"/>
    </xf>
    <xf numFmtId="0" fontId="63" fillId="67" borderId="96" xfId="0" applyFont="1" applyFill="1" applyBorder="1" applyAlignment="1">
      <alignment horizontal="center" vertical="center"/>
    </xf>
    <xf numFmtId="0" fontId="63" fillId="67" borderId="82" xfId="0" applyFont="1" applyFill="1" applyBorder="1" applyAlignment="1">
      <alignment horizontal="center" vertical="center"/>
    </xf>
    <xf numFmtId="0" fontId="63" fillId="67" borderId="87" xfId="0" applyFont="1" applyFill="1" applyBorder="1" applyAlignment="1">
      <alignment horizontal="center"/>
    </xf>
    <xf numFmtId="0" fontId="63" fillId="67" borderId="96" xfId="0" applyFont="1" applyFill="1" applyBorder="1" applyAlignment="1">
      <alignment horizontal="center"/>
    </xf>
    <xf numFmtId="0" fontId="63" fillId="67" borderId="82" xfId="0" applyFont="1" applyFill="1" applyBorder="1" applyAlignment="1">
      <alignment horizontal="center"/>
    </xf>
    <xf numFmtId="0" fontId="63" fillId="67" borderId="98" xfId="0" applyFont="1" applyFill="1" applyBorder="1" applyAlignment="1">
      <alignment horizontal="center"/>
    </xf>
    <xf numFmtId="0" fontId="63" fillId="67" borderId="99" xfId="0" applyFont="1" applyFill="1" applyBorder="1" applyAlignment="1">
      <alignment horizontal="center"/>
    </xf>
    <xf numFmtId="0" fontId="63" fillId="67" borderId="100" xfId="0" applyFont="1" applyFill="1" applyBorder="1" applyAlignment="1">
      <alignment horizontal="center"/>
    </xf>
    <xf numFmtId="0" fontId="66" fillId="67" borderId="81" xfId="0" applyFont="1" applyFill="1" applyBorder="1" applyAlignment="1">
      <alignment horizontal="center" vertical="center" wrapText="1" readingOrder="1"/>
    </xf>
    <xf numFmtId="0" fontId="63" fillId="67" borderId="102" xfId="0" applyFont="1" applyFill="1" applyBorder="1" applyAlignment="1">
      <alignment horizontal="center" vertical="center"/>
    </xf>
    <xf numFmtId="0" fontId="63" fillId="67" borderId="99" xfId="0" applyFont="1" applyFill="1" applyBorder="1" applyAlignment="1">
      <alignment horizontal="center" vertical="center"/>
    </xf>
    <xf numFmtId="0" fontId="63" fillId="67" borderId="103" xfId="0" applyFont="1" applyFill="1" applyBorder="1" applyAlignment="1">
      <alignment horizontal="center" vertical="center"/>
    </xf>
    <xf numFmtId="0" fontId="63" fillId="67" borderId="19" xfId="0" applyFont="1" applyFill="1" applyBorder="1" applyAlignment="1">
      <alignment horizontal="center" vertical="center"/>
    </xf>
    <xf numFmtId="0" fontId="63" fillId="67" borderId="30" xfId="0" applyFont="1" applyFill="1" applyBorder="1" applyAlignment="1">
      <alignment horizontal="center" vertical="center"/>
    </xf>
    <xf numFmtId="0" fontId="63" fillId="67" borderId="16" xfId="0" applyFont="1" applyFill="1" applyBorder="1" applyAlignment="1">
      <alignment horizontal="center" vertical="center"/>
    </xf>
    <xf numFmtId="0" fontId="63" fillId="67" borderId="19" xfId="0" applyFont="1" applyFill="1" applyBorder="1" applyAlignment="1">
      <alignment horizontal="center"/>
    </xf>
    <xf numFmtId="0" fontId="63" fillId="67" borderId="30" xfId="0" applyFont="1" applyFill="1" applyBorder="1" applyAlignment="1">
      <alignment horizontal="center"/>
    </xf>
    <xf numFmtId="0" fontId="63" fillId="67" borderId="16" xfId="0" applyFont="1" applyFill="1" applyBorder="1" applyAlignment="1">
      <alignment horizontal="center"/>
    </xf>
    <xf numFmtId="0" fontId="63" fillId="67" borderId="65" xfId="0" applyFont="1" applyFill="1" applyBorder="1" applyAlignment="1">
      <alignment horizontal="center"/>
    </xf>
    <xf numFmtId="0" fontId="63" fillId="67" borderId="94" xfId="0" applyFont="1" applyFill="1" applyBorder="1" applyAlignment="1">
      <alignment horizontal="center"/>
    </xf>
    <xf numFmtId="0" fontId="63" fillId="67" borderId="62" xfId="0" applyFont="1" applyFill="1" applyBorder="1" applyAlignment="1">
      <alignment horizontal="center"/>
    </xf>
    <xf numFmtId="0" fontId="63" fillId="67" borderId="101" xfId="0" applyFont="1" applyFill="1" applyBorder="1" applyAlignment="1">
      <alignment horizontal="center" vertical="center"/>
    </xf>
    <xf numFmtId="0" fontId="63" fillId="67" borderId="102" xfId="0" applyFont="1" applyFill="1" applyBorder="1" applyAlignment="1">
      <alignment horizontal="center"/>
    </xf>
    <xf numFmtId="0" fontId="63" fillId="67" borderId="103" xfId="0" applyFont="1" applyFill="1" applyBorder="1" applyAlignment="1">
      <alignment horizontal="center"/>
    </xf>
    <xf numFmtId="0" fontId="66" fillId="67" borderId="19" xfId="0" applyFont="1" applyFill="1" applyBorder="1" applyAlignment="1">
      <alignment horizontal="center" vertical="center" wrapText="1" readingOrder="1"/>
    </xf>
    <xf numFmtId="0" fontId="66" fillId="67" borderId="30" xfId="0" applyFont="1" applyFill="1" applyBorder="1" applyAlignment="1">
      <alignment horizontal="center" vertical="center" wrapText="1" readingOrder="1"/>
    </xf>
    <xf numFmtId="0" fontId="66" fillId="67" borderId="16" xfId="0" applyFont="1" applyFill="1" applyBorder="1" applyAlignment="1">
      <alignment horizontal="center" vertical="center" wrapText="1" readingOrder="1"/>
    </xf>
    <xf numFmtId="0" fontId="63" fillId="67" borderId="80" xfId="0" applyFont="1" applyFill="1" applyBorder="1" applyAlignment="1">
      <alignment horizontal="center" vertical="center"/>
    </xf>
    <xf numFmtId="0" fontId="63" fillId="67" borderId="78" xfId="0" applyFont="1" applyFill="1" applyBorder="1" applyAlignment="1">
      <alignment horizontal="center" vertical="center"/>
    </xf>
    <xf numFmtId="0" fontId="63" fillId="67" borderId="79" xfId="0" applyFont="1" applyFill="1" applyBorder="1" applyAlignment="1">
      <alignment horizontal="center" vertical="center"/>
    </xf>
    <xf numFmtId="0" fontId="66" fillId="69" borderId="87" xfId="0" applyFont="1" applyFill="1" applyBorder="1" applyAlignment="1">
      <alignment horizontal="center" vertical="center" wrapText="1" readingOrder="1"/>
    </xf>
    <xf numFmtId="0" fontId="66" fillId="69" borderId="96" xfId="0" applyFont="1" applyFill="1" applyBorder="1" applyAlignment="1">
      <alignment horizontal="center" vertical="center" wrapText="1" readingOrder="1"/>
    </xf>
    <xf numFmtId="0" fontId="66" fillId="69" borderId="82" xfId="0" applyFont="1" applyFill="1" applyBorder="1" applyAlignment="1">
      <alignment horizontal="center" vertical="center" wrapText="1" readingOrder="1"/>
    </xf>
    <xf numFmtId="0" fontId="63" fillId="69" borderId="87" xfId="0" applyFont="1" applyFill="1" applyBorder="1" applyAlignment="1">
      <alignment horizontal="center" vertical="center"/>
    </xf>
    <xf numFmtId="0" fontId="63" fillId="69" borderId="96" xfId="0" applyFont="1" applyFill="1" applyBorder="1" applyAlignment="1">
      <alignment horizontal="center" vertical="center"/>
    </xf>
    <xf numFmtId="0" fontId="63" fillId="69" borderId="82" xfId="0" applyFont="1" applyFill="1" applyBorder="1" applyAlignment="1">
      <alignment horizontal="center" vertical="center"/>
    </xf>
    <xf numFmtId="0" fontId="63" fillId="69" borderId="87" xfId="0" applyFont="1" applyFill="1" applyBorder="1" applyAlignment="1">
      <alignment horizontal="center"/>
    </xf>
    <xf numFmtId="0" fontId="63" fillId="69" borderId="96" xfId="0" applyFont="1" applyFill="1" applyBorder="1" applyAlignment="1">
      <alignment horizontal="center"/>
    </xf>
    <xf numFmtId="0" fontId="63" fillId="69" borderId="82" xfId="0" applyFont="1" applyFill="1" applyBorder="1" applyAlignment="1">
      <alignment horizontal="center"/>
    </xf>
    <xf numFmtId="0" fontId="63" fillId="69" borderId="98" xfId="0" applyFont="1" applyFill="1" applyBorder="1" applyAlignment="1">
      <alignment horizontal="center"/>
    </xf>
    <xf numFmtId="0" fontId="63" fillId="69" borderId="99" xfId="0" applyFont="1" applyFill="1" applyBorder="1" applyAlignment="1">
      <alignment horizontal="center"/>
    </xf>
    <xf numFmtId="0" fontId="63" fillId="69" borderId="100" xfId="0" applyFont="1" applyFill="1" applyBorder="1" applyAlignment="1">
      <alignment horizontal="center"/>
    </xf>
    <xf numFmtId="0" fontId="66" fillId="69" borderId="81" xfId="0" applyFont="1" applyFill="1" applyBorder="1" applyAlignment="1">
      <alignment horizontal="center" vertical="center" wrapText="1" readingOrder="1"/>
    </xf>
    <xf numFmtId="0" fontId="63" fillId="69" borderId="102" xfId="0" applyFont="1" applyFill="1" applyBorder="1" applyAlignment="1">
      <alignment horizontal="center" vertical="center"/>
    </xf>
    <xf numFmtId="0" fontId="63" fillId="69" borderId="99" xfId="0" applyFont="1" applyFill="1" applyBorder="1" applyAlignment="1">
      <alignment horizontal="center" vertical="center"/>
    </xf>
    <xf numFmtId="0" fontId="63" fillId="69" borderId="103" xfId="0" applyFont="1" applyFill="1" applyBorder="1" applyAlignment="1">
      <alignment horizontal="center" vertical="center"/>
    </xf>
    <xf numFmtId="0" fontId="63" fillId="69" borderId="19" xfId="0" applyFont="1" applyFill="1" applyBorder="1" applyAlignment="1">
      <alignment horizontal="center" vertical="center"/>
    </xf>
    <xf numFmtId="0" fontId="63" fillId="69" borderId="30" xfId="0" applyFont="1" applyFill="1" applyBorder="1" applyAlignment="1">
      <alignment horizontal="center" vertical="center"/>
    </xf>
    <xf numFmtId="0" fontId="63" fillId="69" borderId="16" xfId="0" applyFont="1" applyFill="1" applyBorder="1" applyAlignment="1">
      <alignment horizontal="center" vertical="center"/>
    </xf>
    <xf numFmtId="0" fontId="63" fillId="69" borderId="19" xfId="0" applyFont="1" applyFill="1" applyBorder="1" applyAlignment="1">
      <alignment horizontal="center"/>
    </xf>
    <xf numFmtId="0" fontId="63" fillId="69" borderId="30" xfId="0" applyFont="1" applyFill="1" applyBorder="1" applyAlignment="1">
      <alignment horizontal="center"/>
    </xf>
    <xf numFmtId="0" fontId="63" fillId="69" borderId="16" xfId="0" applyFont="1" applyFill="1" applyBorder="1" applyAlignment="1">
      <alignment horizontal="center"/>
    </xf>
    <xf numFmtId="0" fontId="63" fillId="69" borderId="65" xfId="0" applyFont="1" applyFill="1" applyBorder="1" applyAlignment="1">
      <alignment horizontal="center"/>
    </xf>
    <xf numFmtId="0" fontId="63" fillId="69" borderId="94" xfId="0" applyFont="1" applyFill="1" applyBorder="1" applyAlignment="1">
      <alignment horizontal="center"/>
    </xf>
    <xf numFmtId="0" fontId="63" fillId="69" borderId="62" xfId="0" applyFont="1" applyFill="1" applyBorder="1" applyAlignment="1">
      <alignment horizontal="center"/>
    </xf>
    <xf numFmtId="0" fontId="63" fillId="69" borderId="101" xfId="0" applyFont="1" applyFill="1" applyBorder="1" applyAlignment="1">
      <alignment horizontal="center" vertical="center"/>
    </xf>
    <xf numFmtId="0" fontId="63" fillId="69" borderId="102" xfId="0" applyFont="1" applyFill="1" applyBorder="1" applyAlignment="1">
      <alignment horizontal="center"/>
    </xf>
    <xf numFmtId="0" fontId="63" fillId="69" borderId="103" xfId="0" applyFont="1" applyFill="1" applyBorder="1" applyAlignment="1">
      <alignment horizontal="center"/>
    </xf>
    <xf numFmtId="0" fontId="66" fillId="69" borderId="19" xfId="0" applyFont="1" applyFill="1" applyBorder="1" applyAlignment="1">
      <alignment horizontal="center" vertical="center" wrapText="1" readingOrder="1"/>
    </xf>
    <xf numFmtId="0" fontId="66" fillId="69" borderId="30" xfId="0" applyFont="1" applyFill="1" applyBorder="1" applyAlignment="1">
      <alignment horizontal="center" vertical="center" wrapText="1" readingOrder="1"/>
    </xf>
    <xf numFmtId="0" fontId="66" fillId="69" borderId="16" xfId="0" applyFont="1" applyFill="1" applyBorder="1" applyAlignment="1">
      <alignment horizontal="center" vertical="center" wrapText="1" readingOrder="1"/>
    </xf>
    <xf numFmtId="0" fontId="63" fillId="69" borderId="80" xfId="0" applyFont="1" applyFill="1" applyBorder="1" applyAlignment="1">
      <alignment horizontal="center" vertical="center"/>
    </xf>
    <xf numFmtId="0" fontId="63" fillId="69" borderId="78" xfId="0" applyFont="1" applyFill="1" applyBorder="1" applyAlignment="1">
      <alignment horizontal="center" vertical="center"/>
    </xf>
    <xf numFmtId="0" fontId="63" fillId="69" borderId="79" xfId="0" applyFont="1" applyFill="1" applyBorder="1" applyAlignment="1">
      <alignment horizontal="center" vertical="center"/>
    </xf>
    <xf numFmtId="0" fontId="8" fillId="0" borderId="19" xfId="0" applyFont="1" applyBorder="1" applyAlignment="1">
      <alignment horizontal="center"/>
    </xf>
    <xf numFmtId="0" fontId="8" fillId="0" borderId="30" xfId="0" applyFont="1" applyBorder="1" applyAlignment="1">
      <alignment horizontal="center"/>
    </xf>
    <xf numFmtId="0" fontId="8" fillId="0" borderId="16" xfId="0" applyFont="1" applyBorder="1" applyAlignment="1">
      <alignment horizontal="center"/>
    </xf>
    <xf numFmtId="0" fontId="8" fillId="0" borderId="31" xfId="0" applyFont="1" applyBorder="1"/>
    <xf numFmtId="0" fontId="8" fillId="0" borderId="104" xfId="0" applyFont="1" applyBorder="1" applyAlignment="1">
      <alignment horizont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12" fillId="0" borderId="16" xfId="0" applyFont="1" applyBorder="1" applyAlignment="1">
      <alignment horizontal="center" vertical="center"/>
    </xf>
    <xf numFmtId="0" fontId="8" fillId="0" borderId="19" xfId="0" applyFont="1" applyBorder="1" applyAlignment="1">
      <alignment horizontal="left" vertical="center" indent="1"/>
    </xf>
    <xf numFmtId="0" fontId="8" fillId="0" borderId="16" xfId="0" applyFont="1" applyBorder="1" applyAlignment="1">
      <alignment horizontal="left" vertical="center" indent="1"/>
    </xf>
    <xf numFmtId="0" fontId="8" fillId="0" borderId="104" xfId="0" applyFont="1" applyBorder="1" applyAlignment="1">
      <alignment horizontal="left" vertical="center"/>
    </xf>
    <xf numFmtId="0" fontId="8" fillId="0" borderId="30" xfId="0" applyFont="1" applyBorder="1" applyAlignment="1">
      <alignment horizontal="left" vertical="center"/>
    </xf>
    <xf numFmtId="0" fontId="8" fillId="0" borderId="87" xfId="0" applyFont="1" applyBorder="1" applyAlignment="1">
      <alignment horizontal="left" vertical="center"/>
    </xf>
    <xf numFmtId="0" fontId="8" fillId="0" borderId="96" xfId="0" applyFont="1" applyBorder="1" applyAlignment="1">
      <alignment horizontal="left" vertical="center"/>
    </xf>
    <xf numFmtId="0" fontId="8" fillId="0" borderId="82" xfId="0" applyFont="1" applyBorder="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wrapText="1"/>
    </xf>
    <xf numFmtId="0" fontId="8" fillId="0" borderId="30" xfId="0" applyFont="1" applyBorder="1" applyAlignment="1">
      <alignment horizontal="left" vertical="center" wrapText="1"/>
    </xf>
    <xf numFmtId="0" fontId="8" fillId="0" borderId="118" xfId="0" applyFont="1" applyBorder="1" applyAlignment="1">
      <alignment horizont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19" xfId="0" applyFont="1" applyBorder="1" applyAlignment="1">
      <alignment horizontal="left" vertical="center"/>
    </xf>
    <xf numFmtId="0" fontId="30" fillId="0" borderId="0" xfId="0" applyFont="1" applyAlignment="1">
      <alignment horizontal="center"/>
    </xf>
    <xf numFmtId="0" fontId="21" fillId="0" borderId="1" xfId="0" applyFont="1" applyBorder="1" applyAlignment="1">
      <alignment horizontal="center" textRotation="90"/>
    </xf>
    <xf numFmtId="0" fontId="12" fillId="72" borderId="1" xfId="0" applyFont="1" applyFill="1" applyBorder="1" applyAlignment="1">
      <alignment horizontal="center" vertical="center"/>
    </xf>
    <xf numFmtId="0" fontId="6" fillId="72" borderId="6" xfId="0" applyFont="1" applyFill="1" applyBorder="1"/>
    <xf numFmtId="0" fontId="12" fillId="72" borderId="8" xfId="0" applyFont="1" applyFill="1" applyBorder="1" applyAlignment="1">
      <alignment horizontal="center" vertical="center"/>
    </xf>
    <xf numFmtId="0" fontId="6" fillId="72" borderId="9" xfId="0" applyFont="1" applyFill="1" applyBorder="1"/>
    <xf numFmtId="0" fontId="6" fillId="72" borderId="10" xfId="0" applyFont="1" applyFill="1" applyBorder="1"/>
    <xf numFmtId="0" fontId="6" fillId="72" borderId="12" xfId="0" applyFont="1" applyFill="1" applyBorder="1"/>
    <xf numFmtId="0" fontId="6" fillId="72" borderId="13" xfId="0" applyFont="1" applyFill="1" applyBorder="1"/>
    <xf numFmtId="0" fontId="6" fillId="72" borderId="14" xfId="0" applyFont="1" applyFill="1" applyBorder="1"/>
    <xf numFmtId="0" fontId="8" fillId="0" borderId="16" xfId="0" applyFont="1" applyBorder="1" applyAlignment="1">
      <alignment horizontal="left" vertical="center" wrapText="1"/>
    </xf>
    <xf numFmtId="0" fontId="83" fillId="0" borderId="98" xfId="1" applyFont="1" applyBorder="1" applyAlignment="1">
      <alignment horizontal="left" vertical="center" wrapText="1"/>
    </xf>
    <xf numFmtId="0" fontId="83" fillId="0" borderId="100" xfId="1" applyFont="1" applyBorder="1" applyAlignment="1">
      <alignment horizontal="left" vertical="center" wrapText="1"/>
    </xf>
    <xf numFmtId="0" fontId="85" fillId="0" borderId="111" xfId="1" applyFont="1" applyBorder="1" applyAlignment="1">
      <alignment horizontal="center" vertical="center" wrapText="1"/>
    </xf>
    <xf numFmtId="0" fontId="85" fillId="0" borderId="116" xfId="1" applyFont="1" applyBorder="1" applyAlignment="1">
      <alignment horizontal="center" vertical="center" wrapText="1"/>
    </xf>
    <xf numFmtId="0" fontId="83" fillId="0" borderId="99" xfId="1" applyFont="1" applyBorder="1" applyAlignment="1">
      <alignment horizontal="left" vertical="center" wrapText="1"/>
    </xf>
    <xf numFmtId="0" fontId="85" fillId="0" borderId="112" xfId="1" applyFont="1" applyBorder="1" applyAlignment="1">
      <alignment horizontal="center" vertical="center" wrapText="1"/>
    </xf>
    <xf numFmtId="0" fontId="83" fillId="0" borderId="104" xfId="1" applyFont="1" applyBorder="1" applyAlignment="1">
      <alignment horizontal="left" vertical="center" wrapText="1"/>
    </xf>
    <xf numFmtId="0" fontId="83" fillId="0" borderId="30" xfId="1" applyFont="1" applyBorder="1" applyAlignment="1">
      <alignment horizontal="left" vertical="center" wrapText="1"/>
    </xf>
    <xf numFmtId="0" fontId="85" fillId="0" borderId="104" xfId="1" applyFont="1" applyBorder="1" applyAlignment="1">
      <alignment horizontal="center" vertical="center" wrapText="1"/>
    </xf>
    <xf numFmtId="0" fontId="85" fillId="0" borderId="30" xfId="1" applyFont="1" applyBorder="1" applyAlignment="1">
      <alignment horizontal="center" vertical="center" wrapText="1"/>
    </xf>
    <xf numFmtId="0" fontId="85" fillId="0" borderId="111" xfId="1" applyFont="1" applyBorder="1" applyAlignment="1">
      <alignment horizontal="left" vertical="center" wrapText="1"/>
    </xf>
    <xf numFmtId="0" fontId="85" fillId="0" borderId="112" xfId="1" applyFont="1" applyBorder="1" applyAlignment="1">
      <alignment horizontal="left" vertical="center" wrapText="1"/>
    </xf>
    <xf numFmtId="0" fontId="85" fillId="0" borderId="116" xfId="1" applyFont="1" applyBorder="1" applyAlignment="1">
      <alignment horizontal="left" vertical="center" wrapText="1"/>
    </xf>
    <xf numFmtId="0" fontId="83" fillId="0" borderId="87" xfId="1" applyFont="1" applyBorder="1" applyAlignment="1">
      <alignment horizontal="left" vertical="center" wrapText="1"/>
    </xf>
    <xf numFmtId="0" fontId="83" fillId="0" borderId="82" xfId="1" applyFont="1" applyBorder="1" applyAlignment="1">
      <alignment horizontal="left" vertical="center" wrapText="1"/>
    </xf>
    <xf numFmtId="0" fontId="87" fillId="0" borderId="76" xfId="1" applyFont="1" applyAlignment="1">
      <alignment vertical="center"/>
    </xf>
    <xf numFmtId="0" fontId="83" fillId="0" borderId="46" xfId="1" applyFont="1" applyBorder="1" applyAlignment="1">
      <alignment horizontal="center" vertical="center" wrapText="1"/>
    </xf>
    <xf numFmtId="0" fontId="83" fillId="0" borderId="16" xfId="1" applyFont="1" applyBorder="1" applyAlignment="1">
      <alignment horizontal="center" vertical="center" wrapText="1"/>
    </xf>
    <xf numFmtId="0" fontId="41" fillId="0" borderId="46" xfId="1" applyFont="1" applyBorder="1" applyAlignment="1">
      <alignment horizontal="center" vertical="center" wrapText="1"/>
    </xf>
    <xf numFmtId="0" fontId="41" fillId="0" borderId="16" xfId="1" applyFont="1" applyBorder="1" applyAlignment="1">
      <alignment horizontal="center" vertical="center" wrapText="1"/>
    </xf>
    <xf numFmtId="0" fontId="85" fillId="0" borderId="88" xfId="1" applyFont="1" applyBorder="1" applyAlignment="1">
      <alignment horizontal="center" vertical="center" wrapText="1"/>
    </xf>
    <xf numFmtId="0" fontId="85" fillId="0" borderId="92" xfId="1" applyFont="1" applyBorder="1" applyAlignment="1">
      <alignment horizontal="center" vertical="center" wrapText="1"/>
    </xf>
    <xf numFmtId="0" fontId="85" fillId="0" borderId="89" xfId="1" applyFont="1" applyBorder="1" applyAlignment="1">
      <alignment horizontal="center" vertical="center" wrapText="1"/>
    </xf>
    <xf numFmtId="0" fontId="83" fillId="0" borderId="76" xfId="1" applyFont="1" applyAlignment="1">
      <alignment vertical="center"/>
    </xf>
    <xf numFmtId="0" fontId="83" fillId="0" borderId="32" xfId="1" applyFont="1" applyBorder="1" applyAlignment="1">
      <alignment horizontal="justify" vertical="center" wrapText="1"/>
    </xf>
    <xf numFmtId="0" fontId="83" fillId="0" borderId="30" xfId="1" applyFont="1" applyBorder="1" applyAlignment="1">
      <alignment horizontal="justify" vertical="center" wrapText="1"/>
    </xf>
    <xf numFmtId="0" fontId="83" fillId="0" borderId="46" xfId="1" applyFont="1" applyBorder="1" applyAlignment="1">
      <alignment horizontal="justify" vertical="center" wrapText="1"/>
    </xf>
    <xf numFmtId="0" fontId="83" fillId="0" borderId="16" xfId="1" applyFont="1" applyBorder="1" applyAlignment="1">
      <alignment horizontal="justify" vertical="center" wrapText="1"/>
    </xf>
    <xf numFmtId="0" fontId="84" fillId="0" borderId="115" xfId="1" applyFont="1" applyBorder="1" applyAlignment="1">
      <alignment horizontal="left" vertical="center" wrapText="1"/>
    </xf>
    <xf numFmtId="0" fontId="84" fillId="0" borderId="86" xfId="1" applyFont="1" applyBorder="1" applyAlignment="1">
      <alignment horizontal="left" vertical="center" wrapText="1"/>
    </xf>
    <xf numFmtId="0" fontId="84" fillId="0" borderId="117" xfId="1" applyFont="1" applyBorder="1" applyAlignment="1">
      <alignment horizontal="left" vertical="center" wrapText="1"/>
    </xf>
    <xf numFmtId="0" fontId="84" fillId="78" borderId="32" xfId="1" applyFont="1" applyFill="1" applyBorder="1" applyAlignment="1">
      <alignment horizontal="left" vertical="center" wrapText="1"/>
    </xf>
    <xf numFmtId="0" fontId="84" fillId="78" borderId="76" xfId="1" applyFont="1" applyFill="1" applyAlignment="1">
      <alignment horizontal="left" vertical="center" wrapText="1"/>
    </xf>
    <xf numFmtId="0" fontId="84" fillId="78" borderId="78" xfId="1" applyFont="1" applyFill="1" applyBorder="1" applyAlignment="1">
      <alignment horizontal="left" vertical="center" wrapText="1"/>
    </xf>
    <xf numFmtId="0" fontId="85" fillId="0" borderId="87" xfId="1" applyFont="1" applyBorder="1" applyAlignment="1">
      <alignment horizontal="center" vertical="center" wrapText="1"/>
    </xf>
    <xf numFmtId="0" fontId="85" fillId="0" borderId="96" xfId="1" applyFont="1" applyBorder="1" applyAlignment="1">
      <alignment horizontal="center" vertical="center" wrapText="1"/>
    </xf>
    <xf numFmtId="0" fontId="85" fillId="0" borderId="82" xfId="1" applyFont="1" applyBorder="1" applyAlignment="1">
      <alignment horizontal="center" vertical="center" wrapText="1"/>
    </xf>
    <xf numFmtId="0" fontId="41" fillId="0" borderId="76" xfId="1" applyFont="1" applyAlignment="1">
      <alignment horizontal="center" vertical="center"/>
    </xf>
    <xf numFmtId="0" fontId="83" fillId="0" borderId="76" xfId="1" applyFont="1" applyAlignment="1">
      <alignment horizontal="center" vertical="center"/>
    </xf>
    <xf numFmtId="0" fontId="8" fillId="12" borderId="74" xfId="0" applyFont="1" applyFill="1" applyBorder="1" applyAlignment="1">
      <alignment horizontal="center" vertical="center" textRotation="90"/>
    </xf>
    <xf numFmtId="0" fontId="6" fillId="0" borderId="75" xfId="0" applyFont="1" applyBorder="1" applyAlignment="1">
      <alignment vertical="center"/>
    </xf>
    <xf numFmtId="0" fontId="6" fillId="0" borderId="76" xfId="0" applyFont="1" applyBorder="1" applyAlignment="1">
      <alignment vertical="center"/>
    </xf>
    <xf numFmtId="0" fontId="23" fillId="0" borderId="0" xfId="0" applyFont="1" applyAlignment="1">
      <alignment horizontal="center" vertical="center"/>
    </xf>
    <xf numFmtId="0" fontId="34" fillId="0" borderId="2" xfId="0" applyFont="1" applyBorder="1" applyAlignment="1">
      <alignment horizontal="center" vertical="center" wrapText="1"/>
    </xf>
    <xf numFmtId="0" fontId="6" fillId="0" borderId="3" xfId="0" applyFont="1" applyBorder="1" applyAlignment="1">
      <alignment vertical="center"/>
    </xf>
    <xf numFmtId="0" fontId="6" fillId="0" borderId="4" xfId="0" applyFont="1" applyBorder="1" applyAlignment="1">
      <alignment vertical="center"/>
    </xf>
    <xf numFmtId="0" fontId="12" fillId="0" borderId="2" xfId="0" applyFont="1" applyBorder="1" applyAlignment="1">
      <alignment horizontal="center" vertical="center" wrapText="1"/>
    </xf>
    <xf numFmtId="0" fontId="34" fillId="0" borderId="33" xfId="0" applyFont="1" applyBorder="1" applyAlignment="1">
      <alignment horizontal="center" vertical="center" wrapText="1"/>
    </xf>
    <xf numFmtId="0" fontId="6" fillId="0" borderId="73" xfId="0" applyFont="1" applyBorder="1" applyAlignment="1">
      <alignment vertical="center"/>
    </xf>
    <xf numFmtId="0" fontId="6" fillId="0" borderId="79" xfId="0" applyFont="1" applyBorder="1" applyAlignment="1">
      <alignment vertical="center"/>
    </xf>
    <xf numFmtId="0" fontId="23" fillId="14" borderId="83" xfId="0" applyFont="1" applyFill="1" applyBorder="1" applyAlignment="1">
      <alignment horizontal="left" vertical="center" wrapText="1"/>
    </xf>
    <xf numFmtId="0" fontId="23" fillId="14" borderId="88" xfId="0" applyFont="1" applyFill="1" applyBorder="1" applyAlignment="1">
      <alignment horizontal="left" vertical="center" wrapText="1"/>
    </xf>
    <xf numFmtId="0" fontId="23" fillId="14" borderId="91" xfId="0" applyFont="1" applyFill="1" applyBorder="1" applyAlignment="1">
      <alignment horizontal="left" vertical="center" wrapText="1"/>
    </xf>
    <xf numFmtId="0" fontId="23" fillId="14" borderId="92" xfId="0" applyFont="1" applyFill="1" applyBorder="1" applyAlignment="1">
      <alignment horizontal="left" vertical="center" wrapText="1"/>
    </xf>
    <xf numFmtId="0" fontId="23" fillId="14" borderId="85" xfId="0" applyFont="1" applyFill="1" applyBorder="1" applyAlignment="1">
      <alignment horizontal="left" vertical="center" wrapText="1"/>
    </xf>
    <xf numFmtId="0" fontId="23" fillId="14" borderId="89" xfId="0" applyFont="1" applyFill="1" applyBorder="1" applyAlignment="1">
      <alignment horizontal="left" vertical="center" wrapText="1"/>
    </xf>
    <xf numFmtId="0" fontId="24" fillId="25" borderId="96" xfId="0" applyFont="1" applyFill="1" applyBorder="1" applyAlignment="1">
      <alignment horizontal="center" vertical="center"/>
    </xf>
    <xf numFmtId="0" fontId="23" fillId="14" borderId="83" xfId="0" applyFont="1" applyFill="1" applyBorder="1" applyAlignment="1">
      <alignment vertical="center"/>
    </xf>
    <xf numFmtId="0" fontId="23" fillId="14" borderId="88" xfId="0" applyFont="1" applyFill="1" applyBorder="1" applyAlignment="1">
      <alignment vertical="center"/>
    </xf>
    <xf numFmtId="0" fontId="23" fillId="14" borderId="91" xfId="0" applyFont="1" applyFill="1" applyBorder="1" applyAlignment="1">
      <alignment vertical="center"/>
    </xf>
    <xf numFmtId="0" fontId="23" fillId="14" borderId="92" xfId="0" applyFont="1" applyFill="1" applyBorder="1" applyAlignment="1">
      <alignment vertical="center"/>
    </xf>
    <xf numFmtId="0" fontId="23" fillId="14" borderId="85" xfId="0" applyFont="1" applyFill="1" applyBorder="1" applyAlignment="1">
      <alignment vertical="center"/>
    </xf>
    <xf numFmtId="0" fontId="23" fillId="14" borderId="89" xfId="0" applyFont="1" applyFill="1" applyBorder="1" applyAlignment="1">
      <alignment vertical="center"/>
    </xf>
    <xf numFmtId="0" fontId="24" fillId="14" borderId="83" xfId="0" applyFont="1" applyFill="1" applyBorder="1" applyAlignment="1">
      <alignment horizontal="center" vertical="center"/>
    </xf>
    <xf numFmtId="0" fontId="24" fillId="14" borderId="88" xfId="0" applyFont="1" applyFill="1" applyBorder="1" applyAlignment="1">
      <alignment horizontal="center" vertical="center"/>
    </xf>
    <xf numFmtId="0" fontId="24" fillId="14" borderId="91" xfId="0" applyFont="1" applyFill="1" applyBorder="1" applyAlignment="1">
      <alignment horizontal="center" vertical="center"/>
    </xf>
    <xf numFmtId="0" fontId="24" fillId="14" borderId="92" xfId="0" applyFont="1" applyFill="1" applyBorder="1" applyAlignment="1">
      <alignment horizontal="center" vertical="center"/>
    </xf>
    <xf numFmtId="0" fontId="24" fillId="14" borderId="85" xfId="0" applyFont="1" applyFill="1" applyBorder="1" applyAlignment="1">
      <alignment horizontal="center" vertical="center"/>
    </xf>
    <xf numFmtId="0" fontId="24" fillId="14" borderId="89" xfId="0" applyFont="1" applyFill="1" applyBorder="1" applyAlignment="1">
      <alignment horizontal="center" vertical="center"/>
    </xf>
    <xf numFmtId="0" fontId="23" fillId="14" borderId="83" xfId="0" applyFont="1" applyFill="1" applyBorder="1" applyAlignment="1">
      <alignment horizontal="left" vertical="center"/>
    </xf>
    <xf numFmtId="0" fontId="23" fillId="14" borderId="88" xfId="0" applyFont="1" applyFill="1" applyBorder="1" applyAlignment="1">
      <alignment horizontal="left" vertical="center"/>
    </xf>
    <xf numFmtId="0" fontId="23" fillId="14" borderId="91" xfId="0" applyFont="1" applyFill="1" applyBorder="1" applyAlignment="1">
      <alignment horizontal="left" vertical="center"/>
    </xf>
    <xf numFmtId="0" fontId="23" fillId="14" borderId="92" xfId="0" applyFont="1" applyFill="1" applyBorder="1" applyAlignment="1">
      <alignment horizontal="left" vertical="center"/>
    </xf>
    <xf numFmtId="0" fontId="24" fillId="25" borderId="88" xfId="0" applyFont="1" applyFill="1" applyBorder="1" applyAlignment="1">
      <alignment horizontal="center" vertical="center"/>
    </xf>
    <xf numFmtId="0" fontId="24" fillId="25" borderId="92" xfId="0" applyFont="1" applyFill="1" applyBorder="1" applyAlignment="1">
      <alignment horizontal="center" vertical="center"/>
    </xf>
    <xf numFmtId="0" fontId="24" fillId="14" borderId="84" xfId="0" applyFont="1" applyFill="1" applyBorder="1" applyAlignment="1">
      <alignment horizontal="center" vertical="center"/>
    </xf>
    <xf numFmtId="0" fontId="24" fillId="14" borderId="76" xfId="0" applyFont="1" applyFill="1" applyBorder="1" applyAlignment="1">
      <alignment horizontal="center" vertical="center"/>
    </xf>
    <xf numFmtId="0" fontId="24" fillId="14" borderId="86" xfId="0" applyFont="1" applyFill="1" applyBorder="1" applyAlignment="1">
      <alignment horizontal="center" vertical="center"/>
    </xf>
    <xf numFmtId="0" fontId="32" fillId="0" borderId="0" xfId="0" applyFont="1" applyAlignment="1">
      <alignment horizontal="center" vertical="center"/>
    </xf>
    <xf numFmtId="0" fontId="12" fillId="0" borderId="2" xfId="0" applyFont="1" applyBorder="1" applyAlignment="1">
      <alignment horizontal="center" vertical="center"/>
    </xf>
    <xf numFmtId="0" fontId="33" fillId="0" borderId="5" xfId="0" applyFont="1" applyBorder="1" applyAlignment="1">
      <alignment horizontal="center" vertical="center" textRotation="90" wrapText="1"/>
    </xf>
    <xf numFmtId="0" fontId="6" fillId="0" borderId="5" xfId="0" applyFont="1" applyBorder="1" applyAlignment="1">
      <alignment vertical="center"/>
    </xf>
    <xf numFmtId="0" fontId="6" fillId="0" borderId="6" xfId="0" applyFont="1" applyBorder="1" applyAlignment="1">
      <alignment vertical="center"/>
    </xf>
    <xf numFmtId="0" fontId="8" fillId="8" borderId="1" xfId="0" applyFont="1" applyFill="1" applyBorder="1" applyAlignment="1">
      <alignment horizontal="center" vertical="center" textRotation="90" wrapText="1"/>
    </xf>
    <xf numFmtId="0" fontId="30" fillId="14" borderId="31" xfId="0" applyFont="1" applyFill="1" applyBorder="1" applyAlignment="1">
      <alignment horizontal="center" vertical="center" wrapText="1"/>
    </xf>
    <xf numFmtId="0" fontId="6" fillId="0" borderId="72" xfId="0" applyFont="1" applyBorder="1" applyAlignment="1">
      <alignment vertical="center"/>
    </xf>
    <xf numFmtId="0" fontId="8" fillId="8" borderId="1" xfId="0" applyFont="1" applyFill="1" applyBorder="1" applyAlignment="1">
      <alignment vertical="center" textRotation="90" wrapText="1"/>
    </xf>
    <xf numFmtId="0" fontId="8" fillId="15" borderId="1" xfId="0" applyFont="1" applyFill="1" applyBorder="1" applyAlignment="1">
      <alignment vertical="center" textRotation="90" wrapText="1"/>
    </xf>
    <xf numFmtId="0" fontId="24" fillId="14" borderId="93" xfId="0" applyFont="1" applyFill="1" applyBorder="1" applyAlignment="1">
      <alignment horizontal="center" vertical="center"/>
    </xf>
    <xf numFmtId="0" fontId="24" fillId="14" borderId="90" xfId="0" applyFont="1" applyFill="1" applyBorder="1" applyAlignment="1">
      <alignment horizontal="center" vertical="center"/>
    </xf>
    <xf numFmtId="0" fontId="23" fillId="14" borderId="93" xfId="0" applyFont="1" applyFill="1" applyBorder="1" applyAlignment="1">
      <alignment horizontal="center" vertical="center"/>
    </xf>
    <xf numFmtId="0" fontId="23" fillId="14" borderId="90" xfId="0" applyFont="1" applyFill="1" applyBorder="1" applyAlignment="1">
      <alignment horizontal="center" vertical="center"/>
    </xf>
    <xf numFmtId="0" fontId="8" fillId="15" borderId="74" xfId="0" applyFont="1" applyFill="1" applyBorder="1" applyAlignment="1">
      <alignment horizontal="center" vertical="center" textRotation="90"/>
    </xf>
    <xf numFmtId="0" fontId="8" fillId="10" borderId="74" xfId="0" applyFont="1" applyFill="1" applyBorder="1" applyAlignment="1">
      <alignment horizontal="center" vertical="center" textRotation="90"/>
    </xf>
    <xf numFmtId="0" fontId="8" fillId="10" borderId="1" xfId="0" applyFont="1" applyFill="1" applyBorder="1" applyAlignment="1">
      <alignment vertical="center" textRotation="90" wrapText="1"/>
    </xf>
    <xf numFmtId="0" fontId="8" fillId="7" borderId="1" xfId="0" applyFont="1" applyFill="1" applyBorder="1" applyAlignment="1">
      <alignment vertical="center" textRotation="90" wrapText="1"/>
    </xf>
    <xf numFmtId="0" fontId="12" fillId="0" borderId="0" xfId="0" applyFont="1" applyAlignment="1">
      <alignment horizontal="center" vertical="center" wrapText="1"/>
    </xf>
    <xf numFmtId="0" fontId="6" fillId="0" borderId="80" xfId="0" applyFont="1" applyBorder="1" applyAlignment="1">
      <alignment vertical="center"/>
    </xf>
    <xf numFmtId="0" fontId="24" fillId="14" borderId="83" xfId="0" applyFont="1" applyFill="1" applyBorder="1" applyAlignment="1">
      <alignment horizontal="left" vertical="center" indent="1"/>
    </xf>
    <xf numFmtId="0" fontId="24" fillId="14" borderId="88" xfId="0" applyFont="1" applyFill="1" applyBorder="1" applyAlignment="1">
      <alignment horizontal="left" vertical="center" indent="1"/>
    </xf>
    <xf numFmtId="0" fontId="24" fillId="14" borderId="85" xfId="0" applyFont="1" applyFill="1" applyBorder="1" applyAlignment="1">
      <alignment horizontal="left" vertical="center" indent="1"/>
    </xf>
    <xf numFmtId="0" fontId="24" fillId="14" borderId="89" xfId="0" applyFont="1" applyFill="1" applyBorder="1" applyAlignment="1">
      <alignment horizontal="left" vertical="center" indent="1"/>
    </xf>
    <xf numFmtId="0" fontId="24" fillId="14" borderId="91" xfId="0" applyFont="1" applyFill="1" applyBorder="1" applyAlignment="1">
      <alignment horizontal="left" vertical="center" indent="1"/>
    </xf>
    <xf numFmtId="0" fontId="24" fillId="14" borderId="92" xfId="0" applyFont="1" applyFill="1" applyBorder="1" applyAlignment="1">
      <alignment horizontal="left" vertical="center" indent="1"/>
    </xf>
    <xf numFmtId="0" fontId="23" fillId="14" borderId="108" xfId="0" applyFont="1" applyFill="1" applyBorder="1" applyAlignment="1">
      <alignment horizontal="center" vertical="center"/>
    </xf>
    <xf numFmtId="0" fontId="23" fillId="14" borderId="85" xfId="0" applyFont="1" applyFill="1" applyBorder="1" applyAlignment="1">
      <alignment horizontal="left" vertical="center"/>
    </xf>
    <xf numFmtId="0" fontId="23" fillId="14" borderId="89" xfId="0" applyFont="1" applyFill="1" applyBorder="1" applyAlignment="1">
      <alignment horizontal="left" vertical="center"/>
    </xf>
    <xf numFmtId="0" fontId="23" fillId="14" borderId="82" xfId="0" applyFont="1" applyFill="1" applyBorder="1" applyAlignment="1">
      <alignment horizontal="left" vertical="center"/>
    </xf>
    <xf numFmtId="0" fontId="76" fillId="0" borderId="82" xfId="0" applyFont="1" applyBorder="1" applyAlignment="1">
      <alignment vertical="center"/>
    </xf>
    <xf numFmtId="0" fontId="76" fillId="0" borderId="87" xfId="0" applyFont="1" applyBorder="1" applyAlignment="1">
      <alignment vertical="center"/>
    </xf>
    <xf numFmtId="0" fontId="24" fillId="14" borderId="108" xfId="0" applyFont="1" applyFill="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14" borderId="83" xfId="0" applyFont="1" applyFill="1" applyBorder="1" applyAlignment="1">
      <alignment horizontal="left" vertical="top"/>
    </xf>
    <xf numFmtId="0" fontId="24" fillId="14" borderId="88" xfId="0" applyFont="1" applyFill="1" applyBorder="1" applyAlignment="1">
      <alignment horizontal="left" vertical="top"/>
    </xf>
    <xf numFmtId="0" fontId="24" fillId="14" borderId="91" xfId="0" applyFont="1" applyFill="1" applyBorder="1" applyAlignment="1">
      <alignment horizontal="left" vertical="top"/>
    </xf>
    <xf numFmtId="0" fontId="24" fillId="14" borderId="92" xfId="0" applyFont="1" applyFill="1" applyBorder="1" applyAlignment="1">
      <alignment horizontal="left" vertical="top"/>
    </xf>
    <xf numFmtId="0" fontId="24" fillId="14" borderId="91" xfId="0" applyFont="1" applyFill="1" applyBorder="1" applyAlignment="1">
      <alignment horizontal="left" vertical="center" indent="2"/>
    </xf>
    <xf numFmtId="0" fontId="24" fillId="14" borderId="92" xfId="0" applyFont="1" applyFill="1" applyBorder="1" applyAlignment="1">
      <alignment horizontal="left" vertical="center" indent="2"/>
    </xf>
    <xf numFmtId="0" fontId="24" fillId="14" borderId="85" xfId="0" applyFont="1" applyFill="1" applyBorder="1" applyAlignment="1">
      <alignment horizontal="left" vertical="center" indent="2"/>
    </xf>
    <xf numFmtId="0" fontId="24" fillId="14" borderId="89" xfId="0" applyFont="1" applyFill="1" applyBorder="1" applyAlignment="1">
      <alignment horizontal="left" vertical="center" indent="2"/>
    </xf>
    <xf numFmtId="0" fontId="24" fillId="14" borderId="83" xfId="0" applyFont="1" applyFill="1" applyBorder="1" applyAlignment="1">
      <alignment horizontal="left" vertical="center" indent="2"/>
    </xf>
    <xf numFmtId="0" fontId="24" fillId="14" borderId="88" xfId="0" applyFont="1" applyFill="1" applyBorder="1" applyAlignment="1">
      <alignment horizontal="left" vertical="center" indent="2"/>
    </xf>
    <xf numFmtId="0" fontId="24" fillId="14" borderId="91" xfId="0" applyFont="1" applyFill="1" applyBorder="1" applyAlignment="1">
      <alignment horizontal="left" vertical="center" wrapText="1" indent="1"/>
    </xf>
    <xf numFmtId="0" fontId="0" fillId="0" borderId="92" xfId="0" applyBorder="1" applyAlignment="1">
      <alignment horizontal="left" vertical="center" wrapText="1" indent="1"/>
    </xf>
    <xf numFmtId="0" fontId="24" fillId="14" borderId="92" xfId="0" applyFont="1" applyFill="1" applyBorder="1" applyAlignment="1">
      <alignment horizontal="left" vertical="center" wrapText="1" indent="1"/>
    </xf>
    <xf numFmtId="0" fontId="38" fillId="0" borderId="85" xfId="0" applyFont="1" applyBorder="1" applyAlignment="1">
      <alignment horizontal="left" vertical="center" indent="1"/>
    </xf>
    <xf numFmtId="0" fontId="0" fillId="0" borderId="86" xfId="0" applyBorder="1" applyAlignment="1">
      <alignment horizontal="left" vertical="center" indent="1"/>
    </xf>
    <xf numFmtId="0" fontId="39" fillId="0" borderId="83" xfId="0" applyFont="1" applyBorder="1" applyAlignment="1">
      <alignment horizontal="left" vertical="center"/>
    </xf>
    <xf numFmtId="0" fontId="69" fillId="0" borderId="84" xfId="0" applyFont="1" applyBorder="1" applyAlignment="1">
      <alignment vertical="center"/>
    </xf>
    <xf numFmtId="0" fontId="38" fillId="0" borderId="91" xfId="0" applyFont="1" applyBorder="1" applyAlignment="1">
      <alignment horizontal="left" vertical="center" indent="1"/>
    </xf>
    <xf numFmtId="0" fontId="0" fillId="0" borderId="76" xfId="0" applyBorder="1" applyAlignment="1">
      <alignment horizontal="left" vertical="center" indent="1"/>
    </xf>
    <xf numFmtId="0" fontId="0" fillId="0" borderId="92" xfId="0" applyBorder="1" applyAlignment="1">
      <alignment horizontal="left" vertical="center" indent="1"/>
    </xf>
    <xf numFmtId="0" fontId="39" fillId="0" borderId="93" xfId="0" applyFont="1" applyBorder="1" applyAlignment="1">
      <alignment horizontal="left" vertical="center"/>
    </xf>
    <xf numFmtId="0" fontId="69" fillId="0" borderId="108" xfId="0" applyFont="1" applyBorder="1" applyAlignment="1">
      <alignment vertical="center"/>
    </xf>
    <xf numFmtId="0" fontId="38" fillId="0" borderId="83" xfId="0" applyFont="1" applyBorder="1" applyAlignment="1">
      <alignment horizontal="left" vertical="center"/>
    </xf>
    <xf numFmtId="0" fontId="0" fillId="0" borderId="84" xfId="0" applyBorder="1" applyAlignment="1">
      <alignment vertical="center"/>
    </xf>
    <xf numFmtId="0" fontId="38" fillId="0" borderId="91" xfId="0" applyFont="1" applyBorder="1" applyAlignment="1">
      <alignment horizontal="left" vertical="center"/>
    </xf>
    <xf numFmtId="0" fontId="38" fillId="0" borderId="85" xfId="0" applyFont="1" applyBorder="1" applyAlignment="1">
      <alignment horizontal="left" vertical="center"/>
    </xf>
    <xf numFmtId="0" fontId="0" fillId="0" borderId="86" xfId="0" applyBorder="1" applyAlignment="1">
      <alignment vertical="center"/>
    </xf>
    <xf numFmtId="0" fontId="42" fillId="0" borderId="91" xfId="0" applyFont="1" applyBorder="1" applyAlignment="1">
      <alignment horizontal="left" vertical="center" indent="1"/>
    </xf>
    <xf numFmtId="0" fontId="42" fillId="0" borderId="85" xfId="0" applyFont="1" applyBorder="1" applyAlignment="1">
      <alignment horizontal="left" vertical="center" indent="1"/>
    </xf>
    <xf numFmtId="0" fontId="38" fillId="0" borderId="88" xfId="0" applyFont="1" applyBorder="1" applyAlignment="1">
      <alignment horizontal="left" vertical="center"/>
    </xf>
    <xf numFmtId="0" fontId="38" fillId="0" borderId="92" xfId="0" applyFont="1" applyBorder="1" applyAlignment="1">
      <alignment horizontal="left" vertical="center"/>
    </xf>
    <xf numFmtId="0" fontId="38" fillId="0" borderId="89" xfId="0" applyFont="1" applyBorder="1" applyAlignment="1">
      <alignment horizontal="left" vertical="center"/>
    </xf>
    <xf numFmtId="0" fontId="39" fillId="0" borderId="17" xfId="0" applyFont="1" applyBorder="1" applyAlignment="1">
      <alignment horizontal="center" vertical="center"/>
    </xf>
    <xf numFmtId="0" fontId="39" fillId="0" borderId="77" xfId="0" applyFont="1" applyBorder="1" applyAlignment="1">
      <alignment horizontal="center" vertical="center"/>
    </xf>
    <xf numFmtId="0" fontId="39" fillId="0" borderId="21" xfId="0" applyFont="1" applyBorder="1" applyAlignment="1">
      <alignment horizontal="center" vertical="center"/>
    </xf>
    <xf numFmtId="0" fontId="40" fillId="0" borderId="87" xfId="0" applyFont="1" applyBorder="1" applyAlignment="1">
      <alignment horizontal="center" vertical="center"/>
    </xf>
    <xf numFmtId="0" fontId="40" fillId="0" borderId="96"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91" xfId="0" applyFont="1" applyBorder="1" applyAlignment="1">
      <alignment horizontal="center" vertical="center"/>
    </xf>
    <xf numFmtId="0" fontId="40" fillId="0" borderId="85" xfId="0" applyFont="1" applyBorder="1" applyAlignment="1">
      <alignment horizontal="center" vertical="center"/>
    </xf>
    <xf numFmtId="0" fontId="39" fillId="0" borderId="33" xfId="0" applyFont="1" applyBorder="1" applyAlignment="1">
      <alignment horizontal="center" vertical="center"/>
    </xf>
    <xf numFmtId="0" fontId="39" fillId="0" borderId="73" xfId="0" applyFont="1" applyBorder="1" applyAlignment="1">
      <alignment horizontal="center" vertical="center"/>
    </xf>
    <xf numFmtId="0" fontId="39" fillId="0" borderId="79" xfId="0" applyFont="1" applyBorder="1" applyAlignment="1">
      <alignment horizontal="center" vertical="center"/>
    </xf>
    <xf numFmtId="0" fontId="38" fillId="0" borderId="91" xfId="0" applyFont="1" applyBorder="1" applyAlignment="1">
      <alignment horizontal="left" vertical="center" wrapText="1" indent="1"/>
    </xf>
    <xf numFmtId="0" fontId="39" fillId="71" borderId="93" xfId="0" applyFont="1" applyFill="1" applyBorder="1" applyAlignment="1">
      <alignment horizontal="left" vertical="center"/>
    </xf>
    <xf numFmtId="0" fontId="0" fillId="71" borderId="108" xfId="0" applyFill="1" applyBorder="1" applyAlignment="1">
      <alignment vertical="center"/>
    </xf>
    <xf numFmtId="0" fontId="69" fillId="0" borderId="88" xfId="0" applyFont="1" applyBorder="1" applyAlignment="1">
      <alignment vertical="center"/>
    </xf>
    <xf numFmtId="0" fontId="40" fillId="0" borderId="109" xfId="0" applyFont="1" applyBorder="1" applyAlignment="1">
      <alignment horizontal="center" vertical="center"/>
    </xf>
    <xf numFmtId="0" fontId="40" fillId="0" borderId="32" xfId="0" applyFont="1" applyBorder="1" applyAlignment="1">
      <alignment horizontal="center" vertical="center"/>
    </xf>
    <xf numFmtId="0" fontId="38" fillId="0" borderId="91" xfId="0" applyFont="1" applyBorder="1" applyAlignment="1">
      <alignment horizontal="left" vertical="center" wrapText="1"/>
    </xf>
    <xf numFmtId="0" fontId="39" fillId="0" borderId="84" xfId="0" applyFont="1" applyBorder="1" applyAlignment="1">
      <alignment horizontal="left" vertical="center"/>
    </xf>
    <xf numFmtId="0" fontId="38" fillId="0" borderId="76" xfId="0" applyFont="1" applyBorder="1" applyAlignment="1">
      <alignment horizontal="left" vertical="center"/>
    </xf>
    <xf numFmtId="0" fontId="8" fillId="27" borderId="74" xfId="0" applyFont="1" applyFill="1" applyBorder="1" applyAlignment="1">
      <alignment horizontal="center" vertical="center" textRotation="90"/>
    </xf>
    <xf numFmtId="0" fontId="0" fillId="0" borderId="76" xfId="0" applyBorder="1" applyAlignment="1">
      <alignment horizontal="left" vertical="center"/>
    </xf>
    <xf numFmtId="0" fontId="39" fillId="0" borderId="8"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32" xfId="0" applyFont="1" applyBorder="1" applyAlignment="1">
      <alignment vertical="center"/>
    </xf>
    <xf numFmtId="0" fontId="39" fillId="71" borderId="83" xfId="0" applyFont="1" applyFill="1" applyBorder="1" applyAlignment="1">
      <alignment horizontal="left" vertical="center"/>
    </xf>
    <xf numFmtId="0" fontId="6" fillId="71" borderId="84" xfId="0" applyFont="1" applyFill="1" applyBorder="1" applyAlignment="1">
      <alignment vertical="center"/>
    </xf>
    <xf numFmtId="0" fontId="0" fillId="0" borderId="108" xfId="0" applyBorder="1" applyAlignment="1">
      <alignment vertical="center"/>
    </xf>
    <xf numFmtId="0" fontId="38" fillId="0" borderId="76" xfId="0" applyFont="1" applyBorder="1" applyAlignment="1">
      <alignment horizontal="left" vertical="center" wrapText="1"/>
    </xf>
    <xf numFmtId="0" fontId="38" fillId="0" borderId="86" xfId="0" applyFont="1" applyBorder="1" applyAlignment="1">
      <alignment horizontal="left" vertical="center"/>
    </xf>
    <xf numFmtId="0" fontId="38" fillId="0" borderId="84" xfId="0" applyFont="1" applyBorder="1" applyAlignment="1">
      <alignment horizontal="left" vertical="center"/>
    </xf>
    <xf numFmtId="0" fontId="39" fillId="0" borderId="93" xfId="0" applyFont="1" applyBorder="1" applyAlignment="1">
      <alignment vertical="center"/>
    </xf>
    <xf numFmtId="0" fontId="0" fillId="0" borderId="87" xfId="0" applyBorder="1" applyAlignment="1">
      <alignment horizontal="center" vertical="center"/>
    </xf>
    <xf numFmtId="0" fontId="38" fillId="0" borderId="82" xfId="0" applyFont="1" applyBorder="1" applyAlignment="1">
      <alignment vertical="center" wrapText="1"/>
    </xf>
    <xf numFmtId="0" fontId="62" fillId="0" borderId="85" xfId="0" applyFont="1" applyBorder="1" applyAlignment="1">
      <alignment vertical="center"/>
    </xf>
    <xf numFmtId="0" fontId="62" fillId="0" borderId="87" xfId="0" applyFont="1" applyBorder="1" applyAlignment="1">
      <alignment vertical="center"/>
    </xf>
    <xf numFmtId="0" fontId="62" fillId="0" borderId="83" xfId="0" applyFont="1" applyBorder="1" applyAlignment="1">
      <alignment vertical="center"/>
    </xf>
    <xf numFmtId="0" fontId="0" fillId="0" borderId="86" xfId="0" applyBorder="1" applyAlignment="1">
      <alignment horizontal="left" vertical="center"/>
    </xf>
    <xf numFmtId="0" fontId="0" fillId="0" borderId="84" xfId="0" applyBorder="1" applyAlignment="1">
      <alignment horizontal="left" vertical="center"/>
    </xf>
    <xf numFmtId="0" fontId="38" fillId="0" borderId="2" xfId="0" applyFont="1" applyBorder="1" applyAlignment="1">
      <alignment horizontal="left" vertical="center"/>
    </xf>
    <xf numFmtId="0" fontId="8" fillId="15" borderId="1" xfId="0" applyFont="1" applyFill="1" applyBorder="1" applyAlignment="1">
      <alignment horizontal="center" vertical="center" textRotation="90" wrapText="1"/>
    </xf>
    <xf numFmtId="0" fontId="8" fillId="12" borderId="1" xfId="0" applyFont="1" applyFill="1" applyBorder="1" applyAlignment="1">
      <alignment horizontal="center" vertical="center" textRotation="90" wrapText="1"/>
    </xf>
    <xf numFmtId="0" fontId="12" fillId="76" borderId="80" xfId="0" applyFont="1" applyFill="1" applyBorder="1" applyAlignment="1">
      <alignment horizontal="center" vertical="center"/>
    </xf>
    <xf numFmtId="0" fontId="12" fillId="76" borderId="79" xfId="0" applyFont="1" applyFill="1" applyBorder="1" applyAlignment="1">
      <alignment horizontal="center" vertical="center"/>
    </xf>
    <xf numFmtId="0" fontId="39" fillId="0" borderId="10" xfId="0" applyFont="1" applyBorder="1" applyAlignment="1">
      <alignment horizontal="center" vertical="center" wrapText="1"/>
    </xf>
    <xf numFmtId="0" fontId="39" fillId="0" borderId="1" xfId="0" applyFont="1" applyBorder="1" applyAlignment="1">
      <alignment horizontal="center" vertical="center" wrapText="1"/>
    </xf>
    <xf numFmtId="0" fontId="6" fillId="0" borderId="30" xfId="0" applyFont="1" applyBorder="1" applyAlignment="1">
      <alignment vertical="center"/>
    </xf>
    <xf numFmtId="0" fontId="30" fillId="14" borderId="2" xfId="0" applyFont="1" applyFill="1" applyBorder="1" applyAlignment="1">
      <alignment horizontal="center" vertical="center" wrapText="1"/>
    </xf>
    <xf numFmtId="0" fontId="8" fillId="27" borderId="1" xfId="0" applyFont="1" applyFill="1" applyBorder="1" applyAlignment="1">
      <alignment vertical="center" textRotation="90" wrapText="1"/>
    </xf>
    <xf numFmtId="0" fontId="8" fillId="0" borderId="1" xfId="0" applyFont="1" applyBorder="1" applyAlignment="1">
      <alignment vertical="center" textRotation="90" wrapText="1"/>
    </xf>
    <xf numFmtId="0" fontId="8" fillId="7" borderId="74" xfId="0" applyFont="1" applyFill="1" applyBorder="1" applyAlignment="1">
      <alignment horizontal="center" vertical="center" textRotation="90"/>
    </xf>
    <xf numFmtId="0" fontId="8" fillId="7" borderId="1" xfId="0" applyFont="1" applyFill="1" applyBorder="1" applyAlignment="1">
      <alignment horizontal="center" vertical="center" textRotation="90" wrapText="1"/>
    </xf>
    <xf numFmtId="0" fontId="37" fillId="0" borderId="0" xfId="0" applyFont="1" applyAlignment="1">
      <alignment horizontal="center" vertical="center"/>
    </xf>
    <xf numFmtId="0" fontId="39" fillId="0" borderId="1" xfId="0" applyFont="1" applyBorder="1" applyAlignment="1">
      <alignment horizontal="center" vertical="center" textRotation="90"/>
    </xf>
    <xf numFmtId="0" fontId="12" fillId="75" borderId="102" xfId="0" applyFont="1" applyFill="1" applyBorder="1" applyAlignment="1">
      <alignment horizontal="center" vertical="center"/>
    </xf>
    <xf numFmtId="0" fontId="12" fillId="75" borderId="99" xfId="0" applyFont="1" applyFill="1" applyBorder="1" applyAlignment="1">
      <alignment horizontal="center" vertical="center"/>
    </xf>
    <xf numFmtId="0" fontId="12" fillId="75" borderId="103" xfId="0" applyFont="1" applyFill="1" applyBorder="1" applyAlignment="1">
      <alignment horizontal="center" vertical="center"/>
    </xf>
    <xf numFmtId="0" fontId="12" fillId="76" borderId="102" xfId="0" applyFont="1" applyFill="1" applyBorder="1" applyAlignment="1">
      <alignment horizontal="center" vertical="center"/>
    </xf>
    <xf numFmtId="0" fontId="12" fillId="76" borderId="99" xfId="0" applyFont="1" applyFill="1" applyBorder="1" applyAlignment="1">
      <alignment horizontal="center" vertical="center"/>
    </xf>
    <xf numFmtId="0" fontId="12" fillId="76" borderId="98" xfId="0" applyFont="1" applyFill="1" applyBorder="1" applyAlignment="1">
      <alignment horizontal="center" vertical="center"/>
    </xf>
    <xf numFmtId="0" fontId="12" fillId="76" borderId="103" xfId="0" applyFont="1" applyFill="1" applyBorder="1" applyAlignment="1">
      <alignment horizontal="center" vertical="center"/>
    </xf>
    <xf numFmtId="0" fontId="40" fillId="0" borderId="93" xfId="0" applyFont="1" applyBorder="1" applyAlignment="1">
      <alignment horizontal="center" vertical="center"/>
    </xf>
    <xf numFmtId="0" fontId="40" fillId="0" borderId="81" xfId="0" applyFont="1" applyBorder="1" applyAlignment="1">
      <alignment horizontal="center" vertical="center"/>
    </xf>
    <xf numFmtId="0" fontId="12" fillId="76" borderId="78" xfId="0" applyFont="1" applyFill="1" applyBorder="1" applyAlignment="1">
      <alignment horizontal="center" vertical="center"/>
    </xf>
    <xf numFmtId="0" fontId="38" fillId="0" borderId="83" xfId="0" applyFont="1" applyBorder="1" applyAlignment="1">
      <alignment horizontal="left" vertical="center" wrapText="1"/>
    </xf>
    <xf numFmtId="0" fontId="0" fillId="0" borderId="92" xfId="0" applyBorder="1" applyAlignment="1">
      <alignment vertical="center"/>
    </xf>
    <xf numFmtId="0" fontId="0" fillId="0" borderId="89" xfId="0" applyBorder="1" applyAlignment="1">
      <alignment vertical="center"/>
    </xf>
    <xf numFmtId="0" fontId="12" fillId="76" borderId="100" xfId="0" applyFont="1" applyFill="1" applyBorder="1" applyAlignment="1">
      <alignment horizontal="center" vertical="center"/>
    </xf>
    <xf numFmtId="0" fontId="12" fillId="76" borderId="111" xfId="0" applyFont="1" applyFill="1" applyBorder="1" applyAlignment="1">
      <alignment horizontal="center" vertical="center"/>
    </xf>
    <xf numFmtId="0" fontId="12" fillId="76" borderId="112" xfId="0" applyFont="1" applyFill="1" applyBorder="1" applyAlignment="1">
      <alignment horizontal="center" vertical="center"/>
    </xf>
    <xf numFmtId="0" fontId="38" fillId="0" borderId="110" xfId="0" applyFont="1" applyBorder="1" applyAlignment="1">
      <alignment horizontal="left" vertical="center"/>
    </xf>
    <xf numFmtId="0" fontId="38" fillId="0" borderId="78" xfId="0" applyFont="1" applyBorder="1" applyAlignment="1">
      <alignment horizontal="left" vertical="center"/>
    </xf>
    <xf numFmtId="0" fontId="38" fillId="0" borderId="117" xfId="0" applyFont="1" applyBorder="1" applyAlignment="1">
      <alignment horizontal="left" vertical="center"/>
    </xf>
    <xf numFmtId="0" fontId="8" fillId="12" borderId="74" xfId="0" applyFont="1" applyFill="1" applyBorder="1" applyAlignment="1">
      <alignment horizontal="center" vertical="center" textRotation="90" wrapText="1"/>
    </xf>
    <xf numFmtId="0" fontId="8" fillId="12" borderId="1" xfId="0" applyFont="1" applyFill="1" applyBorder="1" applyAlignment="1">
      <alignment vertical="center" textRotation="90" wrapText="1"/>
    </xf>
    <xf numFmtId="0" fontId="30" fillId="74" borderId="77" xfId="0" applyFont="1" applyFill="1" applyBorder="1" applyAlignment="1">
      <alignment horizontal="center" vertical="center" wrapText="1"/>
    </xf>
    <xf numFmtId="0" fontId="6" fillId="71" borderId="3" xfId="0" applyFont="1" applyFill="1" applyBorder="1" applyAlignment="1">
      <alignment vertical="center"/>
    </xf>
    <xf numFmtId="0" fontId="6" fillId="71" borderId="4" xfId="0" applyFont="1" applyFill="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3" fillId="0" borderId="1" xfId="0" applyFont="1" applyBorder="1" applyAlignment="1">
      <alignment horizontal="center" vertical="center" textRotation="90" wrapText="1"/>
    </xf>
    <xf numFmtId="0" fontId="30" fillId="74" borderId="31" xfId="0" applyFont="1" applyFill="1" applyBorder="1" applyAlignment="1">
      <alignment horizontal="center" vertical="center" wrapText="1"/>
    </xf>
    <xf numFmtId="0" fontId="30" fillId="74" borderId="80" xfId="0" applyFont="1" applyFill="1" applyBorder="1" applyAlignment="1">
      <alignment horizontal="center" vertical="center" wrapText="1"/>
    </xf>
    <xf numFmtId="0" fontId="30" fillId="74" borderId="32" xfId="0" applyFont="1" applyFill="1" applyBorder="1" applyAlignment="1">
      <alignment horizontal="center" vertical="center" wrapText="1"/>
    </xf>
    <xf numFmtId="0" fontId="30" fillId="74" borderId="78" xfId="0" applyFont="1" applyFill="1" applyBorder="1" applyAlignment="1">
      <alignment horizontal="center" vertical="center" wrapText="1"/>
    </xf>
    <xf numFmtId="0" fontId="30" fillId="74" borderId="72" xfId="0" applyFont="1" applyFill="1" applyBorder="1" applyAlignment="1">
      <alignment horizontal="center" vertical="center" wrapText="1"/>
    </xf>
    <xf numFmtId="0" fontId="30" fillId="74" borderId="76" xfId="0" applyFont="1" applyFill="1" applyBorder="1" applyAlignment="1">
      <alignment horizontal="center" vertical="center" wrapText="1"/>
    </xf>
    <xf numFmtId="0" fontId="8" fillId="74" borderId="98" xfId="0" applyFont="1" applyFill="1" applyBorder="1" applyAlignment="1">
      <alignment horizontal="center" vertical="center" wrapText="1"/>
    </xf>
    <xf numFmtId="0" fontId="8" fillId="74" borderId="99" xfId="0" applyFont="1" applyFill="1" applyBorder="1" applyAlignment="1">
      <alignment horizontal="center" vertical="center" wrapText="1"/>
    </xf>
    <xf numFmtId="0" fontId="8" fillId="74" borderId="111" xfId="0" applyFont="1" applyFill="1" applyBorder="1" applyAlignment="1">
      <alignment horizontal="center" vertical="center" wrapText="1"/>
    </xf>
    <xf numFmtId="0" fontId="8" fillId="74" borderId="112" xfId="0" applyFont="1" applyFill="1" applyBorder="1" applyAlignment="1">
      <alignment horizontal="center" vertical="center" wrapText="1"/>
    </xf>
    <xf numFmtId="0" fontId="34" fillId="0" borderId="8" xfId="0" applyFont="1" applyBorder="1" applyAlignment="1">
      <alignment horizontal="center" vertical="center" wrapText="1"/>
    </xf>
    <xf numFmtId="0" fontId="12" fillId="14" borderId="2" xfId="0" applyFont="1" applyFill="1" applyBorder="1" applyAlignment="1">
      <alignment horizontal="center" vertical="center"/>
    </xf>
    <xf numFmtId="0" fontId="6" fillId="0" borderId="77" xfId="0" applyFont="1" applyBorder="1" applyAlignment="1">
      <alignment horizontal="center" vertical="center"/>
    </xf>
    <xf numFmtId="0" fontId="12" fillId="14" borderId="2"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0" xfId="0" applyFont="1" applyFill="1" applyBorder="1" applyAlignment="1">
      <alignment horizontal="center" vertical="center"/>
    </xf>
    <xf numFmtId="0" fontId="8" fillId="14" borderId="31" xfId="0" applyFont="1" applyFill="1" applyBorder="1" applyAlignment="1">
      <alignment horizontal="center" vertical="center"/>
    </xf>
    <xf numFmtId="0" fontId="8" fillId="14" borderId="32" xfId="0" applyFont="1" applyFill="1" applyBorder="1" applyAlignment="1">
      <alignment horizontal="center" vertical="center"/>
    </xf>
    <xf numFmtId="0" fontId="8" fillId="14" borderId="33" xfId="0" applyFont="1" applyFill="1" applyBorder="1" applyAlignment="1">
      <alignment horizontal="center" vertical="center"/>
    </xf>
    <xf numFmtId="0" fontId="8" fillId="14" borderId="109" xfId="0" applyFont="1" applyFill="1" applyBorder="1" applyAlignment="1">
      <alignment horizontal="left" vertical="center" indent="1"/>
    </xf>
    <xf numFmtId="0" fontId="8" fillId="14" borderId="110" xfId="0" applyFont="1" applyFill="1" applyBorder="1" applyAlignment="1">
      <alignment horizontal="left" vertical="center" indent="1"/>
    </xf>
    <xf numFmtId="0" fontId="8" fillId="14" borderId="32" xfId="0" applyFont="1" applyFill="1" applyBorder="1" applyAlignment="1">
      <alignment horizontal="left" vertical="center" indent="1"/>
    </xf>
    <xf numFmtId="0" fontId="8" fillId="14" borderId="78" xfId="0" applyFont="1" applyFill="1" applyBorder="1" applyAlignment="1">
      <alignment horizontal="left" vertical="center" indent="1"/>
    </xf>
    <xf numFmtId="0" fontId="8" fillId="2" borderId="16" xfId="0" applyFont="1" applyFill="1" applyBorder="1" applyAlignment="1">
      <alignment horizontal="center" vertical="center"/>
    </xf>
    <xf numFmtId="0" fontId="8" fillId="14" borderId="33" xfId="0" applyFont="1" applyFill="1" applyBorder="1" applyAlignment="1">
      <alignment horizontal="left" vertical="center" indent="1"/>
    </xf>
    <xf numFmtId="0" fontId="8" fillId="14" borderId="79" xfId="0" applyFont="1" applyFill="1" applyBorder="1" applyAlignment="1">
      <alignment horizontal="left" vertical="center" indent="1"/>
    </xf>
    <xf numFmtId="0" fontId="8" fillId="14" borderId="31" xfId="0" applyFont="1" applyFill="1" applyBorder="1" applyAlignment="1">
      <alignment horizontal="left" vertical="center" indent="1"/>
    </xf>
    <xf numFmtId="0" fontId="8" fillId="14" borderId="80" xfId="0" applyFont="1" applyFill="1" applyBorder="1" applyAlignment="1">
      <alignment horizontal="left" vertical="center" indent="1"/>
    </xf>
    <xf numFmtId="0" fontId="8" fillId="14" borderId="109" xfId="0" applyFont="1" applyFill="1" applyBorder="1" applyAlignment="1">
      <alignment horizontal="center" vertical="center"/>
    </xf>
    <xf numFmtId="0" fontId="8" fillId="14" borderId="84" xfId="0" applyFont="1" applyFill="1" applyBorder="1" applyAlignment="1">
      <alignment horizontal="center" vertical="center"/>
    </xf>
    <xf numFmtId="0" fontId="8" fillId="14" borderId="78" xfId="0" applyFont="1" applyFill="1" applyBorder="1" applyAlignment="1">
      <alignment horizontal="center" vertical="center"/>
    </xf>
    <xf numFmtId="0" fontId="8" fillId="14" borderId="79" xfId="0" applyFont="1" applyFill="1" applyBorder="1" applyAlignment="1">
      <alignment horizontal="center" vertical="center"/>
    </xf>
    <xf numFmtId="0" fontId="8" fillId="14" borderId="32" xfId="0" applyFont="1" applyFill="1" applyBorder="1" applyAlignment="1">
      <alignment horizontal="left" vertical="center"/>
    </xf>
    <xf numFmtId="0" fontId="8" fillId="14" borderId="76" xfId="0" applyFont="1" applyFill="1" applyBorder="1" applyAlignment="1">
      <alignment horizontal="left" vertical="center"/>
    </xf>
    <xf numFmtId="0" fontId="8" fillId="14" borderId="33" xfId="0" applyFont="1" applyFill="1" applyBorder="1" applyAlignment="1">
      <alignment horizontal="left" vertical="center"/>
    </xf>
    <xf numFmtId="0" fontId="8" fillId="14" borderId="73" xfId="0" applyFont="1" applyFill="1" applyBorder="1" applyAlignment="1">
      <alignment horizontal="left" vertical="center"/>
    </xf>
    <xf numFmtId="0" fontId="8" fillId="14" borderId="31" xfId="0" applyFont="1" applyFill="1" applyBorder="1" applyAlignment="1">
      <alignment horizontal="left" vertical="center"/>
    </xf>
    <xf numFmtId="0" fontId="8" fillId="14" borderId="80" xfId="0" applyFont="1" applyFill="1" applyBorder="1" applyAlignment="1">
      <alignment horizontal="left" vertical="center"/>
    </xf>
    <xf numFmtId="0" fontId="8" fillId="14" borderId="78" xfId="0" applyFont="1" applyFill="1" applyBorder="1" applyAlignment="1">
      <alignment horizontal="left" vertical="center"/>
    </xf>
    <xf numFmtId="0" fontId="8" fillId="14" borderId="72" xfId="0" applyFont="1" applyFill="1" applyBorder="1" applyAlignment="1">
      <alignment horizontal="center" vertical="center"/>
    </xf>
    <xf numFmtId="0" fontId="8" fillId="14" borderId="76" xfId="0" applyFont="1" applyFill="1" applyBorder="1" applyAlignment="1">
      <alignment horizontal="center" vertical="center"/>
    </xf>
    <xf numFmtId="0" fontId="8" fillId="14" borderId="73" xfId="0" applyFont="1" applyFill="1" applyBorder="1" applyAlignment="1">
      <alignment horizontal="center" vertical="center"/>
    </xf>
    <xf numFmtId="0" fontId="8" fillId="14" borderId="83" xfId="0" applyFont="1" applyFill="1" applyBorder="1" applyAlignment="1">
      <alignment horizontal="left" vertical="center" indent="1"/>
    </xf>
    <xf numFmtId="0" fontId="8" fillId="14" borderId="88" xfId="0" applyFont="1" applyFill="1" applyBorder="1" applyAlignment="1">
      <alignment horizontal="left" vertical="center" indent="1"/>
    </xf>
    <xf numFmtId="0" fontId="8" fillId="14" borderId="91" xfId="0" applyFont="1" applyFill="1" applyBorder="1" applyAlignment="1">
      <alignment horizontal="left" vertical="center" indent="1"/>
    </xf>
    <xf numFmtId="0" fontId="8" fillId="14" borderId="92" xfId="0" applyFont="1" applyFill="1" applyBorder="1" applyAlignment="1">
      <alignment horizontal="left" vertical="center" indent="1"/>
    </xf>
    <xf numFmtId="0" fontId="8" fillId="14" borderId="109" xfId="0" applyFont="1" applyFill="1" applyBorder="1" applyAlignment="1">
      <alignment horizontal="left" vertical="center"/>
    </xf>
    <xf numFmtId="0" fontId="8" fillId="14" borderId="110" xfId="0" applyFont="1" applyFill="1" applyBorder="1" applyAlignment="1">
      <alignment horizontal="left" vertical="center"/>
    </xf>
    <xf numFmtId="0" fontId="8" fillId="2" borderId="104" xfId="0" applyFont="1" applyFill="1" applyBorder="1" applyAlignment="1">
      <alignment horizontal="center" vertical="center"/>
    </xf>
    <xf numFmtId="0" fontId="8" fillId="14" borderId="91" xfId="0" applyFont="1" applyFill="1" applyBorder="1" applyAlignment="1">
      <alignment horizontal="left" vertical="center" wrapText="1" indent="1"/>
    </xf>
    <xf numFmtId="0" fontId="8" fillId="14" borderId="92" xfId="0" applyFont="1" applyFill="1" applyBorder="1" applyAlignment="1">
      <alignment horizontal="left" vertical="center" wrapText="1" inden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09" xfId="0" applyFont="1" applyBorder="1" applyAlignment="1">
      <alignment horizontal="left" vertical="center" indent="1"/>
    </xf>
    <xf numFmtId="0" fontId="8" fillId="0" borderId="110" xfId="0" applyFont="1" applyBorder="1" applyAlignment="1">
      <alignment horizontal="left" vertical="center" indent="1"/>
    </xf>
    <xf numFmtId="0" fontId="8" fillId="0" borderId="32" xfId="0" applyFont="1" applyBorder="1" applyAlignment="1">
      <alignment horizontal="left" vertical="center" indent="1"/>
    </xf>
    <xf numFmtId="0" fontId="8" fillId="0" borderId="78" xfId="0" applyFont="1" applyBorder="1" applyAlignment="1">
      <alignment horizontal="left" vertical="center" indent="1"/>
    </xf>
    <xf numFmtId="0" fontId="8" fillId="0" borderId="33" xfId="0" applyFont="1" applyBorder="1" applyAlignment="1">
      <alignment horizontal="left" vertical="center" indent="1"/>
    </xf>
    <xf numFmtId="0" fontId="8" fillId="0" borderId="79" xfId="0" applyFont="1" applyBorder="1" applyAlignment="1">
      <alignment horizontal="left" vertical="center" indent="1"/>
    </xf>
    <xf numFmtId="0" fontId="8" fillId="14" borderId="79" xfId="0" applyFont="1" applyFill="1" applyBorder="1" applyAlignment="1">
      <alignment horizontal="left" vertical="center"/>
    </xf>
    <xf numFmtId="0" fontId="8" fillId="14" borderId="80" xfId="0" applyFont="1" applyFill="1" applyBorder="1" applyAlignment="1">
      <alignment horizontal="center" vertical="center"/>
    </xf>
    <xf numFmtId="0" fontId="8" fillId="14" borderId="31" xfId="0" applyFont="1" applyFill="1" applyBorder="1" applyAlignment="1">
      <alignment horizontal="left" vertical="center" wrapText="1"/>
    </xf>
    <xf numFmtId="0" fontId="8" fillId="14" borderId="80" xfId="0" applyFont="1" applyFill="1" applyBorder="1" applyAlignment="1">
      <alignment horizontal="left" vertical="center" wrapText="1"/>
    </xf>
    <xf numFmtId="0" fontId="8" fillId="14" borderId="32"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79"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66FF"/>
      <color rgb="FFFF33CC"/>
      <color rgb="FF80E53B"/>
      <color rgb="FFCC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000"/>
  <sheetViews>
    <sheetView workbookViewId="0">
      <selection activeCell="W29" sqref="W29"/>
    </sheetView>
  </sheetViews>
  <sheetFormatPr defaultColWidth="12.5546875" defaultRowHeight="15" customHeight="1"/>
  <cols>
    <col min="1" max="1" width="4.88671875" customWidth="1"/>
    <col min="2" max="2" width="24.88671875" customWidth="1"/>
    <col min="3" max="3" width="3.5546875" customWidth="1"/>
    <col min="4" max="7" width="3.88671875" customWidth="1"/>
    <col min="8" max="8" width="4" customWidth="1"/>
    <col min="9" max="10" width="3.88671875" customWidth="1"/>
    <col min="11" max="15" width="4.109375" customWidth="1"/>
    <col min="16" max="17" width="4.44140625" customWidth="1"/>
    <col min="18" max="18" width="4.109375" customWidth="1"/>
    <col min="19" max="19" width="4.44140625" customWidth="1"/>
    <col min="20" max="20" width="3.88671875" customWidth="1"/>
    <col min="21" max="21" width="4.44140625" customWidth="1"/>
    <col min="22" max="22" width="4" customWidth="1"/>
    <col min="23" max="28" width="4.44140625" customWidth="1"/>
    <col min="29" max="29" width="4" customWidth="1"/>
    <col min="30" max="30" width="4.109375" customWidth="1"/>
    <col min="31" max="32" width="4" customWidth="1"/>
    <col min="33" max="33" width="4.44140625" customWidth="1"/>
    <col min="34" max="34" width="4" customWidth="1"/>
    <col min="35" max="35" width="4.44140625" customWidth="1"/>
    <col min="36" max="36" width="4" customWidth="1"/>
    <col min="37" max="37" width="4.44140625" customWidth="1"/>
    <col min="38" max="38" width="4.109375" customWidth="1"/>
    <col min="39" max="41" width="4" customWidth="1"/>
    <col min="42" max="42" width="3.88671875" customWidth="1"/>
    <col min="43" max="43" width="3.5546875" customWidth="1"/>
    <col min="44" max="44" width="3.88671875" customWidth="1"/>
    <col min="45" max="45" width="3.5546875" customWidth="1"/>
    <col min="46" max="46" width="3.88671875" customWidth="1"/>
    <col min="47" max="47" width="3.5546875" customWidth="1"/>
    <col min="48" max="49" width="3.44140625" customWidth="1"/>
    <col min="50" max="50" width="3.5546875" customWidth="1"/>
    <col min="51" max="51" width="3.44140625" customWidth="1"/>
    <col min="52" max="52" width="4.109375" customWidth="1"/>
  </cols>
  <sheetData>
    <row r="1" spans="1:52" ht="13.5" customHeight="1">
      <c r="A1" s="965" t="s">
        <v>1906</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row>
    <row r="2" spans="1:52" ht="13.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2" ht="13.5" customHeight="1">
      <c r="A3" s="967" t="s">
        <v>0</v>
      </c>
      <c r="B3" s="967" t="s">
        <v>1</v>
      </c>
      <c r="C3" s="963" t="s">
        <v>2</v>
      </c>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2"/>
      <c r="AY3" s="961">
        <v>2023</v>
      </c>
      <c r="AZ3" s="962"/>
    </row>
    <row r="4" spans="1:52" ht="13.5" customHeight="1">
      <c r="A4" s="968"/>
      <c r="B4" s="968"/>
      <c r="C4" s="963" t="s">
        <v>3</v>
      </c>
      <c r="D4" s="964"/>
      <c r="E4" s="964"/>
      <c r="F4" s="962"/>
      <c r="G4" s="963" t="s">
        <v>4</v>
      </c>
      <c r="H4" s="964"/>
      <c r="I4" s="964"/>
      <c r="J4" s="962"/>
      <c r="K4" s="963" t="s">
        <v>5</v>
      </c>
      <c r="L4" s="964"/>
      <c r="M4" s="964"/>
      <c r="N4" s="962"/>
      <c r="O4" s="963" t="s">
        <v>6</v>
      </c>
      <c r="P4" s="964"/>
      <c r="Q4" s="964"/>
      <c r="R4" s="962"/>
      <c r="S4" s="963" t="s">
        <v>7</v>
      </c>
      <c r="T4" s="964"/>
      <c r="U4" s="964"/>
      <c r="V4" s="962"/>
      <c r="W4" s="963" t="s">
        <v>8</v>
      </c>
      <c r="X4" s="964"/>
      <c r="Y4" s="964"/>
      <c r="Z4" s="962"/>
      <c r="AA4" s="963" t="s">
        <v>9</v>
      </c>
      <c r="AB4" s="964"/>
      <c r="AC4" s="964"/>
      <c r="AD4" s="962"/>
      <c r="AE4" s="963" t="s">
        <v>10</v>
      </c>
      <c r="AF4" s="964"/>
      <c r="AG4" s="964"/>
      <c r="AH4" s="962"/>
      <c r="AI4" s="963" t="s">
        <v>11</v>
      </c>
      <c r="AJ4" s="964"/>
      <c r="AK4" s="964"/>
      <c r="AL4" s="962"/>
      <c r="AM4" s="963" t="s">
        <v>12</v>
      </c>
      <c r="AN4" s="964"/>
      <c r="AO4" s="964"/>
      <c r="AP4" s="962"/>
      <c r="AQ4" s="963" t="s">
        <v>13</v>
      </c>
      <c r="AR4" s="964"/>
      <c r="AS4" s="964"/>
      <c r="AT4" s="962"/>
      <c r="AU4" s="963" t="s">
        <v>14</v>
      </c>
      <c r="AV4" s="964"/>
      <c r="AW4" s="964"/>
      <c r="AX4" s="962"/>
      <c r="AY4" s="961" t="s">
        <v>3</v>
      </c>
      <c r="AZ4" s="962"/>
    </row>
    <row r="5" spans="1:52" ht="13.5" customHeight="1">
      <c r="A5" s="969"/>
      <c r="B5" s="969"/>
      <c r="C5" s="3">
        <v>1</v>
      </c>
      <c r="D5" s="3">
        <v>2</v>
      </c>
      <c r="E5" s="3">
        <v>3</v>
      </c>
      <c r="F5" s="3">
        <v>4</v>
      </c>
      <c r="G5" s="3">
        <v>1</v>
      </c>
      <c r="H5" s="3">
        <v>2</v>
      </c>
      <c r="I5" s="3">
        <v>3</v>
      </c>
      <c r="J5" s="3">
        <v>4</v>
      </c>
      <c r="K5" s="3">
        <v>1</v>
      </c>
      <c r="L5" s="3">
        <v>2</v>
      </c>
      <c r="M5" s="3">
        <v>3</v>
      </c>
      <c r="N5" s="3">
        <v>4</v>
      </c>
      <c r="O5" s="3">
        <v>1</v>
      </c>
      <c r="P5" s="3">
        <v>2</v>
      </c>
      <c r="Q5" s="3">
        <v>3</v>
      </c>
      <c r="R5" s="3">
        <v>4</v>
      </c>
      <c r="S5" s="3">
        <v>1</v>
      </c>
      <c r="T5" s="3">
        <v>2</v>
      </c>
      <c r="U5" s="3">
        <v>3</v>
      </c>
      <c r="V5" s="3">
        <v>4</v>
      </c>
      <c r="W5" s="3">
        <v>1</v>
      </c>
      <c r="X5" s="3">
        <v>2</v>
      </c>
      <c r="Y5" s="3">
        <v>3</v>
      </c>
      <c r="Z5" s="3">
        <v>4</v>
      </c>
      <c r="AA5" s="3">
        <v>1</v>
      </c>
      <c r="AB5" s="3">
        <v>2</v>
      </c>
      <c r="AC5" s="3">
        <v>3</v>
      </c>
      <c r="AD5" s="3">
        <v>4</v>
      </c>
      <c r="AE5" s="3">
        <v>1</v>
      </c>
      <c r="AF5" s="3">
        <v>2</v>
      </c>
      <c r="AG5" s="3">
        <v>3</v>
      </c>
      <c r="AH5" s="3">
        <v>4</v>
      </c>
      <c r="AI5" s="3">
        <v>1</v>
      </c>
      <c r="AJ5" s="3">
        <v>2</v>
      </c>
      <c r="AK5" s="3">
        <v>3</v>
      </c>
      <c r="AL5" s="3">
        <v>4</v>
      </c>
      <c r="AM5" s="3">
        <v>1</v>
      </c>
      <c r="AN5" s="3">
        <v>2</v>
      </c>
      <c r="AO5" s="3">
        <v>3</v>
      </c>
      <c r="AP5" s="3">
        <v>4</v>
      </c>
      <c r="AQ5" s="3">
        <v>1</v>
      </c>
      <c r="AR5" s="3">
        <v>2</v>
      </c>
      <c r="AS5" s="3">
        <v>3</v>
      </c>
      <c r="AT5" s="3">
        <v>4</v>
      </c>
      <c r="AU5" s="3">
        <v>1</v>
      </c>
      <c r="AV5" s="3">
        <v>2</v>
      </c>
      <c r="AW5" s="3">
        <v>3</v>
      </c>
      <c r="AX5" s="3">
        <v>4</v>
      </c>
      <c r="AY5" s="4">
        <v>1</v>
      </c>
      <c r="AZ5" s="4">
        <v>2</v>
      </c>
    </row>
    <row r="6" spans="1:52" ht="13.5" customHeight="1">
      <c r="A6" s="4">
        <v>1</v>
      </c>
      <c r="B6" s="5" t="s">
        <v>15</v>
      </c>
      <c r="C6" s="5"/>
      <c r="D6" s="5"/>
      <c r="E6" s="5"/>
      <c r="F6" s="6"/>
      <c r="G6" s="5"/>
      <c r="H6" s="5"/>
      <c r="I6" s="5"/>
      <c r="J6" s="7"/>
      <c r="K6" s="5"/>
      <c r="L6" s="5"/>
      <c r="M6" s="5"/>
      <c r="N6" s="7"/>
      <c r="O6" s="5"/>
      <c r="P6" s="5"/>
      <c r="Q6" s="5"/>
      <c r="R6" s="7"/>
      <c r="S6" s="5"/>
      <c r="T6" s="5"/>
      <c r="U6" s="5"/>
      <c r="V6" s="7"/>
      <c r="W6" s="5"/>
      <c r="X6" s="5"/>
      <c r="Y6" s="5"/>
      <c r="Z6" s="7"/>
      <c r="AA6" s="5"/>
      <c r="AB6" s="5"/>
      <c r="AC6" s="5"/>
      <c r="AD6" s="7"/>
      <c r="AE6" s="5"/>
      <c r="AF6" s="5"/>
      <c r="AG6" s="5"/>
      <c r="AH6" s="7"/>
      <c r="AI6" s="5"/>
      <c r="AJ6" s="5"/>
      <c r="AK6" s="5"/>
      <c r="AL6" s="7"/>
      <c r="AM6" s="5"/>
      <c r="AN6" s="5"/>
      <c r="AO6" s="5"/>
      <c r="AP6" s="7"/>
      <c r="AQ6" s="5"/>
      <c r="AR6" s="5"/>
      <c r="AS6" s="5"/>
      <c r="AT6" s="7"/>
      <c r="AU6" s="5"/>
      <c r="AV6" s="5"/>
      <c r="AW6" s="5"/>
      <c r="AX6" s="7"/>
      <c r="AY6" s="8"/>
      <c r="AZ6" s="8"/>
    </row>
    <row r="7" spans="1:52" ht="13.5" customHeight="1">
      <c r="A7" s="4">
        <v>2</v>
      </c>
      <c r="B7" s="5" t="s">
        <v>16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222"/>
      <c r="AJ7" s="222"/>
      <c r="AK7" s="222"/>
      <c r="AL7" s="222"/>
      <c r="AM7" s="222"/>
      <c r="AN7" s="222"/>
      <c r="AO7" s="222"/>
      <c r="AP7" s="222"/>
      <c r="AQ7" s="222"/>
      <c r="AR7" s="222"/>
      <c r="AS7" s="222"/>
      <c r="AT7" s="222"/>
      <c r="AU7" s="5"/>
      <c r="AV7" s="5"/>
      <c r="AW7" s="5"/>
      <c r="AX7" s="5"/>
      <c r="AY7" s="8"/>
      <c r="AZ7" s="8"/>
    </row>
    <row r="8" spans="1:52" ht="13.5" customHeight="1">
      <c r="A8" s="4">
        <v>3</v>
      </c>
      <c r="B8" s="5" t="s">
        <v>17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222"/>
      <c r="AJ8" s="222"/>
      <c r="AK8" s="222"/>
      <c r="AL8" s="222"/>
      <c r="AM8" s="222"/>
      <c r="AN8" s="222"/>
      <c r="AO8" s="222"/>
      <c r="AP8" s="222"/>
      <c r="AQ8" s="222"/>
      <c r="AR8" s="222"/>
      <c r="AS8" s="222"/>
      <c r="AT8" s="222"/>
      <c r="AU8" s="5"/>
      <c r="AV8" s="5"/>
      <c r="AW8" s="5"/>
      <c r="AX8" s="5"/>
      <c r="AY8" s="8"/>
      <c r="AZ8" s="8"/>
    </row>
    <row r="9" spans="1:52" ht="13.5" customHeight="1">
      <c r="A9" s="4">
        <v>4</v>
      </c>
      <c r="B9" s="5" t="s">
        <v>18</v>
      </c>
      <c r="C9" s="5"/>
      <c r="D9" s="5"/>
      <c r="E9" s="5"/>
      <c r="F9" s="5"/>
      <c r="G9" s="5"/>
      <c r="H9" s="5"/>
      <c r="I9" s="5"/>
      <c r="J9" s="7"/>
      <c r="K9" s="5"/>
      <c r="L9" s="5"/>
      <c r="M9" s="5"/>
      <c r="N9" s="5"/>
      <c r="O9" s="5"/>
      <c r="P9" s="5"/>
      <c r="Q9" s="5"/>
      <c r="R9" s="5"/>
      <c r="S9" s="5"/>
      <c r="T9" s="5"/>
      <c r="U9" s="5"/>
      <c r="V9" s="9"/>
      <c r="W9" s="5"/>
      <c r="X9" s="5"/>
      <c r="Y9" s="5"/>
      <c r="Z9" s="5"/>
      <c r="AA9" s="5"/>
      <c r="AB9" s="5"/>
      <c r="AC9" s="5"/>
      <c r="AD9" s="9"/>
      <c r="AE9" s="5"/>
      <c r="AF9" s="5"/>
      <c r="AG9" s="5"/>
      <c r="AH9" s="7"/>
      <c r="AI9" s="5"/>
      <c r="AJ9" s="5"/>
      <c r="AK9" s="5"/>
      <c r="AL9" s="5"/>
      <c r="AM9" s="5"/>
      <c r="AN9" s="5"/>
      <c r="AO9" s="5"/>
      <c r="AP9" s="5"/>
      <c r="AQ9" s="5"/>
      <c r="AR9" s="5"/>
      <c r="AS9" s="5"/>
      <c r="AT9" s="7"/>
      <c r="AU9" s="5"/>
      <c r="AV9" s="5"/>
      <c r="AW9" s="5"/>
      <c r="AX9" s="5"/>
      <c r="AY9" s="8"/>
      <c r="AZ9" s="8"/>
    </row>
    <row r="10" spans="1:52" ht="13.5" customHeight="1">
      <c r="A10" s="4">
        <v>5</v>
      </c>
      <c r="B10" s="5" t="s">
        <v>19</v>
      </c>
      <c r="C10" s="5"/>
      <c r="D10" s="5"/>
      <c r="E10" s="5"/>
      <c r="F10" s="5"/>
      <c r="G10" s="5"/>
      <c r="H10" s="5"/>
      <c r="I10" s="5"/>
      <c r="J10" s="7"/>
      <c r="K10" s="5"/>
      <c r="L10" s="5"/>
      <c r="M10" s="5"/>
      <c r="N10" s="5"/>
      <c r="O10" s="5"/>
      <c r="P10" s="5"/>
      <c r="Q10" s="5"/>
      <c r="R10" s="5"/>
      <c r="S10" s="5"/>
      <c r="T10" s="5"/>
      <c r="U10" s="5"/>
      <c r="V10" s="9"/>
      <c r="W10" s="5"/>
      <c r="X10" s="5"/>
      <c r="Y10" s="5"/>
      <c r="Z10" s="5"/>
      <c r="AA10" s="5"/>
      <c r="AB10" s="5"/>
      <c r="AC10" s="5"/>
      <c r="AD10" s="9"/>
      <c r="AE10" s="5"/>
      <c r="AF10" s="5"/>
      <c r="AG10" s="5"/>
      <c r="AH10" s="7"/>
      <c r="AI10" s="5"/>
      <c r="AJ10" s="5"/>
      <c r="AK10" s="5"/>
      <c r="AL10" s="5"/>
      <c r="AM10" s="5"/>
      <c r="AN10" s="5"/>
      <c r="AO10" s="5"/>
      <c r="AP10" s="5"/>
      <c r="AQ10" s="5"/>
      <c r="AR10" s="5"/>
      <c r="AS10" s="5"/>
      <c r="AT10" s="7"/>
      <c r="AU10" s="5"/>
      <c r="AV10" s="5"/>
      <c r="AW10" s="5"/>
      <c r="AX10" s="5"/>
      <c r="AY10" s="8"/>
      <c r="AZ10" s="8"/>
    </row>
    <row r="11" spans="1:52" ht="13.5" customHeight="1">
      <c r="A11" s="4">
        <v>6</v>
      </c>
      <c r="B11" s="5" t="s">
        <v>20</v>
      </c>
      <c r="C11" s="5"/>
      <c r="D11" s="5"/>
      <c r="E11" s="5"/>
      <c r="F11" s="5"/>
      <c r="G11" s="5"/>
      <c r="H11" s="5"/>
      <c r="I11" s="5"/>
      <c r="J11" s="7"/>
      <c r="K11" s="5"/>
      <c r="L11" s="5"/>
      <c r="M11" s="5"/>
      <c r="N11" s="5"/>
      <c r="O11" s="5"/>
      <c r="P11" s="5"/>
      <c r="Q11" s="5"/>
      <c r="R11" s="5"/>
      <c r="S11" s="5"/>
      <c r="T11" s="5"/>
      <c r="U11" s="5"/>
      <c r="V11" s="9"/>
      <c r="W11" s="5"/>
      <c r="X11" s="5"/>
      <c r="Y11" s="5"/>
      <c r="Z11" s="5"/>
      <c r="AA11" s="5"/>
      <c r="AB11" s="5"/>
      <c r="AC11" s="5"/>
      <c r="AD11" s="9"/>
      <c r="AE11" s="5"/>
      <c r="AF11" s="5"/>
      <c r="AG11" s="5"/>
      <c r="AH11" s="7"/>
      <c r="AI11" s="5"/>
      <c r="AJ11" s="5"/>
      <c r="AK11" s="5"/>
      <c r="AL11" s="5"/>
      <c r="AM11" s="5"/>
      <c r="AN11" s="5"/>
      <c r="AO11" s="5"/>
      <c r="AP11" s="5"/>
      <c r="AQ11" s="5"/>
      <c r="AR11" s="5"/>
      <c r="AS11" s="5"/>
      <c r="AT11" s="7"/>
      <c r="AU11" s="5"/>
      <c r="AV11" s="5"/>
      <c r="AW11" s="5"/>
      <c r="AX11" s="5"/>
      <c r="AY11" s="8"/>
      <c r="AZ11" s="8"/>
    </row>
    <row r="12" spans="1:52" ht="13.5" customHeight="1">
      <c r="A12" s="4">
        <v>7</v>
      </c>
      <c r="B12" s="5" t="s">
        <v>21</v>
      </c>
      <c r="C12" s="5"/>
      <c r="D12" s="5"/>
      <c r="E12" s="5"/>
      <c r="F12" s="5"/>
      <c r="G12" s="5"/>
      <c r="H12" s="5"/>
      <c r="I12" s="5"/>
      <c r="J12" s="5"/>
      <c r="K12" s="5"/>
      <c r="L12" s="5"/>
      <c r="M12" s="5"/>
      <c r="N12" s="5"/>
      <c r="O12" s="5"/>
      <c r="P12" s="5"/>
      <c r="Q12" s="5"/>
      <c r="R12" s="5"/>
      <c r="S12" s="5"/>
      <c r="T12" s="5"/>
      <c r="U12" s="5"/>
      <c r="V12" s="5"/>
      <c r="W12" s="5"/>
      <c r="X12" s="5"/>
      <c r="Y12" s="5"/>
      <c r="Z12" s="5"/>
      <c r="AA12" s="5"/>
      <c r="AB12" s="9"/>
      <c r="AC12" s="5"/>
      <c r="AD12" s="5"/>
      <c r="AE12" s="5"/>
      <c r="AF12" s="5"/>
      <c r="AG12" s="5"/>
      <c r="AH12" s="5"/>
      <c r="AI12" s="5"/>
      <c r="AJ12" s="5"/>
      <c r="AK12" s="5"/>
      <c r="AL12" s="5"/>
      <c r="AM12" s="5"/>
      <c r="AN12" s="7"/>
      <c r="AO12" s="5"/>
      <c r="AP12" s="5"/>
      <c r="AQ12" s="5"/>
      <c r="AR12" s="5"/>
      <c r="AS12" s="5"/>
      <c r="AT12" s="5"/>
      <c r="AU12" s="5"/>
      <c r="AV12" s="5"/>
      <c r="AW12" s="5"/>
      <c r="AX12" s="5"/>
      <c r="AY12" s="8"/>
      <c r="AZ12" s="8"/>
    </row>
    <row r="13" spans="1:52" ht="13.5" customHeight="1">
      <c r="A13" s="4">
        <v>8</v>
      </c>
      <c r="B13" s="5" t="s">
        <v>22</v>
      </c>
      <c r="C13" s="5"/>
      <c r="D13" s="5"/>
      <c r="E13" s="5"/>
      <c r="F13" s="5"/>
      <c r="G13" s="5"/>
      <c r="H13" s="5"/>
      <c r="I13" s="5"/>
      <c r="J13" s="9"/>
      <c r="K13" s="5"/>
      <c r="L13" s="5"/>
      <c r="M13" s="5"/>
      <c r="N13" s="5"/>
      <c r="O13" s="5"/>
      <c r="P13" s="5"/>
      <c r="Q13" s="5"/>
      <c r="R13" s="5"/>
      <c r="S13" s="5"/>
      <c r="T13" s="5"/>
      <c r="U13" s="5"/>
      <c r="V13" s="5"/>
      <c r="W13" s="5"/>
      <c r="X13" s="5"/>
      <c r="Y13" s="5"/>
      <c r="Z13" s="5"/>
      <c r="AA13" s="5"/>
      <c r="AB13" s="9"/>
      <c r="AC13" s="5"/>
      <c r="AD13" s="5"/>
      <c r="AE13" s="5"/>
      <c r="AF13" s="5"/>
      <c r="AG13" s="5"/>
      <c r="AH13" s="5"/>
      <c r="AI13" s="5"/>
      <c r="AJ13" s="5"/>
      <c r="AK13" s="5"/>
      <c r="AL13" s="5"/>
      <c r="AM13" s="5"/>
      <c r="AN13" s="7"/>
      <c r="AO13" s="5"/>
      <c r="AP13" s="5"/>
      <c r="AQ13" s="5"/>
      <c r="AR13" s="5"/>
      <c r="AS13" s="5"/>
      <c r="AT13" s="5"/>
      <c r="AU13" s="5"/>
      <c r="AV13" s="5"/>
      <c r="AW13" s="5"/>
      <c r="AX13" s="5"/>
      <c r="AY13" s="8"/>
      <c r="AZ13" s="8"/>
    </row>
    <row r="14" spans="1:52" ht="13.5" customHeight="1">
      <c r="A14" s="4">
        <v>9</v>
      </c>
      <c r="B14" s="5" t="s">
        <v>23</v>
      </c>
      <c r="C14" s="5"/>
      <c r="D14" s="5"/>
      <c r="E14" s="5"/>
      <c r="F14" s="5"/>
      <c r="G14" s="5"/>
      <c r="H14" s="5"/>
      <c r="I14" s="5"/>
      <c r="J14" s="5"/>
      <c r="K14" s="5"/>
      <c r="L14" s="5"/>
      <c r="M14" s="5"/>
      <c r="N14" s="5"/>
      <c r="O14" s="5"/>
      <c r="P14" s="5"/>
      <c r="Q14" s="5"/>
      <c r="R14" s="5"/>
      <c r="S14" s="5"/>
      <c r="T14" s="5"/>
      <c r="U14" s="5"/>
      <c r="V14" s="5"/>
      <c r="W14" s="5"/>
      <c r="X14" s="5"/>
      <c r="Y14" s="5"/>
      <c r="Z14" s="5"/>
      <c r="AA14" s="5"/>
      <c r="AB14" s="9"/>
      <c r="AC14" s="5"/>
      <c r="AD14" s="5"/>
      <c r="AE14" s="5"/>
      <c r="AF14" s="5"/>
      <c r="AG14" s="5"/>
      <c r="AH14" s="5"/>
      <c r="AI14" s="5"/>
      <c r="AJ14" s="5"/>
      <c r="AK14" s="5"/>
      <c r="AL14" s="5"/>
      <c r="AM14" s="5"/>
      <c r="AN14" s="7"/>
      <c r="AO14" s="5"/>
      <c r="AP14" s="5"/>
      <c r="AQ14" s="5"/>
      <c r="AR14" s="5"/>
      <c r="AS14" s="5"/>
      <c r="AT14" s="5"/>
      <c r="AU14" s="5"/>
      <c r="AV14" s="5"/>
      <c r="AW14" s="5"/>
      <c r="AX14" s="5"/>
      <c r="AY14" s="8"/>
      <c r="AZ14" s="8"/>
    </row>
    <row r="15" spans="1:52" ht="13.5" customHeight="1">
      <c r="A15" s="4">
        <v>10</v>
      </c>
      <c r="B15" s="5" t="s">
        <v>24</v>
      </c>
      <c r="C15" s="5"/>
      <c r="D15" s="5"/>
      <c r="E15" s="5"/>
      <c r="F15" s="5"/>
      <c r="G15" s="5"/>
      <c r="H15" s="5"/>
      <c r="I15" s="5"/>
      <c r="J15" s="5"/>
      <c r="K15" s="5"/>
      <c r="L15" s="5"/>
      <c r="M15" s="5"/>
      <c r="N15" s="5"/>
      <c r="O15" s="5"/>
      <c r="P15" s="5"/>
      <c r="Q15" s="5"/>
      <c r="R15" s="5"/>
      <c r="S15" s="5"/>
      <c r="T15" s="5"/>
      <c r="U15" s="5"/>
      <c r="V15" s="5"/>
      <c r="W15" s="5"/>
      <c r="X15" s="5"/>
      <c r="Y15" s="5"/>
      <c r="Z15" s="5"/>
      <c r="AA15" s="9"/>
      <c r="AB15" s="5"/>
      <c r="AC15" s="5"/>
      <c r="AD15" s="5"/>
      <c r="AE15" s="5"/>
      <c r="AF15" s="5"/>
      <c r="AG15" s="5"/>
      <c r="AH15" s="5"/>
      <c r="AI15" s="5"/>
      <c r="AJ15" s="5"/>
      <c r="AK15" s="5"/>
      <c r="AL15" s="5"/>
      <c r="AM15" s="5"/>
      <c r="AN15" s="7"/>
      <c r="AO15" s="5"/>
      <c r="AP15" s="5"/>
      <c r="AQ15" s="5"/>
      <c r="AR15" s="5"/>
      <c r="AS15" s="5"/>
      <c r="AT15" s="5"/>
      <c r="AU15" s="5"/>
      <c r="AV15" s="5"/>
      <c r="AW15" s="5"/>
      <c r="AX15" s="5"/>
      <c r="AY15" s="8"/>
      <c r="AZ15" s="8"/>
    </row>
    <row r="16" spans="1:52" ht="13.5" customHeight="1">
      <c r="A16" s="4">
        <v>11</v>
      </c>
      <c r="B16" s="5" t="s">
        <v>25</v>
      </c>
      <c r="C16" s="5"/>
      <c r="D16" s="5"/>
      <c r="E16" s="5"/>
      <c r="F16" s="5"/>
      <c r="G16" s="5"/>
      <c r="H16" s="5"/>
      <c r="I16" s="5"/>
      <c r="J16" s="5"/>
      <c r="K16" s="5"/>
      <c r="L16" s="5"/>
      <c r="M16" s="5"/>
      <c r="N16" s="5"/>
      <c r="O16" s="5"/>
      <c r="P16" s="5"/>
      <c r="Q16" s="5"/>
      <c r="R16" s="7"/>
      <c r="S16" s="5"/>
      <c r="T16" s="5"/>
      <c r="U16" s="5"/>
      <c r="V16" s="5"/>
      <c r="W16" s="5"/>
      <c r="X16" s="5"/>
      <c r="Y16" s="5"/>
      <c r="Z16" s="5"/>
      <c r="AA16" s="9"/>
      <c r="AB16" s="5"/>
      <c r="AC16" s="5"/>
      <c r="AD16" s="5"/>
      <c r="AE16" s="5"/>
      <c r="AF16" s="5"/>
      <c r="AG16" s="5"/>
      <c r="AH16" s="5"/>
      <c r="AI16" s="5"/>
      <c r="AJ16" s="5"/>
      <c r="AK16" s="5"/>
      <c r="AL16" s="5"/>
      <c r="AM16" s="5"/>
      <c r="AN16" s="7"/>
      <c r="AO16" s="5"/>
      <c r="AP16" s="5"/>
      <c r="AQ16" s="5"/>
      <c r="AR16" s="5"/>
      <c r="AS16" s="5"/>
      <c r="AT16" s="5"/>
      <c r="AU16" s="5"/>
      <c r="AV16" s="5"/>
      <c r="AW16" s="5"/>
      <c r="AX16" s="5"/>
      <c r="AY16" s="8"/>
      <c r="AZ16" s="8"/>
    </row>
    <row r="17" spans="1:52" ht="13.5" customHeight="1">
      <c r="A17" s="4">
        <v>12</v>
      </c>
      <c r="B17" s="5" t="s">
        <v>26</v>
      </c>
      <c r="C17" s="5"/>
      <c r="D17" s="5"/>
      <c r="E17" s="5"/>
      <c r="F17" s="5"/>
      <c r="G17" s="5"/>
      <c r="H17" s="5"/>
      <c r="I17" s="5"/>
      <c r="J17" s="5"/>
      <c r="K17" s="5"/>
      <c r="L17" s="5"/>
      <c r="M17" s="5"/>
      <c r="N17" s="5"/>
      <c r="O17" s="5"/>
      <c r="P17" s="5"/>
      <c r="Q17" s="5"/>
      <c r="R17" s="5"/>
      <c r="S17" s="5"/>
      <c r="T17" s="5"/>
      <c r="U17" s="5"/>
      <c r="V17" s="5"/>
      <c r="W17" s="5"/>
      <c r="X17" s="5"/>
      <c r="Y17" s="5"/>
      <c r="Z17" s="5"/>
      <c r="AA17" s="9"/>
      <c r="AB17" s="5"/>
      <c r="AC17" s="5"/>
      <c r="AD17" s="5"/>
      <c r="AE17" s="5"/>
      <c r="AF17" s="5"/>
      <c r="AG17" s="5"/>
      <c r="AH17" s="5"/>
      <c r="AI17" s="5"/>
      <c r="AJ17" s="5"/>
      <c r="AK17" s="5"/>
      <c r="AL17" s="5"/>
      <c r="AM17" s="5"/>
      <c r="AN17" s="5"/>
      <c r="AO17" s="5"/>
      <c r="AP17" s="5"/>
      <c r="AQ17" s="5"/>
      <c r="AR17" s="5"/>
      <c r="AS17" s="5"/>
      <c r="AT17" s="5"/>
      <c r="AU17" s="5"/>
      <c r="AV17" s="5"/>
      <c r="AW17" s="5"/>
      <c r="AX17" s="5"/>
      <c r="AY17" s="10"/>
      <c r="AZ17" s="8"/>
    </row>
    <row r="18" spans="1:52" ht="13.5" customHeight="1">
      <c r="A18" s="4">
        <v>13</v>
      </c>
      <c r="B18" s="5" t="s">
        <v>27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3.5" customHeight="1">
      <c r="A19" s="4">
        <v>14</v>
      </c>
      <c r="B19" s="5" t="s">
        <v>28</v>
      </c>
      <c r="C19" s="5"/>
      <c r="D19" s="5"/>
      <c r="E19" s="5"/>
      <c r="F19" s="5"/>
      <c r="G19" s="5"/>
      <c r="H19" s="5"/>
      <c r="I19" s="5"/>
      <c r="J19" s="5"/>
      <c r="K19" s="5"/>
      <c r="L19" s="5"/>
      <c r="M19" s="5"/>
      <c r="N19" s="5"/>
      <c r="O19" s="5"/>
      <c r="P19" s="5"/>
      <c r="Q19" s="5"/>
      <c r="R19" s="5"/>
      <c r="S19" s="5"/>
      <c r="T19" s="5"/>
      <c r="U19" s="5"/>
      <c r="V19" s="5"/>
      <c r="W19" s="5"/>
      <c r="X19" s="5"/>
      <c r="Y19" s="5"/>
      <c r="Z19" s="5"/>
      <c r="AA19" s="5"/>
      <c r="AB19" s="7"/>
      <c r="AC19" s="5"/>
      <c r="AD19" s="5"/>
      <c r="AE19" s="5"/>
      <c r="AF19" s="5"/>
      <c r="AG19" s="5"/>
      <c r="AH19" s="5"/>
      <c r="AI19" s="5"/>
      <c r="AJ19" s="5"/>
      <c r="AK19" s="5"/>
      <c r="AL19" s="5"/>
      <c r="AM19" s="5"/>
      <c r="AN19" s="5"/>
      <c r="AO19" s="5"/>
      <c r="AP19" s="5"/>
      <c r="AQ19" s="5"/>
      <c r="AR19" s="5"/>
      <c r="AS19" s="5"/>
      <c r="AT19" s="5"/>
      <c r="AU19" s="5"/>
      <c r="AV19" s="5"/>
      <c r="AW19" s="5"/>
      <c r="AX19" s="7"/>
      <c r="AY19" s="8"/>
      <c r="AZ19" s="8"/>
    </row>
    <row r="20" spans="1:52" ht="12.75" customHeight="1">
      <c r="A20" s="11"/>
    </row>
    <row r="21" spans="1:52" ht="13.5" customHeight="1">
      <c r="A21" s="11"/>
      <c r="B21" s="2" t="s">
        <v>29</v>
      </c>
    </row>
    <row r="22" spans="1:52" ht="13.5" customHeight="1">
      <c r="A22" s="12" t="s">
        <v>30</v>
      </c>
      <c r="B22" s="2" t="s">
        <v>31</v>
      </c>
    </row>
    <row r="23" spans="1:52" ht="13.5" customHeight="1">
      <c r="A23" s="12" t="s">
        <v>30</v>
      </c>
      <c r="B23" s="2" t="s">
        <v>1907</v>
      </c>
    </row>
    <row r="24" spans="1:52" ht="13.5" customHeight="1">
      <c r="A24" s="12" t="s">
        <v>30</v>
      </c>
      <c r="B24" s="2" t="s">
        <v>32</v>
      </c>
    </row>
    <row r="25" spans="1:52" ht="12.75" customHeight="1">
      <c r="A25" s="11"/>
    </row>
    <row r="26" spans="1:52" ht="12.75" customHeight="1">
      <c r="A26" s="11"/>
    </row>
    <row r="27" spans="1:52" ht="12.75" customHeight="1">
      <c r="A27" s="11"/>
    </row>
    <row r="28" spans="1:52" ht="12.75" customHeight="1">
      <c r="A28" s="11"/>
    </row>
    <row r="29" spans="1:52" ht="12.75" customHeight="1">
      <c r="A29" s="11"/>
    </row>
    <row r="30" spans="1:52" ht="12.75" customHeight="1">
      <c r="A30" s="11"/>
    </row>
    <row r="31" spans="1:52" ht="12.75" customHeight="1">
      <c r="A31" s="11"/>
    </row>
    <row r="32" spans="1:52" ht="12.75" customHeight="1">
      <c r="A32" s="11"/>
    </row>
    <row r="33" spans="1:1" ht="12.75" customHeight="1">
      <c r="A33" s="11"/>
    </row>
    <row r="34" spans="1:1" ht="12.75" customHeight="1">
      <c r="A34" s="11"/>
    </row>
    <row r="35" spans="1:1" ht="12.75" customHeight="1">
      <c r="A35" s="11"/>
    </row>
    <row r="36" spans="1:1" ht="12.75" customHeight="1">
      <c r="A36" s="11"/>
    </row>
    <row r="37" spans="1:1" ht="12.75" customHeight="1">
      <c r="A37" s="11"/>
    </row>
    <row r="38" spans="1:1" ht="12.75" customHeight="1">
      <c r="A38" s="11"/>
    </row>
    <row r="39" spans="1:1" ht="12.75" customHeight="1">
      <c r="A39" s="11"/>
    </row>
    <row r="40" spans="1:1" ht="12.75" customHeight="1">
      <c r="A40" s="11"/>
    </row>
    <row r="41" spans="1:1" ht="12.75" customHeight="1">
      <c r="A41" s="11"/>
    </row>
    <row r="42" spans="1:1" ht="12.75" customHeight="1">
      <c r="A42" s="11"/>
    </row>
    <row r="43" spans="1:1" ht="12.75" customHeight="1">
      <c r="A43" s="11"/>
    </row>
    <row r="44" spans="1:1" ht="12.75" customHeight="1">
      <c r="A44" s="11"/>
    </row>
    <row r="45" spans="1:1" ht="12.75" customHeight="1">
      <c r="A45" s="11"/>
    </row>
    <row r="46" spans="1:1" ht="12.75" customHeight="1">
      <c r="A46" s="11"/>
    </row>
    <row r="47" spans="1:1" ht="12.75" customHeight="1">
      <c r="A47" s="11"/>
    </row>
    <row r="48" spans="1:1" ht="12.75" customHeight="1">
      <c r="A48" s="11"/>
    </row>
    <row r="49" spans="1:1" ht="12.75" customHeight="1">
      <c r="A49" s="11"/>
    </row>
    <row r="50" spans="1:1" ht="12.75" customHeight="1">
      <c r="A50" s="11"/>
    </row>
    <row r="51" spans="1:1" ht="12.75" customHeight="1">
      <c r="A51" s="11"/>
    </row>
    <row r="52" spans="1:1" ht="12.75" customHeight="1">
      <c r="A52" s="11"/>
    </row>
    <row r="53" spans="1:1" ht="12.75" customHeight="1">
      <c r="A53" s="11"/>
    </row>
    <row r="54" spans="1:1" ht="12.75" customHeight="1">
      <c r="A54" s="11"/>
    </row>
    <row r="55" spans="1:1" ht="12.75" customHeight="1">
      <c r="A55" s="11"/>
    </row>
    <row r="56" spans="1:1" ht="12.75" customHeight="1">
      <c r="A56" s="11"/>
    </row>
    <row r="57" spans="1:1" ht="12.75" customHeight="1">
      <c r="A57" s="11"/>
    </row>
    <row r="58" spans="1:1" ht="12.75" customHeight="1">
      <c r="A58" s="11"/>
    </row>
    <row r="59" spans="1:1" ht="12.75" customHeight="1">
      <c r="A59" s="11"/>
    </row>
    <row r="60" spans="1:1" ht="12.75" customHeight="1">
      <c r="A60" s="11"/>
    </row>
    <row r="61" spans="1:1" ht="12.75" customHeight="1">
      <c r="A61" s="11"/>
    </row>
    <row r="62" spans="1:1" ht="12.75" customHeight="1">
      <c r="A62" s="11"/>
    </row>
    <row r="63" spans="1:1" ht="12.75" customHeight="1">
      <c r="A63" s="11"/>
    </row>
    <row r="64" spans="1:1" ht="12.75" customHeight="1">
      <c r="A64" s="11"/>
    </row>
    <row r="65" spans="1:1" ht="12.75" customHeight="1">
      <c r="A65" s="11"/>
    </row>
    <row r="66" spans="1:1" ht="12.75" customHeight="1">
      <c r="A66" s="11"/>
    </row>
    <row r="67" spans="1:1" ht="12.75" customHeight="1">
      <c r="A67" s="11"/>
    </row>
    <row r="68" spans="1:1" ht="12.75" customHeight="1">
      <c r="A68" s="11"/>
    </row>
    <row r="69" spans="1:1" ht="12.75" customHeight="1">
      <c r="A69" s="11"/>
    </row>
    <row r="70" spans="1:1" ht="12.75" customHeight="1">
      <c r="A70" s="11"/>
    </row>
    <row r="71" spans="1:1" ht="12.75" customHeight="1">
      <c r="A71" s="11"/>
    </row>
    <row r="72" spans="1:1" ht="12.75" customHeight="1">
      <c r="A72" s="11"/>
    </row>
    <row r="73" spans="1:1" ht="12.75" customHeight="1">
      <c r="A73" s="11"/>
    </row>
    <row r="74" spans="1:1" ht="12.75" customHeight="1">
      <c r="A74" s="11"/>
    </row>
    <row r="75" spans="1:1" ht="12.75" customHeight="1">
      <c r="A75" s="11"/>
    </row>
    <row r="76" spans="1:1" ht="12.75" customHeight="1">
      <c r="A76" s="11"/>
    </row>
    <row r="77" spans="1:1" ht="12.75" customHeight="1">
      <c r="A77" s="11"/>
    </row>
    <row r="78" spans="1:1" ht="12.75" customHeight="1">
      <c r="A78" s="11"/>
    </row>
    <row r="79" spans="1:1" ht="12.75" customHeight="1">
      <c r="A79" s="11"/>
    </row>
    <row r="80" spans="1:1" ht="12.75" customHeight="1">
      <c r="A80" s="11"/>
    </row>
    <row r="81" spans="1:1" ht="12.75" customHeight="1">
      <c r="A81" s="11"/>
    </row>
    <row r="82" spans="1:1" ht="12.75" customHeight="1">
      <c r="A82" s="11"/>
    </row>
    <row r="83" spans="1:1" ht="12.75" customHeight="1">
      <c r="A83" s="11"/>
    </row>
    <row r="84" spans="1:1" ht="12.75" customHeight="1">
      <c r="A84" s="11"/>
    </row>
    <row r="85" spans="1:1" ht="12.75" customHeight="1">
      <c r="A85" s="11"/>
    </row>
    <row r="86" spans="1:1" ht="12.75" customHeight="1">
      <c r="A86" s="11"/>
    </row>
    <row r="87" spans="1:1" ht="12.75" customHeight="1">
      <c r="A87" s="11"/>
    </row>
    <row r="88" spans="1:1" ht="12.75" customHeight="1">
      <c r="A88" s="11"/>
    </row>
    <row r="89" spans="1:1" ht="12.75" customHeight="1">
      <c r="A89" s="11"/>
    </row>
    <row r="90" spans="1:1" ht="12.75" customHeight="1">
      <c r="A90" s="11"/>
    </row>
    <row r="91" spans="1:1" ht="12.75" customHeight="1">
      <c r="A91" s="11"/>
    </row>
    <row r="92" spans="1:1" ht="12.75" customHeight="1">
      <c r="A92" s="11"/>
    </row>
    <row r="93" spans="1:1" ht="12.75" customHeight="1">
      <c r="A93" s="11"/>
    </row>
    <row r="94" spans="1:1" ht="12.75" customHeight="1">
      <c r="A94" s="11"/>
    </row>
    <row r="95" spans="1:1" ht="12.75" customHeight="1">
      <c r="A95" s="11"/>
    </row>
    <row r="96" spans="1:1" ht="12.75" customHeight="1">
      <c r="A96" s="11"/>
    </row>
    <row r="97" spans="1:1" ht="12.75" customHeight="1">
      <c r="A97" s="11"/>
    </row>
    <row r="98" spans="1:1" ht="12.75" customHeight="1">
      <c r="A98" s="11"/>
    </row>
    <row r="99" spans="1:1" ht="12.75" customHeight="1">
      <c r="A99" s="11"/>
    </row>
    <row r="100" spans="1:1" ht="12.75" customHeight="1">
      <c r="A100" s="11"/>
    </row>
    <row r="101" spans="1:1" ht="12.75" customHeight="1">
      <c r="A101" s="11"/>
    </row>
    <row r="102" spans="1:1" ht="12.75" customHeight="1">
      <c r="A102" s="11"/>
    </row>
    <row r="103" spans="1:1" ht="12.75" customHeight="1">
      <c r="A103" s="11"/>
    </row>
    <row r="104" spans="1:1" ht="12.75" customHeight="1">
      <c r="A104" s="11"/>
    </row>
    <row r="105" spans="1:1" ht="12.75" customHeight="1">
      <c r="A105" s="11"/>
    </row>
    <row r="106" spans="1:1" ht="12.75" customHeight="1">
      <c r="A106" s="11"/>
    </row>
    <row r="107" spans="1:1" ht="12.75" customHeight="1">
      <c r="A107" s="11"/>
    </row>
    <row r="108" spans="1:1" ht="12.75" customHeight="1">
      <c r="A108" s="11"/>
    </row>
    <row r="109" spans="1:1" ht="12.75" customHeight="1">
      <c r="A109" s="11"/>
    </row>
    <row r="110" spans="1:1" ht="12.75" customHeight="1">
      <c r="A110" s="11"/>
    </row>
    <row r="111" spans="1:1" ht="12.75" customHeight="1">
      <c r="A111" s="11"/>
    </row>
    <row r="112" spans="1:1" ht="12.75" customHeight="1">
      <c r="A112" s="11"/>
    </row>
    <row r="113" spans="1:1" ht="12.75" customHeight="1">
      <c r="A113" s="11"/>
    </row>
    <row r="114" spans="1:1" ht="12.75" customHeight="1">
      <c r="A114" s="11"/>
    </row>
    <row r="115" spans="1:1" ht="12.75" customHeight="1">
      <c r="A115" s="11"/>
    </row>
    <row r="116" spans="1:1" ht="12.75" customHeight="1">
      <c r="A116" s="11"/>
    </row>
    <row r="117" spans="1:1" ht="12.75" customHeight="1">
      <c r="A117" s="11"/>
    </row>
    <row r="118" spans="1:1" ht="12.75" customHeight="1">
      <c r="A118" s="11"/>
    </row>
    <row r="119" spans="1:1" ht="12.75" customHeight="1">
      <c r="A119" s="11"/>
    </row>
    <row r="120" spans="1:1" ht="12.75" customHeight="1">
      <c r="A120" s="11"/>
    </row>
    <row r="121" spans="1:1" ht="12.75" customHeight="1">
      <c r="A121" s="11"/>
    </row>
    <row r="122" spans="1:1" ht="12.75" customHeight="1">
      <c r="A122" s="11"/>
    </row>
    <row r="123" spans="1:1" ht="12.75" customHeight="1">
      <c r="A123" s="11"/>
    </row>
    <row r="124" spans="1:1" ht="12.75" customHeight="1">
      <c r="A124" s="11"/>
    </row>
    <row r="125" spans="1:1" ht="12.75" customHeight="1">
      <c r="A125" s="11"/>
    </row>
    <row r="126" spans="1:1" ht="12.75" customHeight="1">
      <c r="A126" s="11"/>
    </row>
    <row r="127" spans="1:1" ht="12.75" customHeight="1">
      <c r="A127" s="11"/>
    </row>
    <row r="128" spans="1:1" ht="12.75" customHeight="1">
      <c r="A128" s="11"/>
    </row>
    <row r="129" spans="1:1" ht="12.75" customHeight="1">
      <c r="A129" s="11"/>
    </row>
    <row r="130" spans="1:1" ht="12.75" customHeight="1">
      <c r="A130" s="11"/>
    </row>
    <row r="131" spans="1:1" ht="12.75" customHeight="1">
      <c r="A131" s="11"/>
    </row>
    <row r="132" spans="1:1" ht="12.75" customHeight="1">
      <c r="A132" s="11"/>
    </row>
    <row r="133" spans="1:1" ht="12.75" customHeight="1">
      <c r="A133" s="11"/>
    </row>
    <row r="134" spans="1:1" ht="12.75" customHeight="1">
      <c r="A134" s="11"/>
    </row>
    <row r="135" spans="1:1" ht="12.75" customHeight="1">
      <c r="A135" s="11"/>
    </row>
    <row r="136" spans="1:1" ht="12.75" customHeight="1">
      <c r="A136" s="11"/>
    </row>
    <row r="137" spans="1:1" ht="12.75" customHeight="1">
      <c r="A137" s="11"/>
    </row>
    <row r="138" spans="1:1" ht="12.75" customHeight="1">
      <c r="A138" s="11"/>
    </row>
    <row r="139" spans="1:1" ht="12.75" customHeight="1">
      <c r="A139" s="11"/>
    </row>
    <row r="140" spans="1:1" ht="12.75" customHeight="1">
      <c r="A140" s="11"/>
    </row>
    <row r="141" spans="1:1" ht="12.75" customHeight="1">
      <c r="A141" s="11"/>
    </row>
    <row r="142" spans="1:1" ht="12.75" customHeight="1">
      <c r="A142" s="11"/>
    </row>
    <row r="143" spans="1:1" ht="12.75" customHeight="1">
      <c r="A143" s="11"/>
    </row>
    <row r="144" spans="1:1" ht="12.75" customHeight="1">
      <c r="A144" s="11"/>
    </row>
    <row r="145" spans="1:1" ht="12.75" customHeight="1">
      <c r="A145" s="11"/>
    </row>
    <row r="146" spans="1:1" ht="12.75" customHeight="1">
      <c r="A146" s="11"/>
    </row>
    <row r="147" spans="1:1" ht="12.75" customHeight="1">
      <c r="A147" s="11"/>
    </row>
    <row r="148" spans="1:1" ht="12.75" customHeight="1">
      <c r="A148" s="11"/>
    </row>
    <row r="149" spans="1:1" ht="12.75" customHeight="1">
      <c r="A149" s="11"/>
    </row>
    <row r="150" spans="1:1" ht="12.75" customHeight="1">
      <c r="A150" s="11"/>
    </row>
    <row r="151" spans="1:1" ht="12.75" customHeight="1">
      <c r="A151" s="11"/>
    </row>
    <row r="152" spans="1:1" ht="12.75" customHeight="1">
      <c r="A152" s="11"/>
    </row>
    <row r="153" spans="1:1" ht="12.75" customHeight="1">
      <c r="A153" s="11"/>
    </row>
    <row r="154" spans="1:1" ht="12.75" customHeight="1">
      <c r="A154" s="11"/>
    </row>
    <row r="155" spans="1:1" ht="12.75" customHeight="1">
      <c r="A155" s="11"/>
    </row>
    <row r="156" spans="1:1" ht="12.75" customHeight="1">
      <c r="A156" s="11"/>
    </row>
    <row r="157" spans="1:1" ht="12.75" customHeight="1">
      <c r="A157" s="11"/>
    </row>
    <row r="158" spans="1:1" ht="12.75" customHeight="1">
      <c r="A158" s="11"/>
    </row>
    <row r="159" spans="1:1" ht="12.75" customHeight="1">
      <c r="A159" s="11"/>
    </row>
    <row r="160" spans="1:1" ht="12.75" customHeight="1">
      <c r="A160" s="11"/>
    </row>
    <row r="161" spans="1:1" ht="12.75" customHeight="1">
      <c r="A161" s="11"/>
    </row>
    <row r="162" spans="1:1" ht="12.75" customHeight="1">
      <c r="A162" s="11"/>
    </row>
    <row r="163" spans="1:1" ht="12.75" customHeight="1">
      <c r="A163" s="11"/>
    </row>
    <row r="164" spans="1:1" ht="12.75" customHeight="1">
      <c r="A164" s="11"/>
    </row>
    <row r="165" spans="1:1" ht="12.75" customHeight="1">
      <c r="A165" s="11"/>
    </row>
    <row r="166" spans="1:1" ht="12.75" customHeight="1">
      <c r="A166" s="11"/>
    </row>
    <row r="167" spans="1:1" ht="12.75" customHeight="1">
      <c r="A167" s="11"/>
    </row>
    <row r="168" spans="1:1" ht="12.75" customHeight="1">
      <c r="A168" s="11"/>
    </row>
    <row r="169" spans="1:1" ht="12.75" customHeight="1">
      <c r="A169" s="11"/>
    </row>
    <row r="170" spans="1:1" ht="12.75" customHeight="1">
      <c r="A170" s="11"/>
    </row>
    <row r="171" spans="1:1" ht="12.75" customHeight="1">
      <c r="A171" s="11"/>
    </row>
    <row r="172" spans="1:1" ht="12.75" customHeight="1">
      <c r="A172" s="11"/>
    </row>
    <row r="173" spans="1:1" ht="12.75" customHeight="1">
      <c r="A173" s="11"/>
    </row>
    <row r="174" spans="1:1" ht="12.75" customHeight="1">
      <c r="A174" s="11"/>
    </row>
    <row r="175" spans="1:1" ht="12.75" customHeight="1">
      <c r="A175" s="11"/>
    </row>
    <row r="176" spans="1:1" ht="12.75" customHeight="1">
      <c r="A176" s="11"/>
    </row>
    <row r="177" spans="1:1" ht="12.75" customHeight="1">
      <c r="A177" s="11"/>
    </row>
    <row r="178" spans="1:1" ht="12.75" customHeight="1">
      <c r="A178" s="11"/>
    </row>
    <row r="179" spans="1:1" ht="12.75" customHeight="1">
      <c r="A179" s="11"/>
    </row>
    <row r="180" spans="1:1" ht="12.75" customHeight="1">
      <c r="A180" s="11"/>
    </row>
    <row r="181" spans="1:1" ht="12.75" customHeight="1">
      <c r="A181" s="11"/>
    </row>
    <row r="182" spans="1:1" ht="12.75" customHeight="1">
      <c r="A182" s="11"/>
    </row>
    <row r="183" spans="1:1" ht="12.75" customHeight="1">
      <c r="A183" s="11"/>
    </row>
    <row r="184" spans="1:1" ht="12.75" customHeight="1">
      <c r="A184" s="11"/>
    </row>
    <row r="185" spans="1:1" ht="12.75" customHeight="1">
      <c r="A185" s="11"/>
    </row>
    <row r="186" spans="1:1" ht="12.75" customHeight="1">
      <c r="A186" s="11"/>
    </row>
    <row r="187" spans="1:1" ht="12.75" customHeight="1">
      <c r="A187" s="11"/>
    </row>
    <row r="188" spans="1:1" ht="12.75" customHeight="1">
      <c r="A188" s="11"/>
    </row>
    <row r="189" spans="1:1" ht="12.75" customHeight="1">
      <c r="A189" s="11"/>
    </row>
    <row r="190" spans="1:1" ht="12.75" customHeight="1">
      <c r="A190" s="11"/>
    </row>
    <row r="191" spans="1:1" ht="12.75" customHeight="1">
      <c r="A191" s="11"/>
    </row>
    <row r="192" spans="1:1" ht="12.75" customHeight="1">
      <c r="A192" s="11"/>
    </row>
    <row r="193" spans="1:1" ht="12.75" customHeight="1">
      <c r="A193" s="11"/>
    </row>
    <row r="194" spans="1:1" ht="12.75" customHeight="1">
      <c r="A194" s="11"/>
    </row>
    <row r="195" spans="1:1" ht="12.75" customHeight="1">
      <c r="A195" s="11"/>
    </row>
    <row r="196" spans="1:1" ht="12.75" customHeight="1">
      <c r="A196" s="11"/>
    </row>
    <row r="197" spans="1:1" ht="12.75" customHeight="1">
      <c r="A197" s="11"/>
    </row>
    <row r="198" spans="1:1" ht="12.75" customHeight="1">
      <c r="A198" s="11"/>
    </row>
    <row r="199" spans="1:1" ht="12.75" customHeight="1">
      <c r="A199" s="11"/>
    </row>
    <row r="200" spans="1:1" ht="12.75" customHeight="1">
      <c r="A200" s="11"/>
    </row>
    <row r="201" spans="1:1" ht="12.75" customHeight="1">
      <c r="A201" s="11"/>
    </row>
    <row r="202" spans="1:1" ht="12.75" customHeight="1">
      <c r="A202" s="11"/>
    </row>
    <row r="203" spans="1:1" ht="12.75" customHeight="1">
      <c r="A203" s="11"/>
    </row>
    <row r="204" spans="1:1" ht="12.75" customHeight="1">
      <c r="A204" s="11"/>
    </row>
    <row r="205" spans="1:1" ht="12.75" customHeight="1">
      <c r="A205" s="11"/>
    </row>
    <row r="206" spans="1:1" ht="12.75" customHeight="1">
      <c r="A206" s="11"/>
    </row>
    <row r="207" spans="1:1" ht="12.75" customHeight="1">
      <c r="A207" s="11"/>
    </row>
    <row r="208" spans="1:1" ht="12.75" customHeight="1">
      <c r="A208" s="11"/>
    </row>
    <row r="209" spans="1:1" ht="12.75" customHeight="1">
      <c r="A209" s="11"/>
    </row>
    <row r="210" spans="1:1" ht="12.75" customHeight="1">
      <c r="A210" s="11"/>
    </row>
    <row r="211" spans="1:1" ht="12.75" customHeight="1">
      <c r="A211" s="11"/>
    </row>
    <row r="212" spans="1:1" ht="12.75" customHeight="1">
      <c r="A212" s="11"/>
    </row>
    <row r="213" spans="1:1" ht="12.75" customHeight="1">
      <c r="A213" s="11"/>
    </row>
    <row r="214" spans="1:1" ht="12.75" customHeight="1">
      <c r="A214" s="11"/>
    </row>
    <row r="215" spans="1:1" ht="12.75" customHeight="1">
      <c r="A215" s="11"/>
    </row>
    <row r="216" spans="1:1" ht="12.75" customHeight="1">
      <c r="A216" s="11"/>
    </row>
    <row r="217" spans="1:1" ht="12.75" customHeight="1">
      <c r="A217" s="11"/>
    </row>
    <row r="218" spans="1:1" ht="12.75" customHeight="1">
      <c r="A218" s="11"/>
    </row>
    <row r="219" spans="1:1" ht="12.75" customHeight="1">
      <c r="A219" s="11"/>
    </row>
    <row r="220" spans="1:1" ht="12.75" customHeight="1">
      <c r="A220" s="11"/>
    </row>
    <row r="221" spans="1:1" ht="12.75" customHeight="1">
      <c r="A221" s="11"/>
    </row>
    <row r="222" spans="1:1" ht="12.75" customHeight="1">
      <c r="A222" s="11"/>
    </row>
    <row r="223" spans="1:1" ht="12.75" customHeight="1">
      <c r="A223" s="11"/>
    </row>
    <row r="224" spans="1:1" ht="12.75" customHeight="1">
      <c r="A224" s="11"/>
    </row>
    <row r="225" spans="1:1" ht="12.75" customHeight="1">
      <c r="A225" s="11"/>
    </row>
    <row r="226" spans="1:1" ht="12.75" customHeight="1">
      <c r="A226" s="11"/>
    </row>
    <row r="227" spans="1:1" ht="12.75" customHeight="1">
      <c r="A227" s="11"/>
    </row>
    <row r="228" spans="1:1" ht="12.75" customHeight="1">
      <c r="A228" s="11"/>
    </row>
    <row r="229" spans="1:1" ht="12.75" customHeight="1">
      <c r="A229" s="11"/>
    </row>
    <row r="230" spans="1:1" ht="12.75" customHeight="1">
      <c r="A230" s="11"/>
    </row>
    <row r="231" spans="1:1" ht="12.75" customHeight="1">
      <c r="A231" s="11"/>
    </row>
    <row r="232" spans="1:1" ht="12.75" customHeight="1">
      <c r="A232" s="11"/>
    </row>
    <row r="233" spans="1:1" ht="12.75" customHeight="1">
      <c r="A233" s="11"/>
    </row>
    <row r="234" spans="1:1" ht="12.75" customHeight="1">
      <c r="A234" s="11"/>
    </row>
    <row r="235" spans="1:1" ht="12.75" customHeight="1">
      <c r="A235" s="11"/>
    </row>
    <row r="236" spans="1:1" ht="12.75" customHeight="1">
      <c r="A236" s="11"/>
    </row>
    <row r="237" spans="1:1" ht="12.75" customHeight="1">
      <c r="A237" s="11"/>
    </row>
    <row r="238" spans="1:1" ht="12.75" customHeight="1">
      <c r="A238" s="11"/>
    </row>
    <row r="239" spans="1:1" ht="12.75" customHeight="1">
      <c r="A239" s="11"/>
    </row>
    <row r="240" spans="1:1" ht="12.75" customHeight="1">
      <c r="A240" s="11"/>
    </row>
    <row r="241" spans="1:1" ht="12.75" customHeight="1">
      <c r="A241" s="11"/>
    </row>
    <row r="242" spans="1:1" ht="12.75" customHeight="1">
      <c r="A242" s="11"/>
    </row>
    <row r="243" spans="1:1" ht="12.75" customHeight="1">
      <c r="A243" s="11"/>
    </row>
    <row r="244" spans="1:1" ht="12.75" customHeight="1">
      <c r="A244" s="11"/>
    </row>
    <row r="245" spans="1:1" ht="12.75" customHeight="1">
      <c r="A245" s="11"/>
    </row>
    <row r="246" spans="1:1" ht="12.75" customHeight="1">
      <c r="A246" s="11"/>
    </row>
    <row r="247" spans="1:1" ht="12.75" customHeight="1">
      <c r="A247" s="11"/>
    </row>
    <row r="248" spans="1:1" ht="12.75" customHeight="1">
      <c r="A248" s="11"/>
    </row>
    <row r="249" spans="1:1" ht="12.75" customHeight="1">
      <c r="A249" s="11"/>
    </row>
    <row r="250" spans="1:1" ht="12.75" customHeight="1">
      <c r="A250" s="11"/>
    </row>
    <row r="251" spans="1:1" ht="12.75" customHeight="1">
      <c r="A251" s="11"/>
    </row>
    <row r="252" spans="1:1" ht="12.75" customHeight="1">
      <c r="A252" s="11"/>
    </row>
    <row r="253" spans="1:1" ht="12.75" customHeight="1">
      <c r="A253" s="11"/>
    </row>
    <row r="254" spans="1:1" ht="12.75" customHeight="1">
      <c r="A254" s="11"/>
    </row>
    <row r="255" spans="1:1" ht="12.75" customHeight="1">
      <c r="A255" s="11"/>
    </row>
    <row r="256" spans="1:1" ht="12.75" customHeight="1">
      <c r="A256" s="11"/>
    </row>
    <row r="257" spans="1:1" ht="12.75" customHeight="1">
      <c r="A257" s="11"/>
    </row>
    <row r="258" spans="1:1" ht="12.75" customHeight="1">
      <c r="A258" s="11"/>
    </row>
    <row r="259" spans="1:1" ht="12.75" customHeight="1">
      <c r="A259" s="11"/>
    </row>
    <row r="260" spans="1:1" ht="12.75" customHeight="1">
      <c r="A260" s="11"/>
    </row>
    <row r="261" spans="1:1" ht="12.75" customHeight="1">
      <c r="A261" s="11"/>
    </row>
    <row r="262" spans="1:1" ht="12.75" customHeight="1">
      <c r="A262" s="11"/>
    </row>
    <row r="263" spans="1:1" ht="12.75" customHeight="1">
      <c r="A263" s="11"/>
    </row>
    <row r="264" spans="1:1" ht="12.75" customHeight="1">
      <c r="A264" s="11"/>
    </row>
    <row r="265" spans="1:1" ht="12.75" customHeight="1">
      <c r="A265" s="11"/>
    </row>
    <row r="266" spans="1:1" ht="12.75" customHeight="1">
      <c r="A266" s="11"/>
    </row>
    <row r="267" spans="1:1" ht="12.75" customHeight="1">
      <c r="A267" s="11"/>
    </row>
    <row r="268" spans="1:1" ht="12.75" customHeight="1">
      <c r="A268" s="11"/>
    </row>
    <row r="269" spans="1:1" ht="12.75" customHeight="1">
      <c r="A269" s="11"/>
    </row>
    <row r="270" spans="1:1" ht="12.75" customHeight="1">
      <c r="A270" s="11"/>
    </row>
    <row r="271" spans="1:1" ht="12.75" customHeight="1">
      <c r="A271" s="11"/>
    </row>
    <row r="272" spans="1:1" ht="12.75" customHeight="1">
      <c r="A272" s="11"/>
    </row>
    <row r="273" spans="1:1" ht="12.75" customHeight="1">
      <c r="A273" s="11"/>
    </row>
    <row r="274" spans="1:1" ht="12.75" customHeight="1">
      <c r="A274" s="11"/>
    </row>
    <row r="275" spans="1:1" ht="12.75" customHeight="1">
      <c r="A275" s="11"/>
    </row>
    <row r="276" spans="1:1" ht="12.75" customHeight="1">
      <c r="A276" s="11"/>
    </row>
    <row r="277" spans="1:1" ht="12.75" customHeight="1">
      <c r="A277" s="11"/>
    </row>
    <row r="278" spans="1:1" ht="12.75" customHeight="1">
      <c r="A278" s="11"/>
    </row>
    <row r="279" spans="1:1" ht="12.75" customHeight="1">
      <c r="A279" s="11"/>
    </row>
    <row r="280" spans="1:1" ht="12.75" customHeight="1">
      <c r="A280" s="11"/>
    </row>
    <row r="281" spans="1:1" ht="12.75" customHeight="1">
      <c r="A281" s="11"/>
    </row>
    <row r="282" spans="1:1" ht="12.75" customHeight="1">
      <c r="A282" s="11"/>
    </row>
    <row r="283" spans="1:1" ht="12.75" customHeight="1">
      <c r="A283" s="11"/>
    </row>
    <row r="284" spans="1:1" ht="12.75" customHeight="1">
      <c r="A284" s="11"/>
    </row>
    <row r="285" spans="1:1" ht="12.75" customHeight="1">
      <c r="A285" s="11"/>
    </row>
    <row r="286" spans="1:1" ht="12.75" customHeight="1">
      <c r="A286" s="11"/>
    </row>
    <row r="287" spans="1:1" ht="12.75" customHeight="1">
      <c r="A287" s="11"/>
    </row>
    <row r="288" spans="1:1" ht="12.75" customHeight="1">
      <c r="A288" s="11"/>
    </row>
    <row r="289" spans="1:1" ht="12.75" customHeight="1">
      <c r="A289" s="11"/>
    </row>
    <row r="290" spans="1:1" ht="12.75" customHeight="1">
      <c r="A290" s="11"/>
    </row>
    <row r="291" spans="1:1" ht="12.75" customHeight="1">
      <c r="A291" s="11"/>
    </row>
    <row r="292" spans="1:1" ht="12.75" customHeight="1">
      <c r="A292" s="11"/>
    </row>
    <row r="293" spans="1:1" ht="12.75" customHeight="1">
      <c r="A293" s="11"/>
    </row>
    <row r="294" spans="1:1" ht="12.75" customHeight="1">
      <c r="A294" s="11"/>
    </row>
    <row r="295" spans="1:1" ht="12.75" customHeight="1">
      <c r="A295" s="11"/>
    </row>
    <row r="296" spans="1:1" ht="12.75" customHeight="1">
      <c r="A296" s="11"/>
    </row>
    <row r="297" spans="1:1" ht="12.75" customHeight="1">
      <c r="A297" s="11"/>
    </row>
    <row r="298" spans="1:1" ht="12.75" customHeight="1">
      <c r="A298" s="11"/>
    </row>
    <row r="299" spans="1:1" ht="12.75" customHeight="1">
      <c r="A299" s="11"/>
    </row>
    <row r="300" spans="1:1" ht="12.75" customHeight="1">
      <c r="A300" s="11"/>
    </row>
    <row r="301" spans="1:1" ht="12.75" customHeight="1">
      <c r="A301" s="11"/>
    </row>
    <row r="302" spans="1:1" ht="12.75" customHeight="1">
      <c r="A302" s="11"/>
    </row>
    <row r="303" spans="1:1" ht="12.75" customHeight="1">
      <c r="A303" s="11"/>
    </row>
    <row r="304" spans="1:1" ht="12.75" customHeight="1">
      <c r="A304" s="11"/>
    </row>
    <row r="305" spans="1:1" ht="12.75" customHeight="1">
      <c r="A305" s="11"/>
    </row>
    <row r="306" spans="1:1" ht="12.75" customHeight="1">
      <c r="A306" s="11"/>
    </row>
    <row r="307" spans="1:1" ht="12.75" customHeight="1">
      <c r="A307" s="11"/>
    </row>
    <row r="308" spans="1:1" ht="12.75" customHeight="1">
      <c r="A308" s="11"/>
    </row>
    <row r="309" spans="1:1" ht="12.75" customHeight="1">
      <c r="A309" s="11"/>
    </row>
    <row r="310" spans="1:1" ht="12.75" customHeight="1">
      <c r="A310" s="11"/>
    </row>
    <row r="311" spans="1:1" ht="12.75" customHeight="1">
      <c r="A311" s="11"/>
    </row>
    <row r="312" spans="1:1" ht="12.75" customHeight="1">
      <c r="A312" s="11"/>
    </row>
    <row r="313" spans="1:1" ht="12.75" customHeight="1">
      <c r="A313" s="11"/>
    </row>
    <row r="314" spans="1:1" ht="12.75" customHeight="1">
      <c r="A314" s="11"/>
    </row>
    <row r="315" spans="1:1" ht="12.75" customHeight="1">
      <c r="A315" s="11"/>
    </row>
    <row r="316" spans="1:1" ht="12.75" customHeight="1">
      <c r="A316" s="11"/>
    </row>
    <row r="317" spans="1:1" ht="12.75" customHeight="1">
      <c r="A317" s="11"/>
    </row>
    <row r="318" spans="1:1" ht="12.75" customHeight="1">
      <c r="A318" s="11"/>
    </row>
    <row r="319" spans="1:1" ht="12.75" customHeight="1">
      <c r="A319" s="11"/>
    </row>
    <row r="320" spans="1:1" ht="12.75" customHeight="1">
      <c r="A320" s="11"/>
    </row>
    <row r="321" spans="1:1" ht="12.75" customHeight="1">
      <c r="A321" s="11"/>
    </row>
    <row r="322" spans="1:1" ht="12.75" customHeight="1">
      <c r="A322" s="11"/>
    </row>
    <row r="323" spans="1:1" ht="12.75" customHeight="1">
      <c r="A323" s="11"/>
    </row>
    <row r="324" spans="1:1" ht="12.75" customHeight="1">
      <c r="A324" s="11"/>
    </row>
    <row r="325" spans="1:1" ht="12.75" customHeight="1">
      <c r="A325" s="11"/>
    </row>
    <row r="326" spans="1:1" ht="12.75" customHeight="1">
      <c r="A326" s="11"/>
    </row>
    <row r="327" spans="1:1" ht="12.75" customHeight="1">
      <c r="A327" s="11"/>
    </row>
    <row r="328" spans="1:1" ht="12.75" customHeight="1">
      <c r="A328" s="11"/>
    </row>
    <row r="329" spans="1:1" ht="12.75" customHeight="1">
      <c r="A329" s="11"/>
    </row>
    <row r="330" spans="1:1" ht="12.75" customHeight="1">
      <c r="A330" s="11"/>
    </row>
    <row r="331" spans="1:1" ht="12.75" customHeight="1">
      <c r="A331" s="11"/>
    </row>
    <row r="332" spans="1:1" ht="12.75" customHeight="1">
      <c r="A332" s="11"/>
    </row>
    <row r="333" spans="1:1" ht="12.75" customHeight="1">
      <c r="A333" s="11"/>
    </row>
    <row r="334" spans="1:1" ht="12.75" customHeight="1">
      <c r="A334" s="11"/>
    </row>
    <row r="335" spans="1:1" ht="12.75" customHeight="1">
      <c r="A335" s="11"/>
    </row>
    <row r="336" spans="1:1" ht="12.75" customHeight="1">
      <c r="A336" s="11"/>
    </row>
    <row r="337" spans="1:1" ht="12.75" customHeight="1">
      <c r="A337" s="11"/>
    </row>
    <row r="338" spans="1:1" ht="12.75" customHeight="1">
      <c r="A338" s="11"/>
    </row>
    <row r="339" spans="1:1" ht="12.75" customHeight="1">
      <c r="A339" s="11"/>
    </row>
    <row r="340" spans="1:1" ht="12.75" customHeight="1">
      <c r="A340" s="11"/>
    </row>
    <row r="341" spans="1:1" ht="12.75" customHeight="1">
      <c r="A341" s="11"/>
    </row>
    <row r="342" spans="1:1" ht="12.75" customHeight="1">
      <c r="A342" s="11"/>
    </row>
    <row r="343" spans="1:1" ht="12.75" customHeight="1">
      <c r="A343" s="11"/>
    </row>
    <row r="344" spans="1:1" ht="12.75" customHeight="1">
      <c r="A344" s="11"/>
    </row>
    <row r="345" spans="1:1" ht="12.75" customHeight="1">
      <c r="A345" s="11"/>
    </row>
    <row r="346" spans="1:1" ht="12.75" customHeight="1">
      <c r="A346" s="11"/>
    </row>
    <row r="347" spans="1:1" ht="12.75" customHeight="1">
      <c r="A347" s="11"/>
    </row>
    <row r="348" spans="1:1" ht="12.75" customHeight="1">
      <c r="A348" s="11"/>
    </row>
    <row r="349" spans="1:1" ht="12.75" customHeight="1">
      <c r="A349" s="11"/>
    </row>
    <row r="350" spans="1:1" ht="12.75" customHeight="1">
      <c r="A350" s="11"/>
    </row>
    <row r="351" spans="1:1" ht="12.75" customHeight="1">
      <c r="A351" s="11"/>
    </row>
    <row r="352" spans="1:1" ht="12.75" customHeight="1">
      <c r="A352" s="11"/>
    </row>
    <row r="353" spans="1:1" ht="12.75" customHeight="1">
      <c r="A353" s="11"/>
    </row>
    <row r="354" spans="1:1" ht="12.75" customHeight="1">
      <c r="A354" s="11"/>
    </row>
    <row r="355" spans="1:1" ht="12.75" customHeight="1">
      <c r="A355" s="11"/>
    </row>
    <row r="356" spans="1:1" ht="12.75" customHeight="1">
      <c r="A356" s="11"/>
    </row>
    <row r="357" spans="1:1" ht="12.75" customHeight="1">
      <c r="A357" s="11"/>
    </row>
    <row r="358" spans="1:1" ht="12.75" customHeight="1">
      <c r="A358" s="11"/>
    </row>
    <row r="359" spans="1:1" ht="12.75" customHeight="1">
      <c r="A359" s="11"/>
    </row>
    <row r="360" spans="1:1" ht="12.75" customHeight="1">
      <c r="A360" s="11"/>
    </row>
    <row r="361" spans="1:1" ht="12.75" customHeight="1">
      <c r="A361" s="11"/>
    </row>
    <row r="362" spans="1:1" ht="12.75" customHeight="1">
      <c r="A362" s="11"/>
    </row>
    <row r="363" spans="1:1" ht="12.75" customHeight="1">
      <c r="A363" s="11"/>
    </row>
    <row r="364" spans="1:1" ht="12.75" customHeight="1">
      <c r="A364" s="11"/>
    </row>
    <row r="365" spans="1:1" ht="12.75" customHeight="1">
      <c r="A365" s="11"/>
    </row>
    <row r="366" spans="1:1" ht="12.75" customHeight="1">
      <c r="A366" s="11"/>
    </row>
    <row r="367" spans="1:1" ht="12.75" customHeight="1">
      <c r="A367" s="11"/>
    </row>
    <row r="368" spans="1:1" ht="12.75" customHeight="1">
      <c r="A368" s="11"/>
    </row>
    <row r="369" spans="1:1" ht="12.75" customHeight="1">
      <c r="A369" s="11"/>
    </row>
    <row r="370" spans="1:1" ht="12.75" customHeight="1">
      <c r="A370" s="11"/>
    </row>
    <row r="371" spans="1:1" ht="12.75" customHeight="1">
      <c r="A371" s="11"/>
    </row>
    <row r="372" spans="1:1" ht="12.75" customHeight="1">
      <c r="A372" s="11"/>
    </row>
    <row r="373" spans="1:1" ht="12.75" customHeight="1">
      <c r="A373" s="11"/>
    </row>
    <row r="374" spans="1:1" ht="12.75" customHeight="1">
      <c r="A374" s="11"/>
    </row>
    <row r="375" spans="1:1" ht="12.75" customHeight="1">
      <c r="A375" s="11"/>
    </row>
    <row r="376" spans="1:1" ht="12.75" customHeight="1">
      <c r="A376" s="11"/>
    </row>
    <row r="377" spans="1:1" ht="12.75" customHeight="1">
      <c r="A377" s="11"/>
    </row>
    <row r="378" spans="1:1" ht="12.75" customHeight="1">
      <c r="A378" s="11"/>
    </row>
    <row r="379" spans="1:1" ht="12.75" customHeight="1">
      <c r="A379" s="11"/>
    </row>
    <row r="380" spans="1:1" ht="12.75" customHeight="1">
      <c r="A380" s="11"/>
    </row>
    <row r="381" spans="1:1" ht="12.75" customHeight="1">
      <c r="A381" s="11"/>
    </row>
    <row r="382" spans="1:1" ht="12.75" customHeight="1">
      <c r="A382" s="11"/>
    </row>
    <row r="383" spans="1:1" ht="12.75" customHeight="1">
      <c r="A383" s="11"/>
    </row>
    <row r="384" spans="1:1" ht="12.75" customHeight="1">
      <c r="A384" s="11"/>
    </row>
    <row r="385" spans="1:1" ht="12.75" customHeight="1">
      <c r="A385" s="11"/>
    </row>
    <row r="386" spans="1:1" ht="12.75" customHeight="1">
      <c r="A386" s="11"/>
    </row>
    <row r="387" spans="1:1" ht="12.75" customHeight="1">
      <c r="A387" s="11"/>
    </row>
    <row r="388" spans="1:1" ht="12.75" customHeight="1">
      <c r="A388" s="11"/>
    </row>
    <row r="389" spans="1:1" ht="12.75" customHeight="1">
      <c r="A389" s="11"/>
    </row>
    <row r="390" spans="1:1" ht="12.75" customHeight="1">
      <c r="A390" s="11"/>
    </row>
    <row r="391" spans="1:1" ht="12.75" customHeight="1">
      <c r="A391" s="11"/>
    </row>
    <row r="392" spans="1:1" ht="12.75" customHeight="1">
      <c r="A392" s="11"/>
    </row>
    <row r="393" spans="1:1" ht="12.75" customHeight="1">
      <c r="A393" s="11"/>
    </row>
    <row r="394" spans="1:1" ht="12.75" customHeight="1">
      <c r="A394" s="11"/>
    </row>
    <row r="395" spans="1:1" ht="12.75" customHeight="1">
      <c r="A395" s="11"/>
    </row>
    <row r="396" spans="1:1" ht="12.75" customHeight="1">
      <c r="A396" s="11"/>
    </row>
    <row r="397" spans="1:1" ht="12.75" customHeight="1">
      <c r="A397" s="11"/>
    </row>
    <row r="398" spans="1:1" ht="12.75" customHeight="1">
      <c r="A398" s="11"/>
    </row>
    <row r="399" spans="1:1" ht="12.75" customHeight="1">
      <c r="A399" s="11"/>
    </row>
    <row r="400" spans="1:1" ht="12.75" customHeight="1">
      <c r="A400" s="11"/>
    </row>
    <row r="401" spans="1:1" ht="12.75" customHeight="1">
      <c r="A401" s="11"/>
    </row>
    <row r="402" spans="1:1" ht="12.75" customHeight="1">
      <c r="A402" s="11"/>
    </row>
    <row r="403" spans="1:1" ht="12.75" customHeight="1">
      <c r="A403" s="11"/>
    </row>
    <row r="404" spans="1:1" ht="12.75" customHeight="1">
      <c r="A404" s="11"/>
    </row>
    <row r="405" spans="1:1" ht="12.75" customHeight="1">
      <c r="A405" s="11"/>
    </row>
    <row r="406" spans="1:1" ht="12.75" customHeight="1">
      <c r="A406" s="11"/>
    </row>
    <row r="407" spans="1:1" ht="12.75" customHeight="1">
      <c r="A407" s="11"/>
    </row>
    <row r="408" spans="1:1" ht="12.75" customHeight="1">
      <c r="A408" s="11"/>
    </row>
    <row r="409" spans="1:1" ht="12.75" customHeight="1">
      <c r="A409" s="11"/>
    </row>
    <row r="410" spans="1:1" ht="12.75" customHeight="1">
      <c r="A410" s="11"/>
    </row>
    <row r="411" spans="1:1" ht="12.75" customHeight="1">
      <c r="A411" s="11"/>
    </row>
    <row r="412" spans="1:1" ht="12.75" customHeight="1">
      <c r="A412" s="11"/>
    </row>
    <row r="413" spans="1:1" ht="12.75" customHeight="1">
      <c r="A413" s="11"/>
    </row>
    <row r="414" spans="1:1" ht="12.75" customHeight="1">
      <c r="A414" s="11"/>
    </row>
    <row r="415" spans="1:1" ht="12.75" customHeight="1">
      <c r="A415" s="11"/>
    </row>
    <row r="416" spans="1:1" ht="12.75" customHeight="1">
      <c r="A416" s="11"/>
    </row>
    <row r="417" spans="1:1" ht="12.75" customHeight="1">
      <c r="A417" s="11"/>
    </row>
    <row r="418" spans="1:1" ht="12.75" customHeight="1">
      <c r="A418" s="11"/>
    </row>
    <row r="419" spans="1:1" ht="12.75" customHeight="1">
      <c r="A419" s="11"/>
    </row>
    <row r="420" spans="1:1" ht="12.75" customHeight="1">
      <c r="A420" s="11"/>
    </row>
    <row r="421" spans="1:1" ht="12.75" customHeight="1">
      <c r="A421" s="11"/>
    </row>
    <row r="422" spans="1:1" ht="12.75" customHeight="1">
      <c r="A422" s="11"/>
    </row>
    <row r="423" spans="1:1" ht="12.75" customHeight="1">
      <c r="A423" s="11"/>
    </row>
    <row r="424" spans="1:1" ht="12.75" customHeight="1">
      <c r="A424" s="11"/>
    </row>
    <row r="425" spans="1:1" ht="12.75" customHeight="1">
      <c r="A425" s="11"/>
    </row>
    <row r="426" spans="1:1" ht="12.75" customHeight="1">
      <c r="A426" s="11"/>
    </row>
    <row r="427" spans="1:1" ht="12.75" customHeight="1">
      <c r="A427" s="11"/>
    </row>
    <row r="428" spans="1:1" ht="12.75" customHeight="1">
      <c r="A428" s="11"/>
    </row>
    <row r="429" spans="1:1" ht="12.75" customHeight="1">
      <c r="A429" s="11"/>
    </row>
    <row r="430" spans="1:1" ht="12.75" customHeight="1">
      <c r="A430" s="11"/>
    </row>
    <row r="431" spans="1:1" ht="12.75" customHeight="1">
      <c r="A431" s="11"/>
    </row>
    <row r="432" spans="1:1" ht="12.75" customHeight="1">
      <c r="A432" s="11"/>
    </row>
    <row r="433" spans="1:1" ht="12.75" customHeight="1">
      <c r="A433" s="11"/>
    </row>
    <row r="434" spans="1:1" ht="12.75" customHeight="1">
      <c r="A434" s="11"/>
    </row>
    <row r="435" spans="1:1" ht="12.75" customHeight="1">
      <c r="A435" s="11"/>
    </row>
    <row r="436" spans="1:1" ht="12.75" customHeight="1">
      <c r="A436" s="11"/>
    </row>
    <row r="437" spans="1:1" ht="12.75" customHeight="1">
      <c r="A437" s="11"/>
    </row>
    <row r="438" spans="1:1" ht="12.75" customHeight="1">
      <c r="A438" s="11"/>
    </row>
    <row r="439" spans="1:1" ht="12.75" customHeight="1">
      <c r="A439" s="11"/>
    </row>
    <row r="440" spans="1:1" ht="12.75" customHeight="1">
      <c r="A440" s="11"/>
    </row>
    <row r="441" spans="1:1" ht="12.75" customHeight="1">
      <c r="A441" s="11"/>
    </row>
    <row r="442" spans="1:1" ht="12.75" customHeight="1">
      <c r="A442" s="11"/>
    </row>
    <row r="443" spans="1:1" ht="12.75" customHeight="1">
      <c r="A443" s="11"/>
    </row>
    <row r="444" spans="1:1" ht="12.75" customHeight="1">
      <c r="A444" s="11"/>
    </row>
    <row r="445" spans="1:1" ht="12.75" customHeight="1">
      <c r="A445" s="11"/>
    </row>
    <row r="446" spans="1:1" ht="12.75" customHeight="1">
      <c r="A446" s="11"/>
    </row>
    <row r="447" spans="1:1" ht="12.75" customHeight="1">
      <c r="A447" s="11"/>
    </row>
    <row r="448" spans="1:1" ht="12.75" customHeight="1">
      <c r="A448" s="11"/>
    </row>
    <row r="449" spans="1:1" ht="12.75" customHeight="1">
      <c r="A449" s="11"/>
    </row>
    <row r="450" spans="1:1" ht="12.75" customHeight="1">
      <c r="A450" s="11"/>
    </row>
    <row r="451" spans="1:1" ht="12.75" customHeight="1">
      <c r="A451" s="11"/>
    </row>
    <row r="452" spans="1:1" ht="12.75" customHeight="1">
      <c r="A452" s="11"/>
    </row>
    <row r="453" spans="1:1" ht="12.75" customHeight="1">
      <c r="A453" s="11"/>
    </row>
    <row r="454" spans="1:1" ht="12.75" customHeight="1">
      <c r="A454" s="11"/>
    </row>
    <row r="455" spans="1:1" ht="12.75" customHeight="1">
      <c r="A455" s="11"/>
    </row>
    <row r="456" spans="1:1" ht="12.75" customHeight="1">
      <c r="A456" s="11"/>
    </row>
    <row r="457" spans="1:1" ht="12.75" customHeight="1">
      <c r="A457" s="11"/>
    </row>
    <row r="458" spans="1:1" ht="12.75" customHeight="1">
      <c r="A458" s="11"/>
    </row>
    <row r="459" spans="1:1" ht="12.75" customHeight="1">
      <c r="A459" s="11"/>
    </row>
    <row r="460" spans="1:1" ht="12.75" customHeight="1">
      <c r="A460" s="11"/>
    </row>
    <row r="461" spans="1:1" ht="12.75" customHeight="1">
      <c r="A461" s="11"/>
    </row>
    <row r="462" spans="1:1" ht="12.75" customHeight="1">
      <c r="A462" s="11"/>
    </row>
    <row r="463" spans="1:1" ht="12.75" customHeight="1">
      <c r="A463" s="11"/>
    </row>
    <row r="464" spans="1:1" ht="12.75" customHeight="1">
      <c r="A464" s="11"/>
    </row>
    <row r="465" spans="1:1" ht="12.75" customHeight="1">
      <c r="A465" s="11"/>
    </row>
    <row r="466" spans="1:1" ht="12.75" customHeight="1">
      <c r="A466" s="11"/>
    </row>
    <row r="467" spans="1:1" ht="12.75" customHeight="1">
      <c r="A467" s="11"/>
    </row>
    <row r="468" spans="1:1" ht="12.75" customHeight="1">
      <c r="A468" s="11"/>
    </row>
    <row r="469" spans="1:1" ht="12.75" customHeight="1">
      <c r="A469" s="11"/>
    </row>
    <row r="470" spans="1:1" ht="12.75" customHeight="1">
      <c r="A470" s="11"/>
    </row>
    <row r="471" spans="1:1" ht="12.75" customHeight="1">
      <c r="A471" s="11"/>
    </row>
    <row r="472" spans="1:1" ht="12.75" customHeight="1">
      <c r="A472" s="11"/>
    </row>
    <row r="473" spans="1:1" ht="12.75" customHeight="1">
      <c r="A473" s="11"/>
    </row>
    <row r="474" spans="1:1" ht="12.75" customHeight="1">
      <c r="A474" s="11"/>
    </row>
    <row r="475" spans="1:1" ht="12.75" customHeight="1">
      <c r="A475" s="11"/>
    </row>
    <row r="476" spans="1:1" ht="12.75" customHeight="1">
      <c r="A476" s="11"/>
    </row>
    <row r="477" spans="1:1" ht="12.75" customHeight="1">
      <c r="A477" s="11"/>
    </row>
    <row r="478" spans="1:1" ht="12.75" customHeight="1">
      <c r="A478" s="11"/>
    </row>
    <row r="479" spans="1:1" ht="12.75" customHeight="1">
      <c r="A479" s="11"/>
    </row>
    <row r="480" spans="1:1" ht="12.75" customHeight="1">
      <c r="A480" s="11"/>
    </row>
    <row r="481" spans="1:1" ht="12.75" customHeight="1">
      <c r="A481" s="11"/>
    </row>
    <row r="482" spans="1:1" ht="12.75" customHeight="1">
      <c r="A482" s="11"/>
    </row>
    <row r="483" spans="1:1" ht="12.75" customHeight="1">
      <c r="A483" s="11"/>
    </row>
    <row r="484" spans="1:1" ht="12.75" customHeight="1">
      <c r="A484" s="11"/>
    </row>
    <row r="485" spans="1:1" ht="12.75" customHeight="1">
      <c r="A485" s="11"/>
    </row>
    <row r="486" spans="1:1" ht="12.75" customHeight="1">
      <c r="A486" s="11"/>
    </row>
    <row r="487" spans="1:1" ht="12.75" customHeight="1">
      <c r="A487" s="11"/>
    </row>
    <row r="488" spans="1:1" ht="12.75" customHeight="1">
      <c r="A488" s="11"/>
    </row>
    <row r="489" spans="1:1" ht="12.75" customHeight="1">
      <c r="A489" s="11"/>
    </row>
    <row r="490" spans="1:1" ht="12.75" customHeight="1">
      <c r="A490" s="11"/>
    </row>
    <row r="491" spans="1:1" ht="12.75" customHeight="1">
      <c r="A491" s="11"/>
    </row>
    <row r="492" spans="1:1" ht="12.75" customHeight="1">
      <c r="A492" s="11"/>
    </row>
    <row r="493" spans="1:1" ht="12.75" customHeight="1">
      <c r="A493" s="11"/>
    </row>
    <row r="494" spans="1:1" ht="12.75" customHeight="1">
      <c r="A494" s="11"/>
    </row>
    <row r="495" spans="1:1" ht="12.75" customHeight="1">
      <c r="A495" s="11"/>
    </row>
    <row r="496" spans="1:1" ht="12.75" customHeight="1">
      <c r="A496" s="11"/>
    </row>
    <row r="497" spans="1:1" ht="12.75" customHeight="1">
      <c r="A497" s="11"/>
    </row>
    <row r="498" spans="1:1" ht="12.75" customHeight="1">
      <c r="A498" s="11"/>
    </row>
    <row r="499" spans="1:1" ht="12.75" customHeight="1">
      <c r="A499" s="11"/>
    </row>
    <row r="500" spans="1:1" ht="12.75" customHeight="1">
      <c r="A500" s="11"/>
    </row>
    <row r="501" spans="1:1" ht="12.75" customHeight="1">
      <c r="A501" s="11"/>
    </row>
    <row r="502" spans="1:1" ht="12.75" customHeight="1">
      <c r="A502" s="11"/>
    </row>
    <row r="503" spans="1:1" ht="12.75" customHeight="1">
      <c r="A503" s="11"/>
    </row>
    <row r="504" spans="1:1" ht="12.75" customHeight="1">
      <c r="A504" s="11"/>
    </row>
    <row r="505" spans="1:1" ht="12.75" customHeight="1">
      <c r="A505" s="11"/>
    </row>
    <row r="506" spans="1:1" ht="12.75" customHeight="1">
      <c r="A506" s="11"/>
    </row>
    <row r="507" spans="1:1" ht="12.75" customHeight="1">
      <c r="A507" s="11"/>
    </row>
    <row r="508" spans="1:1" ht="12.75" customHeight="1">
      <c r="A508" s="11"/>
    </row>
    <row r="509" spans="1:1" ht="12.75" customHeight="1">
      <c r="A509" s="11"/>
    </row>
    <row r="510" spans="1:1" ht="12.75" customHeight="1">
      <c r="A510" s="11"/>
    </row>
    <row r="511" spans="1:1" ht="12.75" customHeight="1">
      <c r="A511" s="11"/>
    </row>
    <row r="512" spans="1:1" ht="12.75" customHeight="1">
      <c r="A512" s="11"/>
    </row>
    <row r="513" spans="1:1" ht="12.75" customHeight="1">
      <c r="A513" s="11"/>
    </row>
    <row r="514" spans="1:1" ht="12.75" customHeight="1">
      <c r="A514" s="11"/>
    </row>
    <row r="515" spans="1:1" ht="12.75" customHeight="1">
      <c r="A515" s="11"/>
    </row>
    <row r="516" spans="1:1" ht="12.75" customHeight="1">
      <c r="A516" s="11"/>
    </row>
    <row r="517" spans="1:1" ht="12.75" customHeight="1">
      <c r="A517" s="11"/>
    </row>
    <row r="518" spans="1:1" ht="12.75" customHeight="1">
      <c r="A518" s="11"/>
    </row>
    <row r="519" spans="1:1" ht="12.75" customHeight="1">
      <c r="A519" s="11"/>
    </row>
    <row r="520" spans="1:1" ht="12.75" customHeight="1">
      <c r="A520" s="11"/>
    </row>
    <row r="521" spans="1:1" ht="12.75" customHeight="1">
      <c r="A521" s="11"/>
    </row>
    <row r="522" spans="1:1" ht="12.75" customHeight="1">
      <c r="A522" s="11"/>
    </row>
    <row r="523" spans="1:1" ht="12.75" customHeight="1">
      <c r="A523" s="11"/>
    </row>
    <row r="524" spans="1:1" ht="12.75" customHeight="1">
      <c r="A524" s="11"/>
    </row>
    <row r="525" spans="1:1" ht="12.75" customHeight="1">
      <c r="A525" s="11"/>
    </row>
    <row r="526" spans="1:1" ht="12.75" customHeight="1">
      <c r="A526" s="11"/>
    </row>
    <row r="527" spans="1:1" ht="12.75" customHeight="1">
      <c r="A527" s="11"/>
    </row>
    <row r="528" spans="1:1" ht="12.75" customHeight="1">
      <c r="A528" s="11"/>
    </row>
    <row r="529" spans="1:1" ht="12.75" customHeight="1">
      <c r="A529" s="11"/>
    </row>
    <row r="530" spans="1:1" ht="12.75" customHeight="1">
      <c r="A530" s="11"/>
    </row>
    <row r="531" spans="1:1" ht="12.75" customHeight="1">
      <c r="A531" s="11"/>
    </row>
    <row r="532" spans="1:1" ht="12.75" customHeight="1">
      <c r="A532" s="11"/>
    </row>
    <row r="533" spans="1:1" ht="12.75" customHeight="1">
      <c r="A533" s="11"/>
    </row>
    <row r="534" spans="1:1" ht="12.75" customHeight="1">
      <c r="A534" s="11"/>
    </row>
    <row r="535" spans="1:1" ht="12.75" customHeight="1">
      <c r="A535" s="11"/>
    </row>
    <row r="536" spans="1:1" ht="12.75" customHeight="1">
      <c r="A536" s="11"/>
    </row>
    <row r="537" spans="1:1" ht="12.75" customHeight="1">
      <c r="A537" s="11"/>
    </row>
    <row r="538" spans="1:1" ht="12.75" customHeight="1">
      <c r="A538" s="11"/>
    </row>
    <row r="539" spans="1:1" ht="12.75" customHeight="1">
      <c r="A539" s="11"/>
    </row>
    <row r="540" spans="1:1" ht="12.75" customHeight="1">
      <c r="A540" s="11"/>
    </row>
    <row r="541" spans="1:1" ht="12.75" customHeight="1">
      <c r="A541" s="11"/>
    </row>
    <row r="542" spans="1:1" ht="12.75" customHeight="1">
      <c r="A542" s="11"/>
    </row>
    <row r="543" spans="1:1" ht="12.75" customHeight="1">
      <c r="A543" s="11"/>
    </row>
    <row r="544" spans="1:1" ht="12.75" customHeight="1">
      <c r="A544" s="11"/>
    </row>
    <row r="545" spans="1:1" ht="12.75" customHeight="1">
      <c r="A545" s="11"/>
    </row>
    <row r="546" spans="1:1" ht="12.75" customHeight="1">
      <c r="A546" s="11"/>
    </row>
    <row r="547" spans="1:1" ht="12.75" customHeight="1">
      <c r="A547" s="11"/>
    </row>
    <row r="548" spans="1:1" ht="12.75" customHeight="1">
      <c r="A548" s="11"/>
    </row>
    <row r="549" spans="1:1" ht="12.75" customHeight="1">
      <c r="A549" s="11"/>
    </row>
    <row r="550" spans="1:1" ht="12.75" customHeight="1">
      <c r="A550" s="11"/>
    </row>
    <row r="551" spans="1:1" ht="12.75" customHeight="1">
      <c r="A551" s="11"/>
    </row>
    <row r="552" spans="1:1" ht="12.75" customHeight="1">
      <c r="A552" s="11"/>
    </row>
    <row r="553" spans="1:1" ht="12.75" customHeight="1">
      <c r="A553" s="11"/>
    </row>
    <row r="554" spans="1:1" ht="12.75" customHeight="1">
      <c r="A554" s="11"/>
    </row>
    <row r="555" spans="1:1" ht="12.75" customHeight="1">
      <c r="A555" s="11"/>
    </row>
    <row r="556" spans="1:1" ht="12.75" customHeight="1">
      <c r="A556" s="11"/>
    </row>
    <row r="557" spans="1:1" ht="12.75" customHeight="1">
      <c r="A557" s="11"/>
    </row>
    <row r="558" spans="1:1" ht="12.75" customHeight="1">
      <c r="A558" s="11"/>
    </row>
    <row r="559" spans="1:1" ht="12.75" customHeight="1">
      <c r="A559" s="11"/>
    </row>
    <row r="560" spans="1:1" ht="12.75" customHeight="1">
      <c r="A560" s="11"/>
    </row>
    <row r="561" spans="1:1" ht="12.75" customHeight="1">
      <c r="A561" s="11"/>
    </row>
    <row r="562" spans="1:1" ht="12.75" customHeight="1">
      <c r="A562" s="11"/>
    </row>
    <row r="563" spans="1:1" ht="12.75" customHeight="1">
      <c r="A563" s="11"/>
    </row>
    <row r="564" spans="1:1" ht="12.75" customHeight="1">
      <c r="A564" s="11"/>
    </row>
    <row r="565" spans="1:1" ht="12.75" customHeight="1">
      <c r="A565" s="11"/>
    </row>
    <row r="566" spans="1:1" ht="12.75" customHeight="1">
      <c r="A566" s="11"/>
    </row>
    <row r="567" spans="1:1" ht="12.75" customHeight="1">
      <c r="A567" s="11"/>
    </row>
    <row r="568" spans="1:1" ht="12.75" customHeight="1">
      <c r="A568" s="11"/>
    </row>
    <row r="569" spans="1:1" ht="12.75" customHeight="1">
      <c r="A569" s="11"/>
    </row>
    <row r="570" spans="1:1" ht="12.75" customHeight="1">
      <c r="A570" s="11"/>
    </row>
    <row r="571" spans="1:1" ht="12.75" customHeight="1">
      <c r="A571" s="11"/>
    </row>
    <row r="572" spans="1:1" ht="12.75" customHeight="1">
      <c r="A572" s="11"/>
    </row>
    <row r="573" spans="1:1" ht="12.75" customHeight="1">
      <c r="A573" s="11"/>
    </row>
    <row r="574" spans="1:1" ht="12.75" customHeight="1">
      <c r="A574" s="11"/>
    </row>
    <row r="575" spans="1:1" ht="12.75" customHeight="1">
      <c r="A575" s="11"/>
    </row>
    <row r="576" spans="1:1" ht="12.75" customHeight="1">
      <c r="A576" s="11"/>
    </row>
    <row r="577" spans="1:1" ht="12.75" customHeight="1">
      <c r="A577" s="11"/>
    </row>
    <row r="578" spans="1:1" ht="12.75" customHeight="1">
      <c r="A578" s="11"/>
    </row>
    <row r="579" spans="1:1" ht="12.75" customHeight="1">
      <c r="A579" s="11"/>
    </row>
    <row r="580" spans="1:1" ht="12.75" customHeight="1">
      <c r="A580" s="11"/>
    </row>
    <row r="581" spans="1:1" ht="12.75" customHeight="1">
      <c r="A581" s="11"/>
    </row>
    <row r="582" spans="1:1" ht="12.75" customHeight="1">
      <c r="A582" s="11"/>
    </row>
    <row r="583" spans="1:1" ht="12.75" customHeight="1">
      <c r="A583" s="11"/>
    </row>
    <row r="584" spans="1:1" ht="12.75" customHeight="1">
      <c r="A584" s="11"/>
    </row>
    <row r="585" spans="1:1" ht="12.75" customHeight="1">
      <c r="A585" s="11"/>
    </row>
    <row r="586" spans="1:1" ht="12.75" customHeight="1">
      <c r="A586" s="11"/>
    </row>
    <row r="587" spans="1:1" ht="12.75" customHeight="1">
      <c r="A587" s="11"/>
    </row>
    <row r="588" spans="1:1" ht="12.75" customHeight="1">
      <c r="A588" s="11"/>
    </row>
    <row r="589" spans="1:1" ht="12.75" customHeight="1">
      <c r="A589" s="11"/>
    </row>
    <row r="590" spans="1:1" ht="12.75" customHeight="1">
      <c r="A590" s="11"/>
    </row>
    <row r="591" spans="1:1" ht="12.75" customHeight="1">
      <c r="A591" s="11"/>
    </row>
    <row r="592" spans="1:1" ht="12.75" customHeight="1">
      <c r="A592" s="11"/>
    </row>
    <row r="593" spans="1:1" ht="12.75" customHeight="1">
      <c r="A593" s="11"/>
    </row>
    <row r="594" spans="1:1" ht="12.75" customHeight="1">
      <c r="A594" s="11"/>
    </row>
    <row r="595" spans="1:1" ht="12.75" customHeight="1">
      <c r="A595" s="11"/>
    </row>
    <row r="596" spans="1:1" ht="12.75" customHeight="1">
      <c r="A596" s="11"/>
    </row>
    <row r="597" spans="1:1" ht="12.75" customHeight="1">
      <c r="A597" s="11"/>
    </row>
    <row r="598" spans="1:1" ht="12.75" customHeight="1">
      <c r="A598" s="11"/>
    </row>
    <row r="599" spans="1:1" ht="12.75" customHeight="1">
      <c r="A599" s="11"/>
    </row>
    <row r="600" spans="1:1" ht="12.75" customHeight="1">
      <c r="A600" s="11"/>
    </row>
    <row r="601" spans="1:1" ht="12.75" customHeight="1">
      <c r="A601" s="11"/>
    </row>
    <row r="602" spans="1:1" ht="12.75" customHeight="1">
      <c r="A602" s="11"/>
    </row>
    <row r="603" spans="1:1" ht="12.75" customHeight="1">
      <c r="A603" s="11"/>
    </row>
    <row r="604" spans="1:1" ht="12.75" customHeight="1">
      <c r="A604" s="11"/>
    </row>
    <row r="605" spans="1:1" ht="12.75" customHeight="1">
      <c r="A605" s="11"/>
    </row>
    <row r="606" spans="1:1" ht="12.75" customHeight="1">
      <c r="A606" s="11"/>
    </row>
    <row r="607" spans="1:1" ht="12.75" customHeight="1">
      <c r="A607" s="11"/>
    </row>
    <row r="608" spans="1:1" ht="12.75" customHeight="1">
      <c r="A608" s="11"/>
    </row>
    <row r="609" spans="1:1" ht="12.75" customHeight="1">
      <c r="A609" s="11"/>
    </row>
    <row r="610" spans="1:1" ht="12.75" customHeight="1">
      <c r="A610" s="11"/>
    </row>
    <row r="611" spans="1:1" ht="12.75" customHeight="1">
      <c r="A611" s="11"/>
    </row>
    <row r="612" spans="1:1" ht="12.75" customHeight="1">
      <c r="A612" s="11"/>
    </row>
    <row r="613" spans="1:1" ht="12.75" customHeight="1">
      <c r="A613" s="11"/>
    </row>
    <row r="614" spans="1:1" ht="12.75" customHeight="1">
      <c r="A614" s="11"/>
    </row>
    <row r="615" spans="1:1" ht="12.75" customHeight="1">
      <c r="A615" s="11"/>
    </row>
    <row r="616" spans="1:1" ht="12.75" customHeight="1">
      <c r="A616" s="11"/>
    </row>
    <row r="617" spans="1:1" ht="12.75" customHeight="1">
      <c r="A617" s="11"/>
    </row>
    <row r="618" spans="1:1" ht="12.75" customHeight="1">
      <c r="A618" s="11"/>
    </row>
    <row r="619" spans="1:1" ht="12.75" customHeight="1">
      <c r="A619" s="11"/>
    </row>
    <row r="620" spans="1:1" ht="12.75" customHeight="1">
      <c r="A620" s="11"/>
    </row>
    <row r="621" spans="1:1" ht="12.75" customHeight="1">
      <c r="A621" s="11"/>
    </row>
    <row r="622" spans="1:1" ht="12.75" customHeight="1">
      <c r="A622" s="11"/>
    </row>
    <row r="623" spans="1:1" ht="12.75" customHeight="1">
      <c r="A623" s="11"/>
    </row>
    <row r="624" spans="1:1" ht="12.75" customHeight="1">
      <c r="A624" s="11"/>
    </row>
    <row r="625" spans="1:1" ht="12.75" customHeight="1">
      <c r="A625" s="11"/>
    </row>
    <row r="626" spans="1:1" ht="12.75" customHeight="1">
      <c r="A626" s="11"/>
    </row>
    <row r="627" spans="1:1" ht="12.75" customHeight="1">
      <c r="A627" s="11"/>
    </row>
    <row r="628" spans="1:1" ht="12.75" customHeight="1">
      <c r="A628" s="11"/>
    </row>
    <row r="629" spans="1:1" ht="12.75" customHeight="1">
      <c r="A629" s="11"/>
    </row>
    <row r="630" spans="1:1" ht="12.75" customHeight="1">
      <c r="A630" s="11"/>
    </row>
    <row r="631" spans="1:1" ht="12.75" customHeight="1">
      <c r="A631" s="11"/>
    </row>
    <row r="632" spans="1:1" ht="12.75" customHeight="1">
      <c r="A632" s="11"/>
    </row>
    <row r="633" spans="1:1" ht="12.75" customHeight="1">
      <c r="A633" s="11"/>
    </row>
    <row r="634" spans="1:1" ht="12.75" customHeight="1">
      <c r="A634" s="11"/>
    </row>
    <row r="635" spans="1:1" ht="12.75" customHeight="1">
      <c r="A635" s="11"/>
    </row>
    <row r="636" spans="1:1" ht="12.75" customHeight="1">
      <c r="A636" s="11"/>
    </row>
    <row r="637" spans="1:1" ht="12.75" customHeight="1">
      <c r="A637" s="11"/>
    </row>
    <row r="638" spans="1:1" ht="12.75" customHeight="1">
      <c r="A638" s="11"/>
    </row>
    <row r="639" spans="1:1" ht="12.75" customHeight="1">
      <c r="A639" s="11"/>
    </row>
    <row r="640" spans="1:1" ht="12.75" customHeight="1">
      <c r="A640" s="11"/>
    </row>
    <row r="641" spans="1:1" ht="12.75" customHeight="1">
      <c r="A641" s="11"/>
    </row>
    <row r="642" spans="1:1" ht="12.75" customHeight="1">
      <c r="A642" s="11"/>
    </row>
    <row r="643" spans="1:1" ht="12.75" customHeight="1">
      <c r="A643" s="11"/>
    </row>
    <row r="644" spans="1:1" ht="12.75" customHeight="1">
      <c r="A644" s="11"/>
    </row>
    <row r="645" spans="1:1" ht="12.75" customHeight="1">
      <c r="A645" s="11"/>
    </row>
    <row r="646" spans="1:1" ht="12.75" customHeight="1">
      <c r="A646" s="11"/>
    </row>
    <row r="647" spans="1:1" ht="12.75" customHeight="1">
      <c r="A647" s="11"/>
    </row>
    <row r="648" spans="1:1" ht="12.75" customHeight="1">
      <c r="A648" s="11"/>
    </row>
    <row r="649" spans="1:1" ht="12.75" customHeight="1">
      <c r="A649" s="11"/>
    </row>
    <row r="650" spans="1:1" ht="12.75" customHeight="1">
      <c r="A650" s="11"/>
    </row>
    <row r="651" spans="1:1" ht="12.75" customHeight="1">
      <c r="A651" s="11"/>
    </row>
    <row r="652" spans="1:1" ht="12.75" customHeight="1">
      <c r="A652" s="11"/>
    </row>
    <row r="653" spans="1:1" ht="12.75" customHeight="1">
      <c r="A653" s="11"/>
    </row>
    <row r="654" spans="1:1" ht="12.75" customHeight="1">
      <c r="A654" s="11"/>
    </row>
    <row r="655" spans="1:1" ht="12.75" customHeight="1">
      <c r="A655" s="11"/>
    </row>
    <row r="656" spans="1:1" ht="12.75" customHeight="1">
      <c r="A656" s="11"/>
    </row>
    <row r="657" spans="1:1" ht="12.75" customHeight="1">
      <c r="A657" s="11"/>
    </row>
    <row r="658" spans="1:1" ht="12.75" customHeight="1">
      <c r="A658" s="11"/>
    </row>
    <row r="659" spans="1:1" ht="12.75" customHeight="1">
      <c r="A659" s="11"/>
    </row>
    <row r="660" spans="1:1" ht="12.75" customHeight="1">
      <c r="A660" s="11"/>
    </row>
    <row r="661" spans="1:1" ht="12.75" customHeight="1">
      <c r="A661" s="11"/>
    </row>
    <row r="662" spans="1:1" ht="12.75" customHeight="1">
      <c r="A662" s="11"/>
    </row>
    <row r="663" spans="1:1" ht="12.75" customHeight="1">
      <c r="A663" s="11"/>
    </row>
    <row r="664" spans="1:1" ht="12.75" customHeight="1">
      <c r="A664" s="11"/>
    </row>
    <row r="665" spans="1:1" ht="12.75" customHeight="1">
      <c r="A665" s="11"/>
    </row>
    <row r="666" spans="1:1" ht="12.75" customHeight="1">
      <c r="A666" s="11"/>
    </row>
    <row r="667" spans="1:1" ht="12.75" customHeight="1">
      <c r="A667" s="11"/>
    </row>
    <row r="668" spans="1:1" ht="12.75" customHeight="1">
      <c r="A668" s="11"/>
    </row>
    <row r="669" spans="1:1" ht="12.75" customHeight="1">
      <c r="A669" s="11"/>
    </row>
    <row r="670" spans="1:1" ht="12.75" customHeight="1">
      <c r="A670" s="11"/>
    </row>
    <row r="671" spans="1:1" ht="12.75" customHeight="1">
      <c r="A671" s="11"/>
    </row>
    <row r="672" spans="1:1" ht="12.75" customHeight="1">
      <c r="A672" s="11"/>
    </row>
    <row r="673" spans="1:1" ht="12.75" customHeight="1">
      <c r="A673" s="11"/>
    </row>
    <row r="674" spans="1:1" ht="12.75" customHeight="1">
      <c r="A674" s="11"/>
    </row>
    <row r="675" spans="1:1" ht="12.75" customHeight="1">
      <c r="A675" s="11"/>
    </row>
    <row r="676" spans="1:1" ht="12.75" customHeight="1">
      <c r="A676" s="11"/>
    </row>
    <row r="677" spans="1:1" ht="12.75" customHeight="1">
      <c r="A677" s="11"/>
    </row>
    <row r="678" spans="1:1" ht="12.75" customHeight="1">
      <c r="A678" s="11"/>
    </row>
    <row r="679" spans="1:1" ht="12.75" customHeight="1">
      <c r="A679" s="11"/>
    </row>
    <row r="680" spans="1:1" ht="12.75" customHeight="1">
      <c r="A680" s="11"/>
    </row>
    <row r="681" spans="1:1" ht="12.75" customHeight="1">
      <c r="A681" s="11"/>
    </row>
    <row r="682" spans="1:1" ht="12.75" customHeight="1">
      <c r="A682" s="11"/>
    </row>
    <row r="683" spans="1:1" ht="12.75" customHeight="1">
      <c r="A683" s="11"/>
    </row>
    <row r="684" spans="1:1" ht="12.75" customHeight="1">
      <c r="A684" s="11"/>
    </row>
    <row r="685" spans="1:1" ht="12.75" customHeight="1">
      <c r="A685" s="11"/>
    </row>
    <row r="686" spans="1:1" ht="12.75" customHeight="1">
      <c r="A686" s="11"/>
    </row>
    <row r="687" spans="1:1" ht="12.75" customHeight="1">
      <c r="A687" s="11"/>
    </row>
    <row r="688" spans="1:1" ht="12.75" customHeight="1">
      <c r="A688" s="11"/>
    </row>
    <row r="689" spans="1:1" ht="12.75" customHeight="1">
      <c r="A689" s="11"/>
    </row>
    <row r="690" spans="1:1" ht="12.75" customHeight="1">
      <c r="A690" s="11"/>
    </row>
    <row r="691" spans="1:1" ht="12.75" customHeight="1">
      <c r="A691" s="11"/>
    </row>
    <row r="692" spans="1:1" ht="12.75" customHeight="1">
      <c r="A692" s="11"/>
    </row>
    <row r="693" spans="1:1" ht="12.75" customHeight="1">
      <c r="A693" s="11"/>
    </row>
    <row r="694" spans="1:1" ht="12.75" customHeight="1">
      <c r="A694" s="11"/>
    </row>
    <row r="695" spans="1:1" ht="12.75" customHeight="1">
      <c r="A695" s="11"/>
    </row>
    <row r="696" spans="1:1" ht="12.75" customHeight="1">
      <c r="A696" s="11"/>
    </row>
    <row r="697" spans="1:1" ht="12.75" customHeight="1">
      <c r="A697" s="11"/>
    </row>
    <row r="698" spans="1:1" ht="12.75" customHeight="1">
      <c r="A698" s="11"/>
    </row>
    <row r="699" spans="1:1" ht="12.75" customHeight="1">
      <c r="A699" s="11"/>
    </row>
    <row r="700" spans="1:1" ht="12.75" customHeight="1">
      <c r="A700" s="11"/>
    </row>
    <row r="701" spans="1:1" ht="12.75" customHeight="1">
      <c r="A701" s="11"/>
    </row>
    <row r="702" spans="1:1" ht="12.75" customHeight="1">
      <c r="A702" s="11"/>
    </row>
    <row r="703" spans="1:1" ht="12.75" customHeight="1">
      <c r="A703" s="11"/>
    </row>
    <row r="704" spans="1:1" ht="12.75" customHeight="1">
      <c r="A704" s="11"/>
    </row>
    <row r="705" spans="1:1" ht="12.75" customHeight="1">
      <c r="A705" s="11"/>
    </row>
    <row r="706" spans="1:1" ht="12.75" customHeight="1">
      <c r="A706" s="11"/>
    </row>
    <row r="707" spans="1:1" ht="12.75" customHeight="1">
      <c r="A707" s="11"/>
    </row>
    <row r="708" spans="1:1" ht="12.75" customHeight="1">
      <c r="A708" s="11"/>
    </row>
    <row r="709" spans="1:1" ht="12.75" customHeight="1">
      <c r="A709" s="11"/>
    </row>
    <row r="710" spans="1:1" ht="12.75" customHeight="1">
      <c r="A710" s="11"/>
    </row>
    <row r="711" spans="1:1" ht="12.75" customHeight="1">
      <c r="A711" s="11"/>
    </row>
    <row r="712" spans="1:1" ht="12.75" customHeight="1">
      <c r="A712" s="11"/>
    </row>
    <row r="713" spans="1:1" ht="12.75" customHeight="1">
      <c r="A713" s="11"/>
    </row>
    <row r="714" spans="1:1" ht="12.75" customHeight="1">
      <c r="A714" s="11"/>
    </row>
    <row r="715" spans="1:1" ht="12.75" customHeight="1">
      <c r="A715" s="11"/>
    </row>
    <row r="716" spans="1:1" ht="12.75" customHeight="1">
      <c r="A716" s="11"/>
    </row>
    <row r="717" spans="1:1" ht="12.75" customHeight="1">
      <c r="A717" s="11"/>
    </row>
    <row r="718" spans="1:1" ht="12.75" customHeight="1">
      <c r="A718" s="11"/>
    </row>
    <row r="719" spans="1:1" ht="12.75" customHeight="1">
      <c r="A719" s="11"/>
    </row>
    <row r="720" spans="1:1" ht="12.75" customHeight="1">
      <c r="A720" s="11"/>
    </row>
    <row r="721" spans="1:1" ht="12.75" customHeight="1">
      <c r="A721" s="11"/>
    </row>
    <row r="722" spans="1:1" ht="12.75" customHeight="1">
      <c r="A722" s="11"/>
    </row>
    <row r="723" spans="1:1" ht="12.75" customHeight="1">
      <c r="A723" s="11"/>
    </row>
    <row r="724" spans="1:1" ht="12.75" customHeight="1">
      <c r="A724" s="11"/>
    </row>
    <row r="725" spans="1:1" ht="12.75" customHeight="1">
      <c r="A725" s="11"/>
    </row>
    <row r="726" spans="1:1" ht="12.75" customHeight="1">
      <c r="A726" s="11"/>
    </row>
    <row r="727" spans="1:1" ht="12.75" customHeight="1">
      <c r="A727" s="11"/>
    </row>
    <row r="728" spans="1:1" ht="12.75" customHeight="1">
      <c r="A728" s="11"/>
    </row>
    <row r="729" spans="1:1" ht="12.75" customHeight="1">
      <c r="A729" s="11"/>
    </row>
    <row r="730" spans="1:1" ht="12.75" customHeight="1">
      <c r="A730" s="11"/>
    </row>
    <row r="731" spans="1:1" ht="12.75" customHeight="1">
      <c r="A731" s="11"/>
    </row>
    <row r="732" spans="1:1" ht="12.75" customHeight="1">
      <c r="A732" s="11"/>
    </row>
    <row r="733" spans="1:1" ht="12.75" customHeight="1">
      <c r="A733" s="11"/>
    </row>
    <row r="734" spans="1:1" ht="12.75" customHeight="1">
      <c r="A734" s="11"/>
    </row>
    <row r="735" spans="1:1" ht="12.75" customHeight="1">
      <c r="A735" s="11"/>
    </row>
    <row r="736" spans="1:1" ht="12.75" customHeight="1">
      <c r="A736" s="11"/>
    </row>
    <row r="737" spans="1:1" ht="12.75" customHeight="1">
      <c r="A737" s="11"/>
    </row>
    <row r="738" spans="1:1" ht="12.75" customHeight="1">
      <c r="A738" s="11"/>
    </row>
    <row r="739" spans="1:1" ht="12.75" customHeight="1">
      <c r="A739" s="11"/>
    </row>
    <row r="740" spans="1:1" ht="12.75" customHeight="1">
      <c r="A740" s="11"/>
    </row>
    <row r="741" spans="1:1" ht="12.75" customHeight="1">
      <c r="A741" s="11"/>
    </row>
    <row r="742" spans="1:1" ht="12.75" customHeight="1">
      <c r="A742" s="11"/>
    </row>
    <row r="743" spans="1:1" ht="12.75" customHeight="1">
      <c r="A743" s="11"/>
    </row>
    <row r="744" spans="1:1" ht="12.75" customHeight="1">
      <c r="A744" s="11"/>
    </row>
    <row r="745" spans="1:1" ht="12.75" customHeight="1">
      <c r="A745" s="11"/>
    </row>
    <row r="746" spans="1:1" ht="12.75" customHeight="1">
      <c r="A746" s="11"/>
    </row>
    <row r="747" spans="1:1" ht="12.75" customHeight="1">
      <c r="A747" s="11"/>
    </row>
    <row r="748" spans="1:1" ht="12.75" customHeight="1">
      <c r="A748" s="11"/>
    </row>
    <row r="749" spans="1:1" ht="12.75" customHeight="1">
      <c r="A749" s="11"/>
    </row>
    <row r="750" spans="1:1" ht="12.75" customHeight="1">
      <c r="A750" s="11"/>
    </row>
    <row r="751" spans="1:1" ht="12.75" customHeight="1">
      <c r="A751" s="11"/>
    </row>
    <row r="752" spans="1:1" ht="12.75" customHeight="1">
      <c r="A752" s="11"/>
    </row>
    <row r="753" spans="1:1" ht="12.75" customHeight="1">
      <c r="A753" s="11"/>
    </row>
    <row r="754" spans="1:1" ht="12.75" customHeight="1">
      <c r="A754" s="11"/>
    </row>
    <row r="755" spans="1:1" ht="12.75" customHeight="1">
      <c r="A755" s="11"/>
    </row>
    <row r="756" spans="1:1" ht="12.75" customHeight="1">
      <c r="A756" s="11"/>
    </row>
    <row r="757" spans="1:1" ht="12.75" customHeight="1">
      <c r="A757" s="11"/>
    </row>
    <row r="758" spans="1:1" ht="12.75" customHeight="1">
      <c r="A758" s="11"/>
    </row>
    <row r="759" spans="1:1" ht="12.75" customHeight="1">
      <c r="A759" s="11"/>
    </row>
    <row r="760" spans="1:1" ht="12.75" customHeight="1">
      <c r="A760" s="11"/>
    </row>
    <row r="761" spans="1:1" ht="12.75" customHeight="1">
      <c r="A761" s="11"/>
    </row>
    <row r="762" spans="1:1" ht="12.75" customHeight="1">
      <c r="A762" s="11"/>
    </row>
    <row r="763" spans="1:1" ht="12.75" customHeight="1">
      <c r="A763" s="11"/>
    </row>
    <row r="764" spans="1:1" ht="12.75" customHeight="1">
      <c r="A764" s="11"/>
    </row>
    <row r="765" spans="1:1" ht="12.75" customHeight="1">
      <c r="A765" s="11"/>
    </row>
    <row r="766" spans="1:1" ht="12.75" customHeight="1">
      <c r="A766" s="11"/>
    </row>
    <row r="767" spans="1:1" ht="12.75" customHeight="1">
      <c r="A767" s="11"/>
    </row>
    <row r="768" spans="1:1" ht="12.75" customHeight="1">
      <c r="A768" s="11"/>
    </row>
    <row r="769" spans="1:1" ht="12.75" customHeight="1">
      <c r="A769" s="11"/>
    </row>
    <row r="770" spans="1:1" ht="12.75" customHeight="1">
      <c r="A770" s="11"/>
    </row>
    <row r="771" spans="1:1" ht="12.75" customHeight="1">
      <c r="A771" s="11"/>
    </row>
    <row r="772" spans="1:1" ht="12.75" customHeight="1">
      <c r="A772" s="11"/>
    </row>
    <row r="773" spans="1:1" ht="12.75" customHeight="1">
      <c r="A773" s="11"/>
    </row>
    <row r="774" spans="1:1" ht="12.75" customHeight="1">
      <c r="A774" s="11"/>
    </row>
    <row r="775" spans="1:1" ht="12.75" customHeight="1">
      <c r="A775" s="11"/>
    </row>
    <row r="776" spans="1:1" ht="12.75" customHeight="1">
      <c r="A776" s="11"/>
    </row>
    <row r="777" spans="1:1" ht="12.75" customHeight="1">
      <c r="A777" s="11"/>
    </row>
    <row r="778" spans="1:1" ht="12.75" customHeight="1">
      <c r="A778" s="11"/>
    </row>
    <row r="779" spans="1:1" ht="12.75" customHeight="1">
      <c r="A779" s="11"/>
    </row>
    <row r="780" spans="1:1" ht="12.75" customHeight="1">
      <c r="A780" s="11"/>
    </row>
    <row r="781" spans="1:1" ht="12.75" customHeight="1">
      <c r="A781" s="11"/>
    </row>
    <row r="782" spans="1:1" ht="12.75" customHeight="1">
      <c r="A782" s="11"/>
    </row>
    <row r="783" spans="1:1" ht="12.75" customHeight="1">
      <c r="A783" s="11"/>
    </row>
    <row r="784" spans="1:1" ht="12.75" customHeight="1">
      <c r="A784" s="11"/>
    </row>
    <row r="785" spans="1:1" ht="12.75" customHeight="1">
      <c r="A785" s="11"/>
    </row>
    <row r="786" spans="1:1" ht="12.75" customHeight="1">
      <c r="A786" s="11"/>
    </row>
    <row r="787" spans="1:1" ht="12.75" customHeight="1">
      <c r="A787" s="11"/>
    </row>
    <row r="788" spans="1:1" ht="12.75" customHeight="1">
      <c r="A788" s="11"/>
    </row>
    <row r="789" spans="1:1" ht="12.75" customHeight="1">
      <c r="A789" s="11"/>
    </row>
    <row r="790" spans="1:1" ht="12.75" customHeight="1">
      <c r="A790" s="11"/>
    </row>
    <row r="791" spans="1:1" ht="12.75" customHeight="1">
      <c r="A791" s="11"/>
    </row>
    <row r="792" spans="1:1" ht="12.75" customHeight="1">
      <c r="A792" s="11"/>
    </row>
    <row r="793" spans="1:1" ht="12.75" customHeight="1">
      <c r="A793" s="11"/>
    </row>
    <row r="794" spans="1:1" ht="12.75" customHeight="1">
      <c r="A794" s="11"/>
    </row>
    <row r="795" spans="1:1" ht="12.75" customHeight="1">
      <c r="A795" s="11"/>
    </row>
    <row r="796" spans="1:1" ht="12.75" customHeight="1">
      <c r="A796" s="11"/>
    </row>
    <row r="797" spans="1:1" ht="12.75" customHeight="1">
      <c r="A797" s="11"/>
    </row>
    <row r="798" spans="1:1" ht="12.75" customHeight="1">
      <c r="A798" s="11"/>
    </row>
    <row r="799" spans="1:1" ht="12.75" customHeight="1">
      <c r="A799" s="11"/>
    </row>
    <row r="800" spans="1:1" ht="12.75" customHeight="1">
      <c r="A800" s="11"/>
    </row>
    <row r="801" spans="1:1" ht="12.75" customHeight="1">
      <c r="A801" s="11"/>
    </row>
    <row r="802" spans="1:1" ht="12.75" customHeight="1">
      <c r="A802" s="11"/>
    </row>
    <row r="803" spans="1:1" ht="12.75" customHeight="1">
      <c r="A803" s="11"/>
    </row>
    <row r="804" spans="1:1" ht="12.75" customHeight="1">
      <c r="A804" s="11"/>
    </row>
    <row r="805" spans="1:1" ht="12.75" customHeight="1">
      <c r="A805" s="11"/>
    </row>
    <row r="806" spans="1:1" ht="12.75" customHeight="1">
      <c r="A806" s="11"/>
    </row>
    <row r="807" spans="1:1" ht="12.75" customHeight="1">
      <c r="A807" s="11"/>
    </row>
    <row r="808" spans="1:1" ht="12.75" customHeight="1">
      <c r="A808" s="11"/>
    </row>
    <row r="809" spans="1:1" ht="12.75" customHeight="1">
      <c r="A809" s="11"/>
    </row>
    <row r="810" spans="1:1" ht="12.75" customHeight="1">
      <c r="A810" s="11"/>
    </row>
    <row r="811" spans="1:1" ht="12.75" customHeight="1">
      <c r="A811" s="11"/>
    </row>
    <row r="812" spans="1:1" ht="12.75" customHeight="1">
      <c r="A812" s="11"/>
    </row>
    <row r="813" spans="1:1" ht="12.75" customHeight="1">
      <c r="A813" s="11"/>
    </row>
    <row r="814" spans="1:1" ht="12.75" customHeight="1">
      <c r="A814" s="11"/>
    </row>
    <row r="815" spans="1:1" ht="12.75" customHeight="1">
      <c r="A815" s="11"/>
    </row>
    <row r="816" spans="1:1" ht="12.75" customHeight="1">
      <c r="A816" s="11"/>
    </row>
    <row r="817" spans="1:1" ht="12.75" customHeight="1">
      <c r="A817" s="11"/>
    </row>
    <row r="818" spans="1:1" ht="12.75" customHeight="1">
      <c r="A818" s="11"/>
    </row>
    <row r="819" spans="1:1" ht="12.75" customHeight="1">
      <c r="A819" s="11"/>
    </row>
    <row r="820" spans="1:1" ht="12.75" customHeight="1">
      <c r="A820" s="11"/>
    </row>
    <row r="821" spans="1:1" ht="12.75" customHeight="1">
      <c r="A821" s="11"/>
    </row>
    <row r="822" spans="1:1" ht="12.75" customHeight="1">
      <c r="A822" s="11"/>
    </row>
    <row r="823" spans="1:1" ht="12.75" customHeight="1">
      <c r="A823" s="11"/>
    </row>
    <row r="824" spans="1:1" ht="12.75" customHeight="1">
      <c r="A824" s="11"/>
    </row>
    <row r="825" spans="1:1" ht="12.75" customHeight="1">
      <c r="A825" s="11"/>
    </row>
    <row r="826" spans="1:1" ht="12.75" customHeight="1">
      <c r="A826" s="11"/>
    </row>
    <row r="827" spans="1:1" ht="12.75" customHeight="1">
      <c r="A827" s="11"/>
    </row>
    <row r="828" spans="1:1" ht="12.75" customHeight="1">
      <c r="A828" s="11"/>
    </row>
    <row r="829" spans="1:1" ht="12.75" customHeight="1">
      <c r="A829" s="11"/>
    </row>
    <row r="830" spans="1:1" ht="12.75" customHeight="1">
      <c r="A830" s="11"/>
    </row>
    <row r="831" spans="1:1" ht="12.75" customHeight="1">
      <c r="A831" s="11"/>
    </row>
    <row r="832" spans="1:1" ht="12.75" customHeight="1">
      <c r="A832" s="11"/>
    </row>
    <row r="833" spans="1:1" ht="12.75" customHeight="1">
      <c r="A833" s="11"/>
    </row>
    <row r="834" spans="1:1" ht="12.75" customHeight="1">
      <c r="A834" s="11"/>
    </row>
    <row r="835" spans="1:1" ht="12.75" customHeight="1">
      <c r="A835" s="11"/>
    </row>
    <row r="836" spans="1:1" ht="12.75" customHeight="1">
      <c r="A836" s="11"/>
    </row>
    <row r="837" spans="1:1" ht="12.75" customHeight="1">
      <c r="A837" s="11"/>
    </row>
    <row r="838" spans="1:1" ht="12.75" customHeight="1">
      <c r="A838" s="11"/>
    </row>
    <row r="839" spans="1:1" ht="12.75" customHeight="1">
      <c r="A839" s="11"/>
    </row>
    <row r="840" spans="1:1" ht="12.75" customHeight="1">
      <c r="A840" s="11"/>
    </row>
    <row r="841" spans="1:1" ht="12.75" customHeight="1">
      <c r="A841" s="11"/>
    </row>
    <row r="842" spans="1:1" ht="12.75" customHeight="1">
      <c r="A842" s="11"/>
    </row>
    <row r="843" spans="1:1" ht="12.75" customHeight="1">
      <c r="A843" s="11"/>
    </row>
    <row r="844" spans="1:1" ht="12.75" customHeight="1">
      <c r="A844" s="11"/>
    </row>
    <row r="845" spans="1:1" ht="12.75" customHeight="1">
      <c r="A845" s="11"/>
    </row>
    <row r="846" spans="1:1" ht="12.75" customHeight="1">
      <c r="A846" s="11"/>
    </row>
    <row r="847" spans="1:1" ht="12.75" customHeight="1">
      <c r="A847" s="11"/>
    </row>
    <row r="848" spans="1:1" ht="12.75" customHeight="1">
      <c r="A848" s="11"/>
    </row>
    <row r="849" spans="1:1" ht="12.75" customHeight="1">
      <c r="A849" s="11"/>
    </row>
    <row r="850" spans="1:1" ht="12.75" customHeight="1">
      <c r="A850" s="11"/>
    </row>
    <row r="851" spans="1:1" ht="12.75" customHeight="1">
      <c r="A851" s="11"/>
    </row>
    <row r="852" spans="1:1" ht="12.75" customHeight="1">
      <c r="A852" s="11"/>
    </row>
    <row r="853" spans="1:1" ht="12.75" customHeight="1">
      <c r="A853" s="11"/>
    </row>
    <row r="854" spans="1:1" ht="12.75" customHeight="1">
      <c r="A854" s="11"/>
    </row>
    <row r="855" spans="1:1" ht="12.75" customHeight="1">
      <c r="A855" s="11"/>
    </row>
    <row r="856" spans="1:1" ht="12.75" customHeight="1">
      <c r="A856" s="11"/>
    </row>
    <row r="857" spans="1:1" ht="12.75" customHeight="1">
      <c r="A857" s="11"/>
    </row>
    <row r="858" spans="1:1" ht="12.75" customHeight="1">
      <c r="A858" s="11"/>
    </row>
    <row r="859" spans="1:1" ht="12.75" customHeight="1">
      <c r="A859" s="11"/>
    </row>
    <row r="860" spans="1:1" ht="12.75" customHeight="1">
      <c r="A860" s="11"/>
    </row>
    <row r="861" spans="1:1" ht="12.75" customHeight="1">
      <c r="A861" s="11"/>
    </row>
    <row r="862" spans="1:1" ht="12.75" customHeight="1">
      <c r="A862" s="11"/>
    </row>
    <row r="863" spans="1:1" ht="12.75" customHeight="1">
      <c r="A863" s="11"/>
    </row>
    <row r="864" spans="1:1" ht="12.75" customHeight="1">
      <c r="A864" s="11"/>
    </row>
    <row r="865" spans="1:1" ht="12.75" customHeight="1">
      <c r="A865" s="11"/>
    </row>
    <row r="866" spans="1:1" ht="12.75" customHeight="1">
      <c r="A866" s="11"/>
    </row>
    <row r="867" spans="1:1" ht="12.75" customHeight="1">
      <c r="A867" s="11"/>
    </row>
    <row r="868" spans="1:1" ht="12.75" customHeight="1">
      <c r="A868" s="11"/>
    </row>
    <row r="869" spans="1:1" ht="12.75" customHeight="1">
      <c r="A869" s="11"/>
    </row>
    <row r="870" spans="1:1" ht="12.75" customHeight="1">
      <c r="A870" s="11"/>
    </row>
    <row r="871" spans="1:1" ht="12.75" customHeight="1">
      <c r="A871" s="11"/>
    </row>
    <row r="872" spans="1:1" ht="12.75" customHeight="1">
      <c r="A872" s="11"/>
    </row>
    <row r="873" spans="1:1" ht="12.75" customHeight="1">
      <c r="A873" s="11"/>
    </row>
    <row r="874" spans="1:1" ht="12.75" customHeight="1">
      <c r="A874" s="11"/>
    </row>
    <row r="875" spans="1:1" ht="12.75" customHeight="1">
      <c r="A875" s="11"/>
    </row>
    <row r="876" spans="1:1" ht="12.75" customHeight="1">
      <c r="A876" s="11"/>
    </row>
    <row r="877" spans="1:1" ht="12.75" customHeight="1">
      <c r="A877" s="11"/>
    </row>
    <row r="878" spans="1:1" ht="12.75" customHeight="1">
      <c r="A878" s="11"/>
    </row>
    <row r="879" spans="1:1" ht="12.75" customHeight="1">
      <c r="A879" s="11"/>
    </row>
    <row r="880" spans="1:1" ht="12.75" customHeight="1">
      <c r="A880" s="11"/>
    </row>
    <row r="881" spans="1:1" ht="12.75" customHeight="1">
      <c r="A881" s="11"/>
    </row>
    <row r="882" spans="1:1" ht="12.75" customHeight="1">
      <c r="A882" s="11"/>
    </row>
    <row r="883" spans="1:1" ht="12.75" customHeight="1">
      <c r="A883" s="11"/>
    </row>
    <row r="884" spans="1:1" ht="12.75" customHeight="1">
      <c r="A884" s="11"/>
    </row>
    <row r="885" spans="1:1" ht="12.75" customHeight="1">
      <c r="A885" s="11"/>
    </row>
    <row r="886" spans="1:1" ht="12.75" customHeight="1">
      <c r="A886" s="11"/>
    </row>
    <row r="887" spans="1:1" ht="12.75" customHeight="1">
      <c r="A887" s="11"/>
    </row>
    <row r="888" spans="1:1" ht="12.75" customHeight="1">
      <c r="A888" s="11"/>
    </row>
    <row r="889" spans="1:1" ht="12.75" customHeight="1">
      <c r="A889" s="11"/>
    </row>
    <row r="890" spans="1:1" ht="12.75" customHeight="1">
      <c r="A890" s="11"/>
    </row>
    <row r="891" spans="1:1" ht="12.75" customHeight="1">
      <c r="A891" s="11"/>
    </row>
    <row r="892" spans="1:1" ht="12.75" customHeight="1">
      <c r="A892" s="11"/>
    </row>
    <row r="893" spans="1:1" ht="12.75" customHeight="1">
      <c r="A893" s="11"/>
    </row>
    <row r="894" spans="1:1" ht="12.75" customHeight="1">
      <c r="A894" s="11"/>
    </row>
    <row r="895" spans="1:1" ht="12.75" customHeight="1">
      <c r="A895" s="11"/>
    </row>
    <row r="896" spans="1:1" ht="12.75" customHeight="1">
      <c r="A896" s="11"/>
    </row>
    <row r="897" spans="1:1" ht="12.75" customHeight="1">
      <c r="A897" s="11"/>
    </row>
    <row r="898" spans="1:1" ht="12.75" customHeight="1">
      <c r="A898" s="11"/>
    </row>
    <row r="899" spans="1:1" ht="12.75" customHeight="1">
      <c r="A899" s="11"/>
    </row>
    <row r="900" spans="1:1" ht="12.75" customHeight="1">
      <c r="A900" s="11"/>
    </row>
    <row r="901" spans="1:1" ht="12.75" customHeight="1">
      <c r="A901" s="11"/>
    </row>
    <row r="902" spans="1:1" ht="12.75" customHeight="1">
      <c r="A902" s="11"/>
    </row>
    <row r="903" spans="1:1" ht="12.75" customHeight="1">
      <c r="A903" s="11"/>
    </row>
    <row r="904" spans="1:1" ht="12.75" customHeight="1">
      <c r="A904" s="11"/>
    </row>
    <row r="905" spans="1:1" ht="12.75" customHeight="1">
      <c r="A905" s="11"/>
    </row>
    <row r="906" spans="1:1" ht="12.75" customHeight="1">
      <c r="A906" s="11"/>
    </row>
    <row r="907" spans="1:1" ht="12.75" customHeight="1">
      <c r="A907" s="11"/>
    </row>
    <row r="908" spans="1:1" ht="12.75" customHeight="1">
      <c r="A908" s="11"/>
    </row>
    <row r="909" spans="1:1" ht="12.75" customHeight="1">
      <c r="A909" s="11"/>
    </row>
    <row r="910" spans="1:1" ht="12.75" customHeight="1">
      <c r="A910" s="11"/>
    </row>
    <row r="911" spans="1:1" ht="12.75" customHeight="1">
      <c r="A911" s="11"/>
    </row>
    <row r="912" spans="1:1" ht="12.75" customHeight="1">
      <c r="A912" s="11"/>
    </row>
    <row r="913" spans="1:1" ht="12.75" customHeight="1">
      <c r="A913" s="11"/>
    </row>
    <row r="914" spans="1:1" ht="12.75" customHeight="1">
      <c r="A914" s="11"/>
    </row>
    <row r="915" spans="1:1" ht="12.75" customHeight="1">
      <c r="A915" s="11"/>
    </row>
    <row r="916" spans="1:1" ht="12.75" customHeight="1">
      <c r="A916" s="11"/>
    </row>
    <row r="917" spans="1:1" ht="12.75" customHeight="1">
      <c r="A917" s="11"/>
    </row>
    <row r="918" spans="1:1" ht="12.75" customHeight="1">
      <c r="A918" s="11"/>
    </row>
    <row r="919" spans="1:1" ht="12.75" customHeight="1">
      <c r="A919" s="11"/>
    </row>
    <row r="920" spans="1:1" ht="12.75" customHeight="1">
      <c r="A920" s="11"/>
    </row>
    <row r="921" spans="1:1" ht="12.75" customHeight="1">
      <c r="A921" s="11"/>
    </row>
    <row r="922" spans="1:1" ht="12.75" customHeight="1">
      <c r="A922" s="11"/>
    </row>
    <row r="923" spans="1:1" ht="12.75" customHeight="1">
      <c r="A923" s="11"/>
    </row>
    <row r="924" spans="1:1" ht="12.75" customHeight="1">
      <c r="A924" s="11"/>
    </row>
    <row r="925" spans="1:1" ht="12.75" customHeight="1">
      <c r="A925" s="11"/>
    </row>
    <row r="926" spans="1:1" ht="12.75" customHeight="1">
      <c r="A926" s="11"/>
    </row>
    <row r="927" spans="1:1" ht="12.75" customHeight="1">
      <c r="A927" s="11"/>
    </row>
    <row r="928" spans="1:1" ht="12.75" customHeight="1">
      <c r="A928" s="11"/>
    </row>
    <row r="929" spans="1:1" ht="12.75" customHeight="1">
      <c r="A929" s="11"/>
    </row>
    <row r="930" spans="1:1" ht="12.75" customHeight="1">
      <c r="A930" s="11"/>
    </row>
    <row r="931" spans="1:1" ht="12.75" customHeight="1">
      <c r="A931" s="11"/>
    </row>
    <row r="932" spans="1:1" ht="12.75" customHeight="1">
      <c r="A932" s="11"/>
    </row>
    <row r="933" spans="1:1" ht="12.75" customHeight="1">
      <c r="A933" s="11"/>
    </row>
    <row r="934" spans="1:1" ht="12.75" customHeight="1">
      <c r="A934" s="11"/>
    </row>
    <row r="935" spans="1:1" ht="12.75" customHeight="1">
      <c r="A935" s="11"/>
    </row>
    <row r="936" spans="1:1" ht="12.75" customHeight="1">
      <c r="A936" s="11"/>
    </row>
    <row r="937" spans="1:1" ht="12.75" customHeight="1">
      <c r="A937" s="11"/>
    </row>
    <row r="938" spans="1:1" ht="12.75" customHeight="1">
      <c r="A938" s="11"/>
    </row>
    <row r="939" spans="1:1" ht="12.75" customHeight="1">
      <c r="A939" s="11"/>
    </row>
    <row r="940" spans="1:1" ht="12.75" customHeight="1">
      <c r="A940" s="11"/>
    </row>
    <row r="941" spans="1:1" ht="12.75" customHeight="1">
      <c r="A941" s="11"/>
    </row>
    <row r="942" spans="1:1" ht="12.75" customHeight="1">
      <c r="A942" s="11"/>
    </row>
    <row r="943" spans="1:1" ht="12.75" customHeight="1">
      <c r="A943" s="11"/>
    </row>
    <row r="944" spans="1:1" ht="12.75" customHeight="1">
      <c r="A944" s="11"/>
    </row>
    <row r="945" spans="1:1" ht="12.75" customHeight="1">
      <c r="A945" s="11"/>
    </row>
    <row r="946" spans="1:1" ht="12.75" customHeight="1">
      <c r="A946" s="11"/>
    </row>
    <row r="947" spans="1:1" ht="12.75" customHeight="1">
      <c r="A947" s="11"/>
    </row>
    <row r="948" spans="1:1" ht="12.75" customHeight="1">
      <c r="A948" s="11"/>
    </row>
    <row r="949" spans="1:1" ht="12.75" customHeight="1">
      <c r="A949" s="11"/>
    </row>
    <row r="950" spans="1:1" ht="12.75" customHeight="1">
      <c r="A950" s="11"/>
    </row>
    <row r="951" spans="1:1" ht="12.75" customHeight="1">
      <c r="A951" s="11"/>
    </row>
    <row r="952" spans="1:1" ht="12.75" customHeight="1">
      <c r="A952" s="11"/>
    </row>
    <row r="953" spans="1:1" ht="12.75" customHeight="1">
      <c r="A953" s="11"/>
    </row>
    <row r="954" spans="1:1" ht="12.75" customHeight="1">
      <c r="A954" s="11"/>
    </row>
    <row r="955" spans="1:1" ht="12.75" customHeight="1">
      <c r="A955" s="11"/>
    </row>
    <row r="956" spans="1:1" ht="12.75" customHeight="1">
      <c r="A956" s="11"/>
    </row>
    <row r="957" spans="1:1" ht="12.75" customHeight="1">
      <c r="A957" s="11"/>
    </row>
    <row r="958" spans="1:1" ht="12.75" customHeight="1">
      <c r="A958" s="11"/>
    </row>
    <row r="959" spans="1:1" ht="12.75" customHeight="1">
      <c r="A959" s="11"/>
    </row>
    <row r="960" spans="1:1" ht="12.75" customHeight="1">
      <c r="A960" s="11"/>
    </row>
    <row r="961" spans="1:1" ht="12.75" customHeight="1">
      <c r="A961" s="11"/>
    </row>
    <row r="962" spans="1:1" ht="12.75" customHeight="1">
      <c r="A962" s="11"/>
    </row>
    <row r="963" spans="1:1" ht="12.75" customHeight="1">
      <c r="A963" s="11"/>
    </row>
    <row r="964" spans="1:1" ht="12.75" customHeight="1">
      <c r="A964" s="11"/>
    </row>
    <row r="965" spans="1:1" ht="12.75" customHeight="1">
      <c r="A965" s="11"/>
    </row>
    <row r="966" spans="1:1" ht="12.75" customHeight="1">
      <c r="A966" s="11"/>
    </row>
    <row r="967" spans="1:1" ht="12.75" customHeight="1">
      <c r="A967" s="11"/>
    </row>
    <row r="968" spans="1:1" ht="12.75" customHeight="1">
      <c r="A968" s="11"/>
    </row>
    <row r="969" spans="1:1" ht="12.75" customHeight="1">
      <c r="A969" s="11"/>
    </row>
    <row r="970" spans="1:1" ht="12.75" customHeight="1">
      <c r="A970" s="11"/>
    </row>
    <row r="971" spans="1:1" ht="12.75" customHeight="1">
      <c r="A971" s="11"/>
    </row>
    <row r="972" spans="1:1" ht="12.75" customHeight="1">
      <c r="A972" s="11"/>
    </row>
    <row r="973" spans="1:1" ht="12.75" customHeight="1">
      <c r="A973" s="11"/>
    </row>
    <row r="974" spans="1:1" ht="12.75" customHeight="1">
      <c r="A974" s="11"/>
    </row>
    <row r="975" spans="1:1" ht="12.75" customHeight="1">
      <c r="A975" s="11"/>
    </row>
    <row r="976" spans="1:1" ht="12.75" customHeight="1">
      <c r="A976" s="11"/>
    </row>
    <row r="977" spans="1:1" ht="12.75" customHeight="1">
      <c r="A977" s="11"/>
    </row>
    <row r="978" spans="1:1" ht="12.75" customHeight="1">
      <c r="A978" s="11"/>
    </row>
    <row r="979" spans="1:1" ht="12.75" customHeight="1">
      <c r="A979" s="11"/>
    </row>
    <row r="980" spans="1:1" ht="12.75" customHeight="1">
      <c r="A980" s="11"/>
    </row>
    <row r="981" spans="1:1" ht="12.75" customHeight="1">
      <c r="A981" s="11"/>
    </row>
    <row r="982" spans="1:1" ht="12.75" customHeight="1">
      <c r="A982" s="11"/>
    </row>
    <row r="983" spans="1:1" ht="12.75" customHeight="1">
      <c r="A983" s="11"/>
    </row>
    <row r="984" spans="1:1" ht="12.75" customHeight="1">
      <c r="A984" s="11"/>
    </row>
    <row r="985" spans="1:1" ht="12.75" customHeight="1">
      <c r="A985" s="11"/>
    </row>
    <row r="986" spans="1:1" ht="12.75" customHeight="1">
      <c r="A986" s="11"/>
    </row>
    <row r="987" spans="1:1" ht="12.75" customHeight="1">
      <c r="A987" s="11"/>
    </row>
    <row r="988" spans="1:1" ht="12.75" customHeight="1">
      <c r="A988" s="11"/>
    </row>
    <row r="989" spans="1:1" ht="12.75" customHeight="1">
      <c r="A989" s="11"/>
    </row>
    <row r="990" spans="1:1" ht="12.75" customHeight="1">
      <c r="A990" s="11"/>
    </row>
    <row r="991" spans="1:1" ht="12.75" customHeight="1">
      <c r="A991" s="11"/>
    </row>
    <row r="992" spans="1:1" ht="12.75" customHeight="1">
      <c r="A992" s="11"/>
    </row>
    <row r="993" spans="1:1" ht="12.75" customHeight="1">
      <c r="A993" s="11"/>
    </row>
    <row r="994" spans="1:1" ht="12.75" customHeight="1">
      <c r="A994" s="11"/>
    </row>
    <row r="995" spans="1:1" ht="12.75" customHeight="1">
      <c r="A995" s="11"/>
    </row>
    <row r="996" spans="1:1" ht="12.75" customHeight="1">
      <c r="A996" s="11"/>
    </row>
    <row r="997" spans="1:1" ht="12.75" customHeight="1">
      <c r="A997" s="11"/>
    </row>
    <row r="998" spans="1:1" ht="12.75" customHeight="1">
      <c r="A998" s="11"/>
    </row>
    <row r="999" spans="1:1" ht="12.75" customHeight="1">
      <c r="A999" s="11"/>
    </row>
    <row r="1000" spans="1:1" ht="12.75" customHeight="1">
      <c r="A1000" s="11"/>
    </row>
  </sheetData>
  <mergeCells count="18">
    <mergeCell ref="A1:AX1"/>
    <mergeCell ref="A3:A5"/>
    <mergeCell ref="B3:B5"/>
    <mergeCell ref="C3:AX3"/>
    <mergeCell ref="AY3:AZ3"/>
    <mergeCell ref="C4:F4"/>
    <mergeCell ref="G4:J4"/>
    <mergeCell ref="AY4:AZ4"/>
    <mergeCell ref="AE4:AH4"/>
    <mergeCell ref="AI4:AL4"/>
    <mergeCell ref="AM4:AP4"/>
    <mergeCell ref="AQ4:AT4"/>
    <mergeCell ref="AU4:AX4"/>
    <mergeCell ref="K4:N4"/>
    <mergeCell ref="O4:R4"/>
    <mergeCell ref="S4:V4"/>
    <mergeCell ref="W4:Z4"/>
    <mergeCell ref="AA4:AD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995"/>
  <sheetViews>
    <sheetView topLeftCell="AN1" zoomScale="82" zoomScaleNormal="82" workbookViewId="0">
      <selection activeCell="BT14" sqref="BT14"/>
    </sheetView>
  </sheetViews>
  <sheetFormatPr defaultColWidth="12.5546875" defaultRowHeight="15" customHeight="1"/>
  <cols>
    <col min="1" max="1" width="3.5546875" customWidth="1"/>
    <col min="2" max="2" width="5.44140625" customWidth="1"/>
    <col min="3" max="3" width="18.44140625" customWidth="1"/>
    <col min="4" max="4" width="7.88671875" customWidth="1"/>
    <col min="5" max="5" width="8" customWidth="1"/>
    <col min="6" max="6" width="9.44140625" customWidth="1"/>
    <col min="7" max="7" width="9.88671875" customWidth="1"/>
    <col min="8" max="8" width="8.44140625" customWidth="1"/>
    <col min="9" max="10" width="11" customWidth="1"/>
    <col min="11" max="11" width="7.109375" customWidth="1"/>
    <col min="12" max="12" width="8.44140625" customWidth="1"/>
    <col min="13" max="13" width="7.44140625" customWidth="1"/>
    <col min="14" max="14" width="11" customWidth="1"/>
    <col min="15" max="15" width="10.109375" customWidth="1"/>
    <col min="16" max="18" width="5" customWidth="1"/>
    <col min="19" max="19" width="4.88671875" customWidth="1"/>
    <col min="20" max="21" width="5.44140625" customWidth="1"/>
    <col min="22" max="22" width="5" customWidth="1"/>
    <col min="23" max="25" width="4.88671875" customWidth="1"/>
    <col min="26" max="26" width="7.44140625" customWidth="1"/>
    <col min="27" max="32" width="8.109375" customWidth="1"/>
    <col min="33" max="33" width="9.88671875" customWidth="1"/>
    <col min="34" max="34" width="9" hidden="1" customWidth="1"/>
    <col min="35" max="35" width="9.5546875" customWidth="1"/>
    <col min="36" max="36" width="8.44140625" customWidth="1"/>
    <col min="37" max="37" width="12" customWidth="1"/>
    <col min="38" max="38" width="6.88671875" customWidth="1"/>
    <col min="39" max="39" width="6.33203125" customWidth="1"/>
    <col min="40" max="40" width="6.5546875" customWidth="1"/>
    <col min="41" max="41" width="5.33203125" customWidth="1"/>
    <col min="42" max="42" width="5.109375" customWidth="1"/>
    <col min="43" max="43" width="3.5546875" customWidth="1"/>
    <col min="44" max="44" width="5.5546875" customWidth="1"/>
    <col min="45" max="45" width="5.6640625" customWidth="1"/>
    <col min="46" max="46" width="6.44140625" customWidth="1"/>
    <col min="47" max="47" width="3.44140625" customWidth="1"/>
    <col min="48" max="48" width="4.88671875" customWidth="1"/>
    <col min="49" max="49" width="3.44140625" customWidth="1"/>
    <col min="50" max="51" width="5" customWidth="1"/>
    <col min="52" max="52" width="3.44140625" customWidth="1"/>
    <col min="53" max="54" width="4" customWidth="1"/>
    <col min="55" max="55" width="4.109375" customWidth="1"/>
    <col min="56" max="57" width="3.5546875" customWidth="1"/>
    <col min="58" max="60" width="3.44140625" customWidth="1"/>
    <col min="61" max="61" width="3.109375" customWidth="1"/>
    <col min="62" max="62" width="3.5546875" customWidth="1"/>
    <col min="63" max="63" width="3.44140625" customWidth="1"/>
    <col min="64" max="64" width="5.5546875" customWidth="1"/>
    <col min="65" max="66" width="4.5546875" customWidth="1"/>
    <col min="67" max="67" width="7.44140625" customWidth="1"/>
    <col min="68" max="68" width="33" customWidth="1"/>
    <col min="69" max="69" width="19.109375" customWidth="1"/>
    <col min="70" max="70" width="14.44140625" customWidth="1"/>
  </cols>
  <sheetData>
    <row r="1" spans="1:70" ht="12.75" customHeight="1"/>
    <row r="2" spans="1:70" ht="12.75" customHeight="1">
      <c r="B2" s="978" t="s">
        <v>33</v>
      </c>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11"/>
    </row>
    <row r="3" spans="1:70" ht="12.75" customHeight="1">
      <c r="A3" s="13"/>
      <c r="B3" s="14" t="s">
        <v>34</v>
      </c>
      <c r="P3" s="13"/>
      <c r="Q3" s="13"/>
      <c r="R3" s="13"/>
    </row>
    <row r="4" spans="1:70" ht="12.75" customHeight="1">
      <c r="B4" s="13" t="s">
        <v>2204</v>
      </c>
    </row>
    <row r="5" spans="1:70" ht="15.75" customHeight="1">
      <c r="B5" s="979" t="s">
        <v>35</v>
      </c>
      <c r="C5" s="980" t="s">
        <v>36</v>
      </c>
      <c r="D5" s="15" t="s">
        <v>37</v>
      </c>
      <c r="E5" s="15" t="s">
        <v>37</v>
      </c>
      <c r="F5" s="981" t="s">
        <v>38</v>
      </c>
      <c r="G5" s="982"/>
      <c r="H5" s="976"/>
      <c r="I5" s="984" t="s">
        <v>39</v>
      </c>
      <c r="J5" s="985" t="s">
        <v>40</v>
      </c>
      <c r="K5" s="974" t="s">
        <v>41</v>
      </c>
      <c r="L5" s="964"/>
      <c r="M5" s="964"/>
      <c r="N5" s="964"/>
      <c r="O5" s="962"/>
      <c r="P5" s="987"/>
      <c r="Q5" s="964"/>
      <c r="R5" s="964"/>
      <c r="S5" s="964"/>
      <c r="T5" s="964"/>
      <c r="U5" s="964"/>
      <c r="V5" s="964"/>
      <c r="W5" s="964"/>
      <c r="X5" s="964"/>
      <c r="Y5" s="964"/>
      <c r="Z5" s="964"/>
      <c r="AA5" s="964"/>
      <c r="AB5" s="964"/>
      <c r="AC5" s="964"/>
      <c r="AD5" s="964"/>
      <c r="AE5" s="964"/>
      <c r="AF5" s="964"/>
      <c r="AG5" s="964"/>
      <c r="AH5" s="964"/>
      <c r="AI5" s="964"/>
      <c r="AJ5" s="964"/>
      <c r="AK5" s="986" t="s">
        <v>42</v>
      </c>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2"/>
      <c r="BL5" s="16"/>
      <c r="BM5" s="17"/>
      <c r="BN5" s="17"/>
      <c r="BO5" s="18"/>
      <c r="BP5" s="19" t="s">
        <v>43</v>
      </c>
      <c r="BQ5" s="19" t="s">
        <v>44</v>
      </c>
      <c r="BR5" s="19" t="s">
        <v>45</v>
      </c>
    </row>
    <row r="6" spans="1:70" ht="33" customHeight="1">
      <c r="B6" s="968"/>
      <c r="C6" s="968"/>
      <c r="D6" s="20" t="s">
        <v>46</v>
      </c>
      <c r="E6" s="20" t="s">
        <v>47</v>
      </c>
      <c r="F6" s="983"/>
      <c r="G6" s="971"/>
      <c r="H6" s="972"/>
      <c r="I6" s="968"/>
      <c r="J6" s="968"/>
      <c r="K6" s="21" t="s">
        <v>48</v>
      </c>
      <c r="L6" s="21" t="s">
        <v>49</v>
      </c>
      <c r="M6" s="21" t="s">
        <v>50</v>
      </c>
      <c r="N6" s="21" t="s">
        <v>51</v>
      </c>
      <c r="O6" s="22" t="s">
        <v>52</v>
      </c>
      <c r="P6" s="974" t="s">
        <v>53</v>
      </c>
      <c r="Q6" s="964"/>
      <c r="R6" s="964"/>
      <c r="S6" s="964"/>
      <c r="T6" s="964"/>
      <c r="U6" s="964"/>
      <c r="V6" s="964"/>
      <c r="W6" s="964"/>
      <c r="X6" s="964"/>
      <c r="Y6" s="962"/>
      <c r="Z6" s="974" t="s">
        <v>54</v>
      </c>
      <c r="AA6" s="964"/>
      <c r="AB6" s="962"/>
      <c r="AC6" s="974" t="s">
        <v>55</v>
      </c>
      <c r="AD6" s="964"/>
      <c r="AE6" s="964"/>
      <c r="AF6" s="962"/>
      <c r="AG6" s="986" t="s">
        <v>56</v>
      </c>
      <c r="AH6" s="964"/>
      <c r="AI6" s="962"/>
      <c r="AJ6" s="975" t="s">
        <v>57</v>
      </c>
      <c r="AK6" s="23" t="s">
        <v>58</v>
      </c>
      <c r="AL6" s="974" t="s">
        <v>59</v>
      </c>
      <c r="AM6" s="962"/>
      <c r="AN6" s="974" t="s">
        <v>2210</v>
      </c>
      <c r="AO6" s="962"/>
      <c r="AP6" s="974" t="s">
        <v>60</v>
      </c>
      <c r="AQ6" s="962"/>
      <c r="AR6" s="974" t="s">
        <v>61</v>
      </c>
      <c r="AS6" s="962"/>
      <c r="AT6" s="974" t="s">
        <v>62</v>
      </c>
      <c r="AU6" s="962"/>
      <c r="AV6" s="974" t="s">
        <v>63</v>
      </c>
      <c r="AW6" s="962"/>
      <c r="AX6" s="975" t="s">
        <v>64</v>
      </c>
      <c r="AY6" s="976"/>
      <c r="AZ6" s="975" t="s">
        <v>65</v>
      </c>
      <c r="BA6" s="976"/>
      <c r="BB6" s="977" t="s">
        <v>66</v>
      </c>
      <c r="BC6" s="976"/>
      <c r="BD6" s="977" t="s">
        <v>67</v>
      </c>
      <c r="BE6" s="976"/>
      <c r="BF6" s="975" t="s">
        <v>68</v>
      </c>
      <c r="BG6" s="976"/>
      <c r="BH6" s="977" t="s">
        <v>69</v>
      </c>
      <c r="BI6" s="976"/>
      <c r="BJ6" s="975" t="s">
        <v>70</v>
      </c>
      <c r="BK6" s="976"/>
      <c r="BL6" s="970" t="s">
        <v>71</v>
      </c>
      <c r="BM6" s="971"/>
      <c r="BN6" s="971"/>
      <c r="BO6" s="972"/>
      <c r="BP6" s="973" t="s">
        <v>72</v>
      </c>
      <c r="BQ6" s="24"/>
      <c r="BR6" s="24"/>
    </row>
    <row r="7" spans="1:70" ht="30" customHeight="1">
      <c r="B7" s="968"/>
      <c r="C7" s="968"/>
      <c r="D7" s="25" t="s">
        <v>73</v>
      </c>
      <c r="E7" s="25" t="s">
        <v>74</v>
      </c>
      <c r="F7" s="26" t="s">
        <v>75</v>
      </c>
      <c r="G7" s="26" t="s">
        <v>76</v>
      </c>
      <c r="H7" s="26" t="s">
        <v>52</v>
      </c>
      <c r="I7" s="969"/>
      <c r="J7" s="969"/>
      <c r="K7" s="27"/>
      <c r="L7" s="27"/>
      <c r="M7" s="27"/>
      <c r="N7" s="27"/>
      <c r="O7" s="28"/>
      <c r="P7" s="29" t="s">
        <v>77</v>
      </c>
      <c r="Q7" s="29" t="s">
        <v>78</v>
      </c>
      <c r="R7" s="29" t="s">
        <v>79</v>
      </c>
      <c r="S7" s="29" t="s">
        <v>80</v>
      </c>
      <c r="T7" s="29" t="s">
        <v>81</v>
      </c>
      <c r="U7" s="29" t="s">
        <v>82</v>
      </c>
      <c r="V7" s="29" t="s">
        <v>83</v>
      </c>
      <c r="W7" s="29" t="s">
        <v>84</v>
      </c>
      <c r="X7" s="29" t="s">
        <v>85</v>
      </c>
      <c r="Y7" s="30" t="s">
        <v>37</v>
      </c>
      <c r="Z7" s="29" t="s">
        <v>86</v>
      </c>
      <c r="AA7" s="29" t="s">
        <v>87</v>
      </c>
      <c r="AB7" s="30" t="s">
        <v>37</v>
      </c>
      <c r="AC7" s="29" t="s">
        <v>88</v>
      </c>
      <c r="AD7" s="29" t="s">
        <v>89</v>
      </c>
      <c r="AE7" s="29" t="s">
        <v>90</v>
      </c>
      <c r="AF7" s="30" t="s">
        <v>37</v>
      </c>
      <c r="AG7" s="31" t="s">
        <v>91</v>
      </c>
      <c r="AH7" s="32" t="s">
        <v>92</v>
      </c>
      <c r="AI7" s="33" t="s">
        <v>37</v>
      </c>
      <c r="AJ7" s="983"/>
      <c r="AK7" s="34" t="s">
        <v>93</v>
      </c>
      <c r="AL7" s="32" t="s">
        <v>94</v>
      </c>
      <c r="AM7" s="32" t="s">
        <v>95</v>
      </c>
      <c r="AN7" s="32" t="s">
        <v>94</v>
      </c>
      <c r="AO7" s="32" t="s">
        <v>95</v>
      </c>
      <c r="AP7" s="32" t="s">
        <v>94</v>
      </c>
      <c r="AQ7" s="32" t="s">
        <v>95</v>
      </c>
      <c r="AR7" s="32" t="s">
        <v>94</v>
      </c>
      <c r="AS7" s="32" t="s">
        <v>95</v>
      </c>
      <c r="AT7" s="32" t="s">
        <v>94</v>
      </c>
      <c r="AU7" s="32" t="s">
        <v>95</v>
      </c>
      <c r="AV7" s="32" t="s">
        <v>94</v>
      </c>
      <c r="AW7" s="32" t="s">
        <v>95</v>
      </c>
      <c r="AX7" s="32" t="s">
        <v>94</v>
      </c>
      <c r="AY7" s="32" t="s">
        <v>95</v>
      </c>
      <c r="AZ7" s="32" t="s">
        <v>94</v>
      </c>
      <c r="BA7" s="32" t="s">
        <v>95</v>
      </c>
      <c r="BB7" s="32" t="s">
        <v>94</v>
      </c>
      <c r="BC7" s="32" t="s">
        <v>95</v>
      </c>
      <c r="BD7" s="32" t="s">
        <v>94</v>
      </c>
      <c r="BE7" s="32" t="s">
        <v>95</v>
      </c>
      <c r="BF7" s="32" t="s">
        <v>94</v>
      </c>
      <c r="BG7" s="32" t="s">
        <v>95</v>
      </c>
      <c r="BH7" s="32" t="s">
        <v>94</v>
      </c>
      <c r="BI7" s="32" t="s">
        <v>95</v>
      </c>
      <c r="BJ7" s="32" t="s">
        <v>94</v>
      </c>
      <c r="BK7" s="32" t="s">
        <v>95</v>
      </c>
      <c r="BL7" s="29" t="s">
        <v>96</v>
      </c>
      <c r="BM7" s="32" t="s">
        <v>97</v>
      </c>
      <c r="BN7" s="32" t="s">
        <v>98</v>
      </c>
      <c r="BO7" s="29" t="s">
        <v>99</v>
      </c>
      <c r="BP7" s="969"/>
      <c r="BQ7" s="35"/>
      <c r="BR7" s="35"/>
    </row>
    <row r="8" spans="1:70" ht="12.75" customHeight="1">
      <c r="B8" s="36">
        <v>1</v>
      </c>
      <c r="C8" s="37" t="s">
        <v>2205</v>
      </c>
      <c r="D8" s="8">
        <v>13</v>
      </c>
      <c r="E8" s="8">
        <v>114</v>
      </c>
      <c r="F8" s="38">
        <v>9697</v>
      </c>
      <c r="G8" s="38">
        <v>10144</v>
      </c>
      <c r="H8" s="39">
        <f t="shared" ref="H8:H11" si="0">F8+G8</f>
        <v>19841</v>
      </c>
      <c r="I8" s="40">
        <f t="shared" ref="I8:I11" si="1">H8/4</f>
        <v>4960.25</v>
      </c>
      <c r="J8" s="41">
        <f t="shared" ref="J8:J10" si="2">20%*I8</f>
        <v>992.05000000000007</v>
      </c>
      <c r="K8" s="42">
        <v>0</v>
      </c>
      <c r="L8" s="42">
        <v>13</v>
      </c>
      <c r="M8" s="42">
        <v>0</v>
      </c>
      <c r="N8" s="42">
        <v>0</v>
      </c>
      <c r="O8" s="43">
        <f t="shared" ref="O8:O18" si="3">SUM(K8:N8)</f>
        <v>13</v>
      </c>
      <c r="P8" s="44">
        <v>6</v>
      </c>
      <c r="Q8" s="42">
        <v>0</v>
      </c>
      <c r="R8" s="42">
        <v>0</v>
      </c>
      <c r="S8" s="42">
        <v>1</v>
      </c>
      <c r="T8" s="42">
        <v>1</v>
      </c>
      <c r="U8" s="42">
        <v>0</v>
      </c>
      <c r="V8" s="42">
        <v>0</v>
      </c>
      <c r="W8" s="42">
        <v>0</v>
      </c>
      <c r="X8" s="42">
        <v>0</v>
      </c>
      <c r="Y8" s="43">
        <f t="shared" ref="Y8:Y19" si="4">SUM(P8:X8)</f>
        <v>8</v>
      </c>
      <c r="Z8" s="8">
        <v>1</v>
      </c>
      <c r="AA8" s="8">
        <v>1</v>
      </c>
      <c r="AB8" s="45">
        <f t="shared" ref="AB8:AB19" si="5">SUM(Z8:AA8)</f>
        <v>2</v>
      </c>
      <c r="AC8" s="8">
        <v>1</v>
      </c>
      <c r="AD8" s="8">
        <v>0</v>
      </c>
      <c r="AE8" s="8">
        <v>0</v>
      </c>
      <c r="AF8" s="45">
        <f t="shared" ref="AF8:AF19" si="6">SUM(AC8:AE8)</f>
        <v>1</v>
      </c>
      <c r="AG8" s="8">
        <v>1</v>
      </c>
      <c r="AH8" s="8">
        <v>0</v>
      </c>
      <c r="AI8" s="45">
        <f t="shared" ref="AI8:AI19" si="7">SUM(AG8:AH8)</f>
        <v>1</v>
      </c>
      <c r="AJ8" s="8">
        <v>0</v>
      </c>
      <c r="AK8" s="36">
        <v>6</v>
      </c>
      <c r="AL8" s="36">
        <v>6857</v>
      </c>
      <c r="AM8" s="36">
        <v>775</v>
      </c>
      <c r="AN8" s="36">
        <v>300</v>
      </c>
      <c r="AO8" s="36">
        <v>0</v>
      </c>
      <c r="AP8" s="36">
        <v>0</v>
      </c>
      <c r="AQ8" s="36">
        <v>0</v>
      </c>
      <c r="AR8" s="36">
        <v>195</v>
      </c>
      <c r="AS8" s="36">
        <v>0</v>
      </c>
      <c r="AT8" s="36">
        <v>108</v>
      </c>
      <c r="AU8" s="36">
        <v>0</v>
      </c>
      <c r="AV8" s="36">
        <v>105</v>
      </c>
      <c r="AW8" s="36">
        <v>0</v>
      </c>
      <c r="AX8" s="36">
        <v>16</v>
      </c>
      <c r="AY8" s="36">
        <v>0</v>
      </c>
      <c r="AZ8" s="36">
        <v>11</v>
      </c>
      <c r="BA8" s="36">
        <v>0</v>
      </c>
      <c r="BB8" s="36">
        <v>0</v>
      </c>
      <c r="BC8" s="36">
        <v>0</v>
      </c>
      <c r="BD8" s="36">
        <v>0</v>
      </c>
      <c r="BE8" s="36">
        <v>0</v>
      </c>
      <c r="BF8" s="36">
        <v>13</v>
      </c>
      <c r="BG8" s="36">
        <v>0</v>
      </c>
      <c r="BH8" s="36">
        <v>0</v>
      </c>
      <c r="BI8" s="36">
        <v>0</v>
      </c>
      <c r="BJ8" s="36">
        <v>1</v>
      </c>
      <c r="BK8" s="36">
        <v>0</v>
      </c>
      <c r="BL8" s="36"/>
      <c r="BM8" s="36"/>
      <c r="BN8" s="36">
        <v>3</v>
      </c>
      <c r="BO8" s="36"/>
      <c r="BP8" s="8" t="s">
        <v>2212</v>
      </c>
      <c r="BQ8" s="937" t="s">
        <v>2214</v>
      </c>
      <c r="BR8" s="8" t="s">
        <v>2205</v>
      </c>
    </row>
    <row r="9" spans="1:70" ht="12.75" customHeight="1">
      <c r="B9" s="36">
        <v>2</v>
      </c>
      <c r="C9" s="37" t="s">
        <v>2206</v>
      </c>
      <c r="D9" s="8">
        <v>10</v>
      </c>
      <c r="E9" s="8">
        <v>75</v>
      </c>
      <c r="F9" s="38">
        <v>6171</v>
      </c>
      <c r="G9" s="38">
        <v>6357</v>
      </c>
      <c r="H9" s="39">
        <f t="shared" si="0"/>
        <v>12528</v>
      </c>
      <c r="I9" s="40">
        <f t="shared" si="1"/>
        <v>3132</v>
      </c>
      <c r="J9" s="41">
        <f t="shared" si="2"/>
        <v>626.40000000000009</v>
      </c>
      <c r="K9" s="42">
        <v>2</v>
      </c>
      <c r="L9" s="42">
        <v>8</v>
      </c>
      <c r="M9" s="42">
        <v>0</v>
      </c>
      <c r="N9" s="42">
        <v>0</v>
      </c>
      <c r="O9" s="43">
        <f t="shared" si="3"/>
        <v>10</v>
      </c>
      <c r="P9" s="42">
        <v>3</v>
      </c>
      <c r="Q9" s="42">
        <v>1</v>
      </c>
      <c r="R9" s="42">
        <v>0</v>
      </c>
      <c r="S9" s="42">
        <v>0</v>
      </c>
      <c r="T9" s="42">
        <v>0</v>
      </c>
      <c r="U9" s="42">
        <v>0</v>
      </c>
      <c r="V9" s="42">
        <v>0</v>
      </c>
      <c r="W9" s="42">
        <v>0</v>
      </c>
      <c r="X9" s="42">
        <v>0</v>
      </c>
      <c r="Y9" s="43">
        <f t="shared" si="4"/>
        <v>4</v>
      </c>
      <c r="Z9" s="8">
        <v>1</v>
      </c>
      <c r="AA9" s="8">
        <v>1</v>
      </c>
      <c r="AB9" s="45">
        <f t="shared" si="5"/>
        <v>2</v>
      </c>
      <c r="AC9" s="8">
        <v>4</v>
      </c>
      <c r="AD9" s="8">
        <v>0</v>
      </c>
      <c r="AE9" s="8">
        <v>0</v>
      </c>
      <c r="AF9" s="45">
        <f t="shared" si="6"/>
        <v>4</v>
      </c>
      <c r="AG9" s="8">
        <v>1</v>
      </c>
      <c r="AH9" s="8"/>
      <c r="AI9" s="45">
        <f t="shared" si="7"/>
        <v>1</v>
      </c>
      <c r="AJ9" s="8">
        <v>0</v>
      </c>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8" t="s">
        <v>2211</v>
      </c>
      <c r="BQ9" s="937" t="s">
        <v>2216</v>
      </c>
      <c r="BR9" s="8" t="s">
        <v>2206</v>
      </c>
    </row>
    <row r="10" spans="1:70" ht="12.75" customHeight="1">
      <c r="B10" s="36">
        <v>3</v>
      </c>
      <c r="C10" s="37" t="s">
        <v>2207</v>
      </c>
      <c r="D10" s="8">
        <v>9</v>
      </c>
      <c r="E10" s="8">
        <v>86</v>
      </c>
      <c r="F10" s="38">
        <v>4656</v>
      </c>
      <c r="G10" s="38">
        <v>4658</v>
      </c>
      <c r="H10" s="39">
        <f t="shared" si="0"/>
        <v>9314</v>
      </c>
      <c r="I10" s="40">
        <f t="shared" si="1"/>
        <v>2328.5</v>
      </c>
      <c r="J10" s="41">
        <f t="shared" si="2"/>
        <v>465.70000000000005</v>
      </c>
      <c r="K10" s="42">
        <v>0</v>
      </c>
      <c r="L10" s="42">
        <v>9</v>
      </c>
      <c r="M10" s="42">
        <v>0</v>
      </c>
      <c r="N10" s="42">
        <v>0</v>
      </c>
      <c r="O10" s="43">
        <f t="shared" si="3"/>
        <v>9</v>
      </c>
      <c r="P10" s="42">
        <v>3</v>
      </c>
      <c r="Q10" s="42">
        <v>0</v>
      </c>
      <c r="R10" s="42">
        <v>0</v>
      </c>
      <c r="S10" s="42">
        <v>0</v>
      </c>
      <c r="T10" s="42">
        <v>0</v>
      </c>
      <c r="U10" s="42">
        <v>0</v>
      </c>
      <c r="V10" s="42">
        <v>1</v>
      </c>
      <c r="W10" s="42">
        <v>0</v>
      </c>
      <c r="X10" s="42">
        <v>0</v>
      </c>
      <c r="Y10" s="43">
        <f t="shared" si="4"/>
        <v>4</v>
      </c>
      <c r="Z10" s="8">
        <v>1</v>
      </c>
      <c r="AA10" s="8">
        <v>0</v>
      </c>
      <c r="AB10" s="45">
        <f t="shared" si="5"/>
        <v>1</v>
      </c>
      <c r="AC10" s="8">
        <v>1</v>
      </c>
      <c r="AD10" s="8">
        <v>0</v>
      </c>
      <c r="AE10" s="8">
        <v>0</v>
      </c>
      <c r="AF10" s="45">
        <f t="shared" si="6"/>
        <v>1</v>
      </c>
      <c r="AG10" s="8">
        <v>1</v>
      </c>
      <c r="AH10" s="8"/>
      <c r="AI10" s="45">
        <f t="shared" si="7"/>
        <v>1</v>
      </c>
      <c r="AJ10" s="8">
        <v>0</v>
      </c>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8" t="s">
        <v>2213</v>
      </c>
      <c r="BQ10" s="937" t="s">
        <v>2215</v>
      </c>
      <c r="BR10" s="8" t="s">
        <v>2207</v>
      </c>
    </row>
    <row r="11" spans="1:70" ht="12.75" customHeight="1">
      <c r="A11" s="13"/>
      <c r="B11" s="36">
        <v>4</v>
      </c>
      <c r="C11" s="37"/>
      <c r="D11" s="8"/>
      <c r="E11" s="8"/>
      <c r="F11" s="38"/>
      <c r="G11" s="38"/>
      <c r="H11" s="39">
        <f t="shared" si="0"/>
        <v>0</v>
      </c>
      <c r="I11" s="40">
        <f t="shared" si="1"/>
        <v>0</v>
      </c>
      <c r="J11" s="41">
        <f>20%*C11</f>
        <v>0</v>
      </c>
      <c r="K11" s="42"/>
      <c r="L11" s="42"/>
      <c r="M11" s="42"/>
      <c r="N11" s="42"/>
      <c r="O11" s="43">
        <f t="shared" si="3"/>
        <v>0</v>
      </c>
      <c r="P11" s="42"/>
      <c r="Q11" s="42"/>
      <c r="R11" s="42"/>
      <c r="S11" s="42"/>
      <c r="T11" s="42"/>
      <c r="U11" s="42"/>
      <c r="V11" s="42"/>
      <c r="W11" s="42"/>
      <c r="X11" s="42"/>
      <c r="Y11" s="43">
        <f t="shared" si="4"/>
        <v>0</v>
      </c>
      <c r="Z11" s="8"/>
      <c r="AA11" s="8"/>
      <c r="AB11" s="45">
        <f t="shared" si="5"/>
        <v>0</v>
      </c>
      <c r="AC11" s="8"/>
      <c r="AD11" s="8"/>
      <c r="AE11" s="8"/>
      <c r="AF11" s="45">
        <f t="shared" si="6"/>
        <v>0</v>
      </c>
      <c r="AG11" s="8"/>
      <c r="AH11" s="8"/>
      <c r="AI11" s="45">
        <f t="shared" si="7"/>
        <v>0</v>
      </c>
      <c r="AJ11" s="8"/>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8"/>
      <c r="BQ11" s="8"/>
      <c r="BR11" s="8"/>
    </row>
    <row r="12" spans="1:70" ht="12.75" customHeight="1">
      <c r="B12" s="36">
        <v>5</v>
      </c>
      <c r="C12" s="37"/>
      <c r="D12" s="8"/>
      <c r="E12" s="8"/>
      <c r="F12" s="39"/>
      <c r="G12" s="39"/>
      <c r="H12" s="39"/>
      <c r="I12" s="40">
        <f t="shared" ref="I12:I18" si="8">20%*H12</f>
        <v>0</v>
      </c>
      <c r="J12" s="41"/>
      <c r="K12" s="42"/>
      <c r="L12" s="42"/>
      <c r="M12" s="42"/>
      <c r="N12" s="42"/>
      <c r="O12" s="43">
        <f t="shared" si="3"/>
        <v>0</v>
      </c>
      <c r="P12" s="42"/>
      <c r="Q12" s="42"/>
      <c r="R12" s="42"/>
      <c r="S12" s="42"/>
      <c r="T12" s="42"/>
      <c r="U12" s="42"/>
      <c r="V12" s="42"/>
      <c r="W12" s="42"/>
      <c r="X12" s="42"/>
      <c r="Y12" s="43">
        <f t="shared" si="4"/>
        <v>0</v>
      </c>
      <c r="Z12" s="8"/>
      <c r="AA12" s="8"/>
      <c r="AB12" s="45">
        <f t="shared" si="5"/>
        <v>0</v>
      </c>
      <c r="AC12" s="8"/>
      <c r="AD12" s="8"/>
      <c r="AE12" s="8"/>
      <c r="AF12" s="45">
        <f t="shared" si="6"/>
        <v>0</v>
      </c>
      <c r="AG12" s="8"/>
      <c r="AH12" s="8"/>
      <c r="AI12" s="45">
        <f t="shared" si="7"/>
        <v>0</v>
      </c>
      <c r="AJ12" s="8"/>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8"/>
      <c r="BQ12" s="8"/>
      <c r="BR12" s="8"/>
    </row>
    <row r="13" spans="1:70" ht="13.5" customHeight="1">
      <c r="B13" s="36">
        <v>6</v>
      </c>
      <c r="C13" s="37"/>
      <c r="D13" s="8"/>
      <c r="E13" s="8"/>
      <c r="F13" s="39"/>
      <c r="G13" s="39"/>
      <c r="H13" s="39"/>
      <c r="I13" s="40">
        <f t="shared" si="8"/>
        <v>0</v>
      </c>
      <c r="J13" s="41"/>
      <c r="K13" s="42"/>
      <c r="L13" s="42"/>
      <c r="M13" s="42"/>
      <c r="N13" s="42"/>
      <c r="O13" s="43">
        <f t="shared" si="3"/>
        <v>0</v>
      </c>
      <c r="P13" s="42"/>
      <c r="Q13" s="42"/>
      <c r="R13" s="42"/>
      <c r="S13" s="42"/>
      <c r="T13" s="42"/>
      <c r="U13" s="42"/>
      <c r="V13" s="42"/>
      <c r="W13" s="42"/>
      <c r="X13" s="42"/>
      <c r="Y13" s="43">
        <f t="shared" si="4"/>
        <v>0</v>
      </c>
      <c r="Z13" s="8"/>
      <c r="AA13" s="8"/>
      <c r="AB13" s="45">
        <f t="shared" si="5"/>
        <v>0</v>
      </c>
      <c r="AC13" s="46"/>
      <c r="AD13" s="46"/>
      <c r="AE13" s="46"/>
      <c r="AF13" s="45">
        <f t="shared" si="6"/>
        <v>0</v>
      </c>
      <c r="AG13" s="8"/>
      <c r="AH13" s="8"/>
      <c r="AI13" s="45">
        <f t="shared" si="7"/>
        <v>0</v>
      </c>
      <c r="AJ13" s="8"/>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8"/>
      <c r="BQ13" s="8"/>
      <c r="BR13" s="8"/>
    </row>
    <row r="14" spans="1:70" ht="12.75" customHeight="1">
      <c r="B14" s="36">
        <v>7</v>
      </c>
      <c r="C14" s="37"/>
      <c r="D14" s="8"/>
      <c r="E14" s="8"/>
      <c r="F14" s="39"/>
      <c r="G14" s="39"/>
      <c r="H14" s="39"/>
      <c r="I14" s="40">
        <f t="shared" si="8"/>
        <v>0</v>
      </c>
      <c r="J14" s="41"/>
      <c r="K14" s="42"/>
      <c r="L14" s="42"/>
      <c r="M14" s="42"/>
      <c r="N14" s="42"/>
      <c r="O14" s="43">
        <f t="shared" si="3"/>
        <v>0</v>
      </c>
      <c r="P14" s="42"/>
      <c r="Q14" s="42"/>
      <c r="R14" s="42"/>
      <c r="S14" s="42"/>
      <c r="T14" s="42"/>
      <c r="U14" s="42"/>
      <c r="V14" s="42"/>
      <c r="W14" s="42"/>
      <c r="X14" s="42"/>
      <c r="Y14" s="43">
        <f t="shared" si="4"/>
        <v>0</v>
      </c>
      <c r="Z14" s="8"/>
      <c r="AA14" s="8"/>
      <c r="AB14" s="45">
        <f t="shared" si="5"/>
        <v>0</v>
      </c>
      <c r="AC14" s="46"/>
      <c r="AD14" s="46"/>
      <c r="AE14" s="46"/>
      <c r="AF14" s="45">
        <f t="shared" si="6"/>
        <v>0</v>
      </c>
      <c r="AG14" s="8"/>
      <c r="AH14" s="8"/>
      <c r="AI14" s="45">
        <f t="shared" si="7"/>
        <v>0</v>
      </c>
      <c r="AJ14" s="8"/>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8"/>
      <c r="BQ14" s="8"/>
      <c r="BR14" s="8"/>
    </row>
    <row r="15" spans="1:70" ht="12.75" customHeight="1">
      <c r="A15" s="13"/>
      <c r="B15" s="36">
        <v>8</v>
      </c>
      <c r="C15" s="37"/>
      <c r="D15" s="8"/>
      <c r="E15" s="8"/>
      <c r="F15" s="39"/>
      <c r="G15" s="39"/>
      <c r="H15" s="39"/>
      <c r="I15" s="40">
        <f t="shared" si="8"/>
        <v>0</v>
      </c>
      <c r="J15" s="41"/>
      <c r="K15" s="42"/>
      <c r="L15" s="42"/>
      <c r="M15" s="42"/>
      <c r="N15" s="42"/>
      <c r="O15" s="43">
        <f t="shared" si="3"/>
        <v>0</v>
      </c>
      <c r="P15" s="42"/>
      <c r="Q15" s="42"/>
      <c r="R15" s="42"/>
      <c r="S15" s="42"/>
      <c r="T15" s="42"/>
      <c r="U15" s="42"/>
      <c r="V15" s="42"/>
      <c r="W15" s="42"/>
      <c r="X15" s="42"/>
      <c r="Y15" s="43">
        <f t="shared" si="4"/>
        <v>0</v>
      </c>
      <c r="Z15" s="8"/>
      <c r="AA15" s="8"/>
      <c r="AB15" s="45">
        <f t="shared" si="5"/>
        <v>0</v>
      </c>
      <c r="AC15" s="46"/>
      <c r="AD15" s="46"/>
      <c r="AE15" s="46"/>
      <c r="AF15" s="45">
        <f t="shared" si="6"/>
        <v>0</v>
      </c>
      <c r="AG15" s="8"/>
      <c r="AH15" s="8"/>
      <c r="AI15" s="45">
        <f t="shared" si="7"/>
        <v>0</v>
      </c>
      <c r="AJ15" s="8"/>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8"/>
      <c r="BQ15" s="8"/>
      <c r="BR15" s="8"/>
    </row>
    <row r="16" spans="1:70" ht="12.75" customHeight="1">
      <c r="A16" s="13"/>
      <c r="B16" s="36">
        <v>9</v>
      </c>
      <c r="C16" s="37"/>
      <c r="D16" s="46"/>
      <c r="E16" s="46"/>
      <c r="F16" s="39"/>
      <c r="G16" s="39"/>
      <c r="H16" s="39"/>
      <c r="I16" s="40">
        <f t="shared" si="8"/>
        <v>0</v>
      </c>
      <c r="J16" s="41"/>
      <c r="K16" s="42"/>
      <c r="L16" s="42"/>
      <c r="M16" s="42"/>
      <c r="N16" s="42"/>
      <c r="O16" s="43">
        <f t="shared" si="3"/>
        <v>0</v>
      </c>
      <c r="P16" s="42"/>
      <c r="Q16" s="42"/>
      <c r="R16" s="42"/>
      <c r="S16" s="42"/>
      <c r="T16" s="42"/>
      <c r="U16" s="42"/>
      <c r="V16" s="42"/>
      <c r="W16" s="42"/>
      <c r="X16" s="42"/>
      <c r="Y16" s="43">
        <f t="shared" si="4"/>
        <v>0</v>
      </c>
      <c r="Z16" s="8"/>
      <c r="AA16" s="8"/>
      <c r="AB16" s="45">
        <f t="shared" si="5"/>
        <v>0</v>
      </c>
      <c r="AC16" s="46"/>
      <c r="AD16" s="46"/>
      <c r="AE16" s="46"/>
      <c r="AF16" s="45">
        <f t="shared" si="6"/>
        <v>0</v>
      </c>
      <c r="AG16" s="8"/>
      <c r="AH16" s="8"/>
      <c r="AI16" s="45">
        <f t="shared" si="7"/>
        <v>0</v>
      </c>
      <c r="AJ16" s="8"/>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8"/>
      <c r="BQ16" s="8"/>
      <c r="BR16" s="8"/>
    </row>
    <row r="17" spans="2:70" ht="12.75" customHeight="1">
      <c r="B17" s="36">
        <v>10</v>
      </c>
      <c r="C17" s="37"/>
      <c r="D17" s="8"/>
      <c r="E17" s="8"/>
      <c r="F17" s="39"/>
      <c r="G17" s="39"/>
      <c r="H17" s="39"/>
      <c r="I17" s="40">
        <f t="shared" si="8"/>
        <v>0</v>
      </c>
      <c r="J17" s="41"/>
      <c r="K17" s="42"/>
      <c r="L17" s="42"/>
      <c r="M17" s="42"/>
      <c r="N17" s="42"/>
      <c r="O17" s="43">
        <f t="shared" si="3"/>
        <v>0</v>
      </c>
      <c r="P17" s="42"/>
      <c r="Q17" s="42"/>
      <c r="R17" s="42"/>
      <c r="S17" s="42"/>
      <c r="T17" s="42"/>
      <c r="U17" s="42"/>
      <c r="V17" s="42"/>
      <c r="W17" s="42"/>
      <c r="X17" s="42"/>
      <c r="Y17" s="43">
        <f t="shared" si="4"/>
        <v>0</v>
      </c>
      <c r="Z17" s="8"/>
      <c r="AA17" s="8"/>
      <c r="AB17" s="45">
        <f t="shared" si="5"/>
        <v>0</v>
      </c>
      <c r="AC17" s="46"/>
      <c r="AD17" s="46"/>
      <c r="AE17" s="46"/>
      <c r="AF17" s="45">
        <f t="shared" si="6"/>
        <v>0</v>
      </c>
      <c r="AG17" s="8"/>
      <c r="AH17" s="8"/>
      <c r="AI17" s="45">
        <f t="shared" si="7"/>
        <v>0</v>
      </c>
      <c r="AJ17" s="8"/>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8"/>
      <c r="BQ17" s="8"/>
      <c r="BR17" s="8"/>
    </row>
    <row r="18" spans="2:70" ht="12.75" customHeight="1">
      <c r="B18" s="36">
        <v>11</v>
      </c>
      <c r="C18" s="37"/>
      <c r="D18" s="8"/>
      <c r="E18" s="8"/>
      <c r="F18" s="39"/>
      <c r="G18" s="39"/>
      <c r="H18" s="39"/>
      <c r="I18" s="40">
        <f t="shared" si="8"/>
        <v>0</v>
      </c>
      <c r="J18" s="41"/>
      <c r="K18" s="42"/>
      <c r="L18" s="42"/>
      <c r="M18" s="42"/>
      <c r="N18" s="42"/>
      <c r="O18" s="43">
        <f t="shared" si="3"/>
        <v>0</v>
      </c>
      <c r="P18" s="42"/>
      <c r="Q18" s="42"/>
      <c r="R18" s="42"/>
      <c r="S18" s="42"/>
      <c r="T18" s="42"/>
      <c r="U18" s="42"/>
      <c r="V18" s="42"/>
      <c r="W18" s="42"/>
      <c r="X18" s="42"/>
      <c r="Y18" s="43">
        <f t="shared" si="4"/>
        <v>0</v>
      </c>
      <c r="Z18" s="8"/>
      <c r="AA18" s="8"/>
      <c r="AB18" s="45">
        <f t="shared" si="5"/>
        <v>0</v>
      </c>
      <c r="AC18" s="46"/>
      <c r="AD18" s="46"/>
      <c r="AE18" s="46"/>
      <c r="AF18" s="45">
        <f t="shared" si="6"/>
        <v>0</v>
      </c>
      <c r="AG18" s="8"/>
      <c r="AH18" s="8"/>
      <c r="AI18" s="45">
        <f t="shared" si="7"/>
        <v>0</v>
      </c>
      <c r="AJ18" s="8"/>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8"/>
      <c r="BQ18" s="8"/>
      <c r="BR18" s="8"/>
    </row>
    <row r="19" spans="2:70" ht="12.75" customHeight="1">
      <c r="B19" s="988" t="s">
        <v>100</v>
      </c>
      <c r="C19" s="962"/>
      <c r="D19" s="47">
        <f t="shared" ref="D19:X19" si="9">SUM(D8:D18)</f>
        <v>32</v>
      </c>
      <c r="E19" s="47">
        <f t="shared" si="9"/>
        <v>275</v>
      </c>
      <c r="F19" s="39">
        <f t="shared" si="9"/>
        <v>20524</v>
      </c>
      <c r="G19" s="39">
        <f t="shared" si="9"/>
        <v>21159</v>
      </c>
      <c r="H19" s="39">
        <f t="shared" si="9"/>
        <v>41683</v>
      </c>
      <c r="I19" s="40">
        <f t="shared" si="9"/>
        <v>10420.75</v>
      </c>
      <c r="J19" s="41">
        <f t="shared" si="9"/>
        <v>2084.1500000000005</v>
      </c>
      <c r="K19" s="42">
        <f t="shared" si="9"/>
        <v>2</v>
      </c>
      <c r="L19" s="42">
        <f t="shared" si="9"/>
        <v>30</v>
      </c>
      <c r="M19" s="42">
        <f t="shared" si="9"/>
        <v>0</v>
      </c>
      <c r="N19" s="42">
        <f t="shared" si="9"/>
        <v>0</v>
      </c>
      <c r="O19" s="43">
        <f t="shared" si="9"/>
        <v>32</v>
      </c>
      <c r="P19" s="42">
        <f t="shared" si="9"/>
        <v>12</v>
      </c>
      <c r="Q19" s="42">
        <f t="shared" si="9"/>
        <v>1</v>
      </c>
      <c r="R19" s="42">
        <f t="shared" si="9"/>
        <v>0</v>
      </c>
      <c r="S19" s="42">
        <f t="shared" si="9"/>
        <v>1</v>
      </c>
      <c r="T19" s="42">
        <f t="shared" si="9"/>
        <v>1</v>
      </c>
      <c r="U19" s="42">
        <f t="shared" si="9"/>
        <v>0</v>
      </c>
      <c r="V19" s="42">
        <f t="shared" si="9"/>
        <v>1</v>
      </c>
      <c r="W19" s="42">
        <f t="shared" si="9"/>
        <v>0</v>
      </c>
      <c r="X19" s="42">
        <f t="shared" si="9"/>
        <v>0</v>
      </c>
      <c r="Y19" s="43">
        <f t="shared" si="4"/>
        <v>16</v>
      </c>
      <c r="Z19" s="42">
        <f>SUM(Z8:Z18)</f>
        <v>3</v>
      </c>
      <c r="AA19" s="42">
        <f>SUM(AA8:AA18)</f>
        <v>2</v>
      </c>
      <c r="AB19" s="43">
        <f t="shared" si="5"/>
        <v>5</v>
      </c>
      <c r="AC19" s="42">
        <f>SUM(AC8:AC18)</f>
        <v>6</v>
      </c>
      <c r="AD19" s="42">
        <f>SUM(AD8:AD18)</f>
        <v>0</v>
      </c>
      <c r="AE19" s="42">
        <f>SUM(AE8:AE18)</f>
        <v>0</v>
      </c>
      <c r="AF19" s="43">
        <f t="shared" si="6"/>
        <v>6</v>
      </c>
      <c r="AG19" s="42">
        <f>SUM(AG8:AG18)</f>
        <v>3</v>
      </c>
      <c r="AH19" s="42">
        <f>SUM(AH8:AH18)</f>
        <v>0</v>
      </c>
      <c r="AI19" s="43">
        <f t="shared" si="7"/>
        <v>3</v>
      </c>
      <c r="AJ19" s="42">
        <f t="shared" ref="AJ19:BO19" si="10">SUM(AJ8:AJ18)</f>
        <v>0</v>
      </c>
      <c r="AK19" s="42">
        <f t="shared" si="10"/>
        <v>6</v>
      </c>
      <c r="AL19" s="42">
        <f t="shared" si="10"/>
        <v>6857</v>
      </c>
      <c r="AM19" s="42">
        <f t="shared" si="10"/>
        <v>775</v>
      </c>
      <c r="AN19" s="42">
        <f t="shared" si="10"/>
        <v>300</v>
      </c>
      <c r="AO19" s="42">
        <f t="shared" si="10"/>
        <v>0</v>
      </c>
      <c r="AP19" s="42">
        <f t="shared" si="10"/>
        <v>0</v>
      </c>
      <c r="AQ19" s="42">
        <f t="shared" si="10"/>
        <v>0</v>
      </c>
      <c r="AR19" s="42">
        <f t="shared" si="10"/>
        <v>195</v>
      </c>
      <c r="AS19" s="42">
        <f t="shared" si="10"/>
        <v>0</v>
      </c>
      <c r="AT19" s="42">
        <f t="shared" si="10"/>
        <v>108</v>
      </c>
      <c r="AU19" s="42">
        <f t="shared" si="10"/>
        <v>0</v>
      </c>
      <c r="AV19" s="42">
        <f t="shared" si="10"/>
        <v>105</v>
      </c>
      <c r="AW19" s="42">
        <f t="shared" si="10"/>
        <v>0</v>
      </c>
      <c r="AX19" s="42">
        <f t="shared" si="10"/>
        <v>16</v>
      </c>
      <c r="AY19" s="42">
        <f t="shared" si="10"/>
        <v>0</v>
      </c>
      <c r="AZ19" s="42">
        <f t="shared" si="10"/>
        <v>11</v>
      </c>
      <c r="BA19" s="42">
        <f t="shared" si="10"/>
        <v>0</v>
      </c>
      <c r="BB19" s="42">
        <f t="shared" si="10"/>
        <v>0</v>
      </c>
      <c r="BC19" s="42">
        <f t="shared" si="10"/>
        <v>0</v>
      </c>
      <c r="BD19" s="42">
        <f t="shared" si="10"/>
        <v>0</v>
      </c>
      <c r="BE19" s="42">
        <f t="shared" si="10"/>
        <v>0</v>
      </c>
      <c r="BF19" s="42">
        <f t="shared" si="10"/>
        <v>13</v>
      </c>
      <c r="BG19" s="42">
        <f t="shared" si="10"/>
        <v>0</v>
      </c>
      <c r="BH19" s="42">
        <f t="shared" si="10"/>
        <v>0</v>
      </c>
      <c r="BI19" s="42">
        <f t="shared" si="10"/>
        <v>0</v>
      </c>
      <c r="BJ19" s="42">
        <f t="shared" si="10"/>
        <v>1</v>
      </c>
      <c r="BK19" s="42">
        <f t="shared" si="10"/>
        <v>0</v>
      </c>
      <c r="BL19" s="42">
        <f t="shared" si="10"/>
        <v>0</v>
      </c>
      <c r="BM19" s="42">
        <f t="shared" si="10"/>
        <v>0</v>
      </c>
      <c r="BN19" s="42">
        <f t="shared" si="10"/>
        <v>3</v>
      </c>
      <c r="BO19" s="42">
        <f t="shared" si="10"/>
        <v>0</v>
      </c>
      <c r="BP19" s="8"/>
      <c r="BQ19" s="8"/>
      <c r="BR19" s="8"/>
    </row>
    <row r="20" spans="2:70" ht="12.75" customHeight="1">
      <c r="F20" s="48"/>
      <c r="G20" s="48"/>
      <c r="H20" s="48"/>
      <c r="I20" s="48"/>
      <c r="J20" s="48"/>
      <c r="K20" s="48"/>
      <c r="L20" s="48"/>
      <c r="M20" s="48"/>
      <c r="N20" s="48"/>
      <c r="O20" s="48"/>
      <c r="P20" s="48"/>
      <c r="Q20" s="48"/>
      <c r="R20" s="48"/>
      <c r="S20" s="48"/>
      <c r="T20" s="48"/>
      <c r="U20" s="48"/>
      <c r="V20" s="48"/>
      <c r="W20" s="48"/>
      <c r="X20" s="48"/>
      <c r="Y20" s="48"/>
    </row>
    <row r="21" spans="2:70" ht="12.75" customHeight="1">
      <c r="K21" s="48"/>
    </row>
    <row r="22" spans="2:70" ht="12.75" customHeight="1">
      <c r="B22" s="14" t="s">
        <v>101</v>
      </c>
      <c r="C22" s="13" t="s">
        <v>102</v>
      </c>
      <c r="D22" s="13"/>
      <c r="E22" s="13"/>
      <c r="F22" s="13"/>
      <c r="AK22" s="49" t="s">
        <v>103</v>
      </c>
      <c r="BB22" s="13"/>
      <c r="BC22" s="13"/>
    </row>
    <row r="23" spans="2:70" ht="12.75" customHeight="1">
      <c r="C23" s="13" t="s">
        <v>104</v>
      </c>
      <c r="D23" s="13"/>
      <c r="E23" s="13"/>
      <c r="F23" s="13"/>
      <c r="I23" s="14">
        <f>I19*20/100</f>
        <v>2084.15</v>
      </c>
      <c r="AK23" s="49" t="s">
        <v>105</v>
      </c>
      <c r="BB23" s="13"/>
      <c r="BC23" s="13"/>
    </row>
    <row r="24" spans="2:70" ht="12.75" customHeight="1">
      <c r="AK24" s="49" t="s">
        <v>106</v>
      </c>
      <c r="BD24" s="13"/>
      <c r="BE24" s="13"/>
    </row>
    <row r="25" spans="2:70" ht="12.75" customHeight="1">
      <c r="AK25" s="49" t="s">
        <v>107</v>
      </c>
      <c r="BD25" s="13"/>
      <c r="BE25" s="13"/>
    </row>
    <row r="26" spans="2:70" ht="12.75" customHeight="1">
      <c r="AK26" s="49" t="s">
        <v>108</v>
      </c>
      <c r="BD26" s="13"/>
      <c r="BE26" s="13"/>
    </row>
    <row r="27" spans="2:70" ht="12.75" customHeight="1">
      <c r="AK27" s="49" t="s">
        <v>109</v>
      </c>
      <c r="BD27" s="13"/>
      <c r="BE27" s="13"/>
    </row>
    <row r="28" spans="2:70" ht="12.75" customHeight="1">
      <c r="AK28" s="49" t="s">
        <v>110</v>
      </c>
      <c r="BD28" s="13"/>
      <c r="BE28" s="13"/>
    </row>
    <row r="29" spans="2:70" ht="15" customHeight="1">
      <c r="AK29" s="49" t="s">
        <v>111</v>
      </c>
      <c r="BD29" s="50"/>
      <c r="BE29" s="50"/>
    </row>
    <row r="30" spans="2:70" ht="15" customHeight="1">
      <c r="BD30" s="50"/>
      <c r="BE30" s="50"/>
    </row>
    <row r="31" spans="2:70" ht="15" customHeight="1">
      <c r="BD31" s="50"/>
      <c r="BE31" s="50"/>
    </row>
    <row r="32" spans="2:70" ht="13.5" customHeight="1">
      <c r="BD32" s="51"/>
      <c r="BE32" s="51"/>
    </row>
    <row r="33" spans="56:57" ht="12.75" customHeight="1">
      <c r="BD33" s="13"/>
      <c r="BE33" s="13"/>
    </row>
    <row r="34" spans="56:57" ht="12.75" customHeight="1"/>
    <row r="35" spans="56:57" ht="12.75" customHeight="1"/>
    <row r="36" spans="56:57" ht="12.75" customHeight="1"/>
    <row r="37" spans="56:57" ht="12.75" customHeight="1"/>
    <row r="38" spans="56:57" ht="12.75" customHeight="1"/>
    <row r="39" spans="56:57" ht="12.75" customHeight="1"/>
    <row r="40" spans="56:57" ht="12.75" customHeight="1"/>
    <row r="41" spans="56:57" ht="12.75" customHeight="1"/>
    <row r="42" spans="56:57" ht="12.75" customHeight="1"/>
    <row r="43" spans="56:57" ht="12.75" customHeight="1"/>
    <row r="44" spans="56:57" ht="12.75" customHeight="1"/>
    <row r="45" spans="56:57" ht="12.75" customHeight="1"/>
    <row r="46" spans="56:57" ht="12.75" customHeight="1"/>
    <row r="47" spans="56:57" ht="12.75" customHeight="1"/>
    <row r="48" spans="56:5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mergeCells count="30">
    <mergeCell ref="AK5:BK5"/>
    <mergeCell ref="P6:Y6"/>
    <mergeCell ref="Z6:AB6"/>
    <mergeCell ref="B19:C19"/>
    <mergeCell ref="AL6:AM6"/>
    <mergeCell ref="AN6:AO6"/>
    <mergeCell ref="AP6:AQ6"/>
    <mergeCell ref="AR6:AS6"/>
    <mergeCell ref="AT6:AU6"/>
    <mergeCell ref="BJ6:BK6"/>
    <mergeCell ref="B2:AJ2"/>
    <mergeCell ref="B5:B7"/>
    <mergeCell ref="C5:C7"/>
    <mergeCell ref="F5:H6"/>
    <mergeCell ref="I5:I7"/>
    <mergeCell ref="J5:J7"/>
    <mergeCell ref="K5:O5"/>
    <mergeCell ref="AJ6:AJ7"/>
    <mergeCell ref="AC6:AF6"/>
    <mergeCell ref="AG6:AI6"/>
    <mergeCell ref="P5:AJ5"/>
    <mergeCell ref="BL6:BO6"/>
    <mergeCell ref="BP6:BP7"/>
    <mergeCell ref="AV6:AW6"/>
    <mergeCell ref="AX6:AY6"/>
    <mergeCell ref="AZ6:BA6"/>
    <mergeCell ref="BB6:BC6"/>
    <mergeCell ref="BD6:BE6"/>
    <mergeCell ref="BF6:BG6"/>
    <mergeCell ref="BH6:BI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50" zoomScale="65" zoomScaleNormal="65" workbookViewId="0">
      <selection activeCell="G192" sqref="G192"/>
    </sheetView>
  </sheetViews>
  <sheetFormatPr defaultColWidth="12.5546875" defaultRowHeight="15" customHeight="1"/>
  <cols>
    <col min="1" max="1" width="2.44140625" customWidth="1"/>
    <col min="2" max="2" width="4.109375" customWidth="1"/>
    <col min="3" max="3" width="14.33203125" customWidth="1"/>
    <col min="4" max="4" width="59" customWidth="1"/>
    <col min="5" max="5" width="10.44140625" customWidth="1"/>
    <col min="6" max="9" width="6.44140625" customWidth="1"/>
    <col min="10" max="10" width="6" customWidth="1"/>
    <col min="11" max="11" width="6.44140625" customWidth="1"/>
    <col min="12" max="12" width="1.88671875" customWidth="1"/>
    <col min="13" max="13" width="9.109375" customWidth="1"/>
    <col min="14" max="14" width="48.88671875" style="791" customWidth="1"/>
    <col min="15" max="26" width="8" customWidth="1"/>
  </cols>
  <sheetData>
    <row r="1" spans="1:26" ht="12.75" customHeight="1">
      <c r="A1" s="13"/>
      <c r="B1" s="52"/>
      <c r="C1" s="53" t="s">
        <v>112</v>
      </c>
      <c r="D1" s="53"/>
      <c r="E1" s="13"/>
      <c r="F1" s="13" t="s">
        <v>112</v>
      </c>
      <c r="G1" s="13"/>
      <c r="H1" s="13" t="s">
        <v>112</v>
      </c>
      <c r="I1" s="13"/>
      <c r="J1" s="13"/>
      <c r="K1" s="13" t="s">
        <v>112</v>
      </c>
      <c r="L1" s="13"/>
      <c r="M1" s="13"/>
      <c r="N1" s="107"/>
      <c r="O1" s="13"/>
      <c r="P1" s="13"/>
      <c r="Q1" s="13"/>
      <c r="R1" s="13"/>
      <c r="S1" s="13"/>
      <c r="T1" s="13"/>
      <c r="U1" s="13"/>
      <c r="V1" s="13"/>
      <c r="W1" s="13"/>
      <c r="X1" s="13"/>
      <c r="Y1" s="13"/>
      <c r="Z1" s="13"/>
    </row>
    <row r="2" spans="1:26" ht="17.25" customHeight="1">
      <c r="A2" s="13"/>
      <c r="B2" s="1010" t="s">
        <v>113</v>
      </c>
      <c r="C2" s="1011"/>
      <c r="D2" s="1011"/>
      <c r="E2" s="1011"/>
      <c r="F2" s="1011"/>
      <c r="G2" s="1011"/>
      <c r="H2" s="1011"/>
      <c r="I2" s="1011"/>
      <c r="J2" s="1011"/>
      <c r="K2" s="1011"/>
      <c r="L2" s="13"/>
      <c r="M2" s="13"/>
      <c r="N2" s="107"/>
      <c r="O2" s="13"/>
      <c r="P2" s="13"/>
      <c r="Q2" s="13"/>
      <c r="R2" s="13"/>
      <c r="S2" s="13"/>
      <c r="T2" s="13"/>
      <c r="U2" s="13"/>
      <c r="V2" s="13"/>
      <c r="W2" s="13"/>
      <c r="X2" s="13"/>
      <c r="Y2" s="13"/>
      <c r="Z2" s="13"/>
    </row>
    <row r="3" spans="1:26" ht="12.75" customHeight="1">
      <c r="A3" s="13"/>
      <c r="B3" s="53" t="s">
        <v>114</v>
      </c>
      <c r="C3" s="53"/>
      <c r="D3" s="53"/>
      <c r="E3" s="13"/>
      <c r="F3" s="13"/>
      <c r="G3" s="13"/>
      <c r="H3" s="13"/>
      <c r="I3" s="13"/>
      <c r="J3" s="13"/>
      <c r="K3" s="13"/>
      <c r="L3" s="13"/>
      <c r="M3" s="13"/>
      <c r="N3" s="107"/>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989" t="s">
        <v>1983</v>
      </c>
      <c r="O4" s="13"/>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989"/>
      <c r="O5" s="13"/>
      <c r="P5" s="13"/>
      <c r="Q5" s="13"/>
      <c r="R5" s="13"/>
      <c r="S5" s="13"/>
      <c r="T5" s="13"/>
      <c r="U5" s="13"/>
      <c r="V5" s="13"/>
      <c r="W5" s="13"/>
      <c r="X5" s="13"/>
      <c r="Y5" s="13"/>
      <c r="Z5" s="13"/>
    </row>
    <row r="6" spans="1:26" ht="39.75" customHeight="1">
      <c r="A6" s="13"/>
      <c r="B6" s="185"/>
      <c r="C6" s="185"/>
      <c r="D6" s="803" t="s">
        <v>1920</v>
      </c>
      <c r="E6" s="1014"/>
      <c r="F6" s="1014"/>
      <c r="G6" s="1014"/>
      <c r="H6" s="1014"/>
      <c r="I6" s="1014"/>
      <c r="J6" s="1014"/>
      <c r="K6" s="1014"/>
      <c r="L6" s="13"/>
      <c r="M6" s="35"/>
      <c r="N6" s="989"/>
      <c r="O6" s="13"/>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07"/>
      <c r="O7" s="13"/>
      <c r="P7" s="13"/>
      <c r="Q7" s="13"/>
      <c r="R7" s="13"/>
      <c r="S7" s="13"/>
      <c r="T7" s="13"/>
      <c r="U7" s="13"/>
      <c r="V7" s="13"/>
      <c r="W7" s="13"/>
      <c r="X7" s="13"/>
      <c r="Y7" s="13"/>
      <c r="Z7" s="13"/>
    </row>
    <row r="8" spans="1:26" ht="12.75" customHeight="1">
      <c r="A8" s="13"/>
      <c r="B8" s="63"/>
      <c r="C8" s="59"/>
      <c r="D8" s="59"/>
      <c r="E8" s="60"/>
      <c r="F8" s="60"/>
      <c r="G8" s="60"/>
      <c r="H8" s="61"/>
      <c r="I8" s="60"/>
      <c r="J8" s="60"/>
      <c r="K8" s="60"/>
      <c r="L8" s="13"/>
      <c r="M8" s="60"/>
      <c r="N8" s="107"/>
      <c r="O8" s="13"/>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v>
      </c>
      <c r="N9" s="107"/>
      <c r="O9" s="13"/>
      <c r="P9" s="13"/>
      <c r="Q9" s="13"/>
      <c r="R9" s="13"/>
      <c r="S9" s="13"/>
      <c r="T9" s="13"/>
      <c r="U9" s="13"/>
      <c r="V9" s="13"/>
      <c r="W9" s="13"/>
      <c r="X9" s="13"/>
      <c r="Y9" s="13"/>
      <c r="Z9" s="13"/>
    </row>
    <row r="10" spans="1:26" ht="31.5" customHeight="1">
      <c r="A10" s="13"/>
      <c r="B10" s="56">
        <v>1</v>
      </c>
      <c r="C10" s="172" t="s">
        <v>121</v>
      </c>
      <c r="D10" s="63" t="s">
        <v>122</v>
      </c>
      <c r="E10" s="166" t="s">
        <v>123</v>
      </c>
      <c r="F10" s="66">
        <v>13</v>
      </c>
      <c r="G10" s="67">
        <v>10</v>
      </c>
      <c r="H10" s="68">
        <v>9</v>
      </c>
      <c r="I10" s="69"/>
      <c r="J10" s="70"/>
      <c r="K10" s="71"/>
      <c r="L10" s="13"/>
      <c r="M10" s="72">
        <f t="shared" ref="M10:M264" si="0">SUM(F10:K10)</f>
        <v>32</v>
      </c>
      <c r="N10" s="107" t="s">
        <v>1981</v>
      </c>
      <c r="O10" s="13"/>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07" t="s">
        <v>1982</v>
      </c>
      <c r="O11" s="13"/>
      <c r="P11" s="13"/>
      <c r="Q11" s="13"/>
      <c r="R11" s="13"/>
      <c r="S11" s="13"/>
      <c r="T11" s="13"/>
      <c r="U11" s="13"/>
      <c r="V11" s="13"/>
      <c r="W11" s="13"/>
      <c r="X11" s="13"/>
      <c r="Y11" s="13"/>
      <c r="Z11" s="13"/>
    </row>
    <row r="12" spans="1:26" ht="12.75" customHeight="1">
      <c r="A12" s="13"/>
      <c r="B12" s="175" t="s">
        <v>126</v>
      </c>
      <c r="C12" s="1001" t="s">
        <v>127</v>
      </c>
      <c r="D12" s="73" t="s">
        <v>128</v>
      </c>
      <c r="E12" s="174" t="s">
        <v>129</v>
      </c>
      <c r="F12" s="66">
        <v>0</v>
      </c>
      <c r="G12" s="67">
        <v>2</v>
      </c>
      <c r="H12" s="68">
        <v>0</v>
      </c>
      <c r="I12" s="69"/>
      <c r="J12" s="70"/>
      <c r="K12" s="71"/>
      <c r="L12" s="13"/>
      <c r="M12" s="72">
        <f t="shared" si="0"/>
        <v>2</v>
      </c>
      <c r="N12" s="989" t="s">
        <v>1994</v>
      </c>
      <c r="O12" s="13"/>
      <c r="P12" s="13"/>
      <c r="Q12" s="13"/>
      <c r="R12" s="13"/>
      <c r="S12" s="13"/>
      <c r="T12" s="13"/>
      <c r="U12" s="13"/>
      <c r="V12" s="13"/>
      <c r="W12" s="13"/>
      <c r="X12" s="13"/>
      <c r="Y12" s="13"/>
      <c r="Z12" s="13"/>
    </row>
    <row r="13" spans="1:26" ht="12.75" customHeight="1">
      <c r="A13" s="13"/>
      <c r="B13" s="176" t="s">
        <v>130</v>
      </c>
      <c r="C13" s="997"/>
      <c r="D13" s="73" t="s">
        <v>131</v>
      </c>
      <c r="E13" s="174" t="s">
        <v>132</v>
      </c>
      <c r="F13" s="66">
        <v>13</v>
      </c>
      <c r="G13" s="67">
        <v>8</v>
      </c>
      <c r="H13" s="68">
        <v>9</v>
      </c>
      <c r="I13" s="69"/>
      <c r="J13" s="70"/>
      <c r="K13" s="71"/>
      <c r="L13" s="13"/>
      <c r="M13" s="72">
        <f t="shared" si="0"/>
        <v>30</v>
      </c>
      <c r="N13" s="989"/>
      <c r="O13" s="13"/>
      <c r="P13" s="13"/>
      <c r="Q13" s="13"/>
      <c r="R13" s="13"/>
      <c r="S13" s="13"/>
      <c r="T13" s="13"/>
      <c r="U13" s="13"/>
      <c r="V13" s="13"/>
      <c r="W13" s="13"/>
      <c r="X13" s="13"/>
      <c r="Y13" s="13"/>
      <c r="Z13" s="13"/>
    </row>
    <row r="14" spans="1:26" ht="12.75" customHeight="1">
      <c r="A14" s="13"/>
      <c r="B14" s="176" t="s">
        <v>133</v>
      </c>
      <c r="C14" s="997"/>
      <c r="D14" s="73" t="s">
        <v>134</v>
      </c>
      <c r="E14" s="174" t="s">
        <v>135</v>
      </c>
      <c r="F14" s="66">
        <v>0</v>
      </c>
      <c r="G14" s="67">
        <v>0</v>
      </c>
      <c r="H14" s="68">
        <v>0</v>
      </c>
      <c r="I14" s="69"/>
      <c r="J14" s="70"/>
      <c r="K14" s="71"/>
      <c r="L14" s="13"/>
      <c r="M14" s="72">
        <f t="shared" si="0"/>
        <v>0</v>
      </c>
      <c r="N14" s="989"/>
      <c r="O14" s="13"/>
      <c r="P14" s="13"/>
      <c r="Q14" s="13"/>
      <c r="R14" s="13"/>
      <c r="S14" s="13"/>
      <c r="T14" s="13"/>
      <c r="U14" s="13"/>
      <c r="V14" s="13"/>
      <c r="W14" s="13"/>
      <c r="X14" s="13"/>
      <c r="Y14" s="13"/>
      <c r="Z14" s="13"/>
    </row>
    <row r="15" spans="1:26" ht="12.75" customHeight="1">
      <c r="A15" s="13"/>
      <c r="B15" s="176" t="s">
        <v>136</v>
      </c>
      <c r="C15" s="997"/>
      <c r="D15" s="73" t="s">
        <v>137</v>
      </c>
      <c r="E15" s="174" t="s">
        <v>138</v>
      </c>
      <c r="F15" s="66">
        <v>0</v>
      </c>
      <c r="G15" s="67">
        <v>0</v>
      </c>
      <c r="H15" s="68">
        <v>0</v>
      </c>
      <c r="I15" s="69"/>
      <c r="J15" s="70"/>
      <c r="K15" s="71"/>
      <c r="L15" s="13"/>
      <c r="M15" s="72">
        <f t="shared" si="0"/>
        <v>0</v>
      </c>
      <c r="N15" s="989"/>
      <c r="O15" s="13"/>
      <c r="P15" s="13"/>
      <c r="Q15" s="13"/>
      <c r="R15" s="13"/>
      <c r="S15" s="13"/>
      <c r="T15" s="13"/>
      <c r="U15" s="13"/>
      <c r="V15" s="13"/>
      <c r="W15" s="13"/>
      <c r="X15" s="13"/>
      <c r="Y15" s="13"/>
      <c r="Z15" s="13"/>
    </row>
    <row r="16" spans="1:26" s="319" customFormat="1" ht="12.75" customHeight="1">
      <c r="A16" s="49"/>
      <c r="B16" s="896">
        <v>3.1</v>
      </c>
      <c r="C16" s="1000"/>
      <c r="D16" s="897" t="s">
        <v>139</v>
      </c>
      <c r="E16" s="898" t="s">
        <v>140</v>
      </c>
      <c r="F16" s="899">
        <f t="shared" ref="F16:K16" si="1">SUM(F12:F15)</f>
        <v>13</v>
      </c>
      <c r="G16" s="899">
        <f t="shared" si="1"/>
        <v>10</v>
      </c>
      <c r="H16" s="899">
        <f t="shared" si="1"/>
        <v>9</v>
      </c>
      <c r="I16" s="899">
        <f t="shared" si="1"/>
        <v>0</v>
      </c>
      <c r="J16" s="899">
        <f t="shared" si="1"/>
        <v>0</v>
      </c>
      <c r="K16" s="899">
        <f t="shared" si="1"/>
        <v>0</v>
      </c>
      <c r="L16" s="49"/>
      <c r="M16" s="900">
        <f t="shared" si="0"/>
        <v>32</v>
      </c>
      <c r="N16" s="989"/>
      <c r="O16" s="49"/>
      <c r="P16" s="49"/>
      <c r="Q16" s="49"/>
      <c r="R16" s="49"/>
      <c r="S16" s="49"/>
      <c r="T16" s="49"/>
      <c r="U16" s="49"/>
      <c r="V16" s="49"/>
      <c r="W16" s="49"/>
      <c r="X16" s="49"/>
      <c r="Y16" s="49"/>
      <c r="Z16" s="49"/>
    </row>
    <row r="17" spans="1:26" ht="12.75" customHeight="1">
      <c r="A17" s="13"/>
      <c r="B17" s="178" t="s">
        <v>141</v>
      </c>
      <c r="C17" s="1001" t="s">
        <v>743</v>
      </c>
      <c r="D17" s="75" t="s">
        <v>143</v>
      </c>
      <c r="E17" s="171" t="s">
        <v>144</v>
      </c>
      <c r="F17" s="76">
        <v>2</v>
      </c>
      <c r="G17" s="76">
        <v>3</v>
      </c>
      <c r="H17" s="76">
        <v>1</v>
      </c>
      <c r="I17" s="76"/>
      <c r="J17" s="76"/>
      <c r="K17" s="76"/>
      <c r="L17" s="13"/>
      <c r="M17" s="72">
        <f t="shared" si="0"/>
        <v>6</v>
      </c>
      <c r="N17" s="989" t="s">
        <v>1990</v>
      </c>
      <c r="O17" s="13"/>
      <c r="P17" s="13"/>
      <c r="Q17" s="13"/>
      <c r="R17" s="13"/>
      <c r="S17" s="13"/>
      <c r="T17" s="13"/>
      <c r="U17" s="13"/>
      <c r="V17" s="13"/>
      <c r="W17" s="13"/>
      <c r="X17" s="13"/>
      <c r="Y17" s="13"/>
      <c r="Z17" s="13"/>
    </row>
    <row r="18" spans="1:26" ht="12.75" customHeight="1">
      <c r="A18" s="13"/>
      <c r="B18" s="178" t="s">
        <v>145</v>
      </c>
      <c r="C18" s="997"/>
      <c r="D18" s="75" t="s">
        <v>146</v>
      </c>
      <c r="E18" s="171" t="s">
        <v>147</v>
      </c>
      <c r="F18" s="76">
        <v>4</v>
      </c>
      <c r="G18" s="76">
        <v>3</v>
      </c>
      <c r="H18" s="76">
        <v>5</v>
      </c>
      <c r="I18" s="76"/>
      <c r="J18" s="76"/>
      <c r="K18" s="76"/>
      <c r="L18" s="13"/>
      <c r="M18" s="72">
        <f t="shared" si="0"/>
        <v>12</v>
      </c>
      <c r="N18" s="989"/>
      <c r="O18" s="13"/>
      <c r="P18" s="13"/>
      <c r="Q18" s="13"/>
      <c r="R18" s="13"/>
      <c r="S18" s="13"/>
      <c r="T18" s="13"/>
      <c r="U18" s="13"/>
      <c r="V18" s="13"/>
      <c r="W18" s="13"/>
      <c r="X18" s="13"/>
      <c r="Y18" s="13"/>
      <c r="Z18" s="13"/>
    </row>
    <row r="19" spans="1:26" s="319" customFormat="1" ht="12.75" customHeight="1">
      <c r="A19" s="49"/>
      <c r="B19" s="901">
        <v>3.2</v>
      </c>
      <c r="C19" s="1000"/>
      <c r="D19" s="897" t="s">
        <v>148</v>
      </c>
      <c r="E19" s="898" t="s">
        <v>149</v>
      </c>
      <c r="F19" s="902">
        <f t="shared" ref="F19:K19" si="2">SUM(F17:F18)</f>
        <v>6</v>
      </c>
      <c r="G19" s="902">
        <f t="shared" si="2"/>
        <v>6</v>
      </c>
      <c r="H19" s="902">
        <f t="shared" si="2"/>
        <v>6</v>
      </c>
      <c r="I19" s="902">
        <f t="shared" si="2"/>
        <v>0</v>
      </c>
      <c r="J19" s="902">
        <f t="shared" si="2"/>
        <v>0</v>
      </c>
      <c r="K19" s="902">
        <f t="shared" si="2"/>
        <v>0</v>
      </c>
      <c r="L19" s="49"/>
      <c r="M19" s="900">
        <f t="shared" si="0"/>
        <v>18</v>
      </c>
      <c r="N19" s="989"/>
      <c r="O19" s="49"/>
      <c r="P19" s="49"/>
      <c r="Q19" s="49"/>
      <c r="R19" s="49"/>
      <c r="S19" s="49"/>
      <c r="T19" s="49"/>
      <c r="U19" s="49"/>
      <c r="V19" s="49"/>
      <c r="W19" s="49"/>
      <c r="X19" s="49"/>
      <c r="Y19" s="49"/>
      <c r="Z19" s="49"/>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07" t="s">
        <v>1991</v>
      </c>
      <c r="O20" s="13"/>
      <c r="P20" s="13"/>
      <c r="Q20" s="13"/>
      <c r="R20" s="13"/>
      <c r="S20" s="13"/>
      <c r="T20" s="13"/>
      <c r="U20" s="13"/>
      <c r="V20" s="13"/>
      <c r="W20" s="13"/>
      <c r="X20" s="13"/>
      <c r="Y20" s="13"/>
      <c r="Z20" s="13"/>
    </row>
    <row r="21" spans="1:26" s="912" customFormat="1" ht="12.75" customHeight="1">
      <c r="A21" s="910"/>
      <c r="B21" s="1015" t="s">
        <v>154</v>
      </c>
      <c r="C21" s="1016" t="s">
        <v>124</v>
      </c>
      <c r="D21" s="918" t="s">
        <v>155</v>
      </c>
      <c r="E21" s="1017" t="s">
        <v>124</v>
      </c>
      <c r="F21" s="919">
        <v>0</v>
      </c>
      <c r="G21" s="919">
        <v>0</v>
      </c>
      <c r="H21" s="76">
        <v>36</v>
      </c>
      <c r="I21" s="926"/>
      <c r="J21" s="919"/>
      <c r="K21" s="919"/>
      <c r="L21" s="910"/>
      <c r="M21" s="911">
        <f t="shared" si="0"/>
        <v>36</v>
      </c>
      <c r="N21" s="991" t="s">
        <v>1992</v>
      </c>
      <c r="O21" s="910"/>
      <c r="P21" s="910"/>
      <c r="Q21" s="910"/>
      <c r="R21" s="910"/>
      <c r="S21" s="910"/>
      <c r="T21" s="910"/>
      <c r="U21" s="910"/>
      <c r="V21" s="910"/>
      <c r="W21" s="910"/>
      <c r="X21" s="910"/>
      <c r="Y21" s="910"/>
      <c r="Z21" s="910"/>
    </row>
    <row r="22" spans="1:26" s="912" customFormat="1" ht="12.75" customHeight="1">
      <c r="A22" s="910"/>
      <c r="B22" s="968"/>
      <c r="C22" s="997"/>
      <c r="D22" s="918" t="s">
        <v>156</v>
      </c>
      <c r="E22" s="1018"/>
      <c r="F22" s="919">
        <v>0</v>
      </c>
      <c r="G22" s="919">
        <v>0</v>
      </c>
      <c r="H22" s="76">
        <v>36</v>
      </c>
      <c r="I22" s="926"/>
      <c r="J22" s="919"/>
      <c r="K22" s="919"/>
      <c r="L22" s="910"/>
      <c r="M22" s="911">
        <f t="shared" si="0"/>
        <v>36</v>
      </c>
      <c r="N22" s="991"/>
      <c r="O22" s="910"/>
      <c r="P22" s="910"/>
      <c r="Q22" s="910"/>
      <c r="R22" s="910"/>
      <c r="S22" s="910"/>
      <c r="T22" s="910"/>
      <c r="U22" s="910"/>
      <c r="V22" s="910"/>
      <c r="W22" s="910"/>
      <c r="X22" s="910"/>
      <c r="Y22" s="910"/>
      <c r="Z22" s="910"/>
    </row>
    <row r="23" spans="1:26" s="912" customFormat="1" ht="12.75" customHeight="1">
      <c r="A23" s="910"/>
      <c r="B23" s="969"/>
      <c r="C23" s="1000"/>
      <c r="D23" s="918" t="s">
        <v>157</v>
      </c>
      <c r="E23" s="1019"/>
      <c r="F23" s="919">
        <v>0</v>
      </c>
      <c r="G23" s="919">
        <v>0</v>
      </c>
      <c r="H23" s="76">
        <v>36</v>
      </c>
      <c r="I23" s="926"/>
      <c r="J23" s="919"/>
      <c r="K23" s="919"/>
      <c r="L23" s="910"/>
      <c r="M23" s="911">
        <f t="shared" si="0"/>
        <v>36</v>
      </c>
      <c r="N23" s="991"/>
      <c r="O23" s="910"/>
      <c r="P23" s="910"/>
      <c r="Q23" s="910"/>
      <c r="R23" s="910"/>
      <c r="S23" s="910"/>
      <c r="T23" s="910"/>
      <c r="U23" s="910"/>
      <c r="V23" s="910"/>
      <c r="W23" s="910"/>
      <c r="X23" s="910"/>
      <c r="Y23" s="910"/>
      <c r="Z23" s="910"/>
    </row>
    <row r="24" spans="1:26" ht="12.75" customHeight="1">
      <c r="A24" s="13"/>
      <c r="B24" s="178" t="s">
        <v>158</v>
      </c>
      <c r="C24" s="1001" t="s">
        <v>159</v>
      </c>
      <c r="D24" s="73" t="s">
        <v>160</v>
      </c>
      <c r="E24" s="174" t="s">
        <v>161</v>
      </c>
      <c r="F24" s="76">
        <v>0</v>
      </c>
      <c r="G24" s="76">
        <v>0</v>
      </c>
      <c r="H24" s="76">
        <v>1</v>
      </c>
      <c r="I24" s="76"/>
      <c r="J24" s="76"/>
      <c r="K24" s="76"/>
      <c r="L24" s="13"/>
      <c r="M24" s="72">
        <f t="shared" si="0"/>
        <v>1</v>
      </c>
      <c r="N24" s="989" t="s">
        <v>1994</v>
      </c>
      <c r="O24" s="13"/>
      <c r="P24" s="13"/>
      <c r="Q24" s="13"/>
      <c r="R24" s="13"/>
      <c r="S24" s="13"/>
      <c r="T24" s="13"/>
      <c r="U24" s="13"/>
      <c r="V24" s="13"/>
      <c r="W24" s="13"/>
      <c r="X24" s="13"/>
      <c r="Y24" s="13"/>
      <c r="Z24" s="13"/>
    </row>
    <row r="25" spans="1:26" ht="12.75" customHeight="1">
      <c r="A25" s="13"/>
      <c r="B25" s="178" t="s">
        <v>162</v>
      </c>
      <c r="C25" s="997"/>
      <c r="D25" s="73" t="s">
        <v>163</v>
      </c>
      <c r="E25" s="174" t="s">
        <v>164</v>
      </c>
      <c r="F25" s="76">
        <v>11</v>
      </c>
      <c r="G25" s="76">
        <v>9</v>
      </c>
      <c r="H25" s="76">
        <v>7</v>
      </c>
      <c r="I25" s="76"/>
      <c r="J25" s="76"/>
      <c r="K25" s="76"/>
      <c r="L25" s="13"/>
      <c r="M25" s="72">
        <f t="shared" si="0"/>
        <v>27</v>
      </c>
      <c r="N25" s="989"/>
      <c r="O25" s="13"/>
      <c r="P25" s="13"/>
      <c r="Q25" s="13"/>
      <c r="R25" s="13"/>
      <c r="S25" s="13"/>
      <c r="T25" s="13"/>
      <c r="U25" s="13"/>
      <c r="V25" s="13"/>
      <c r="W25" s="13"/>
      <c r="X25" s="13"/>
      <c r="Y25" s="13"/>
      <c r="Z25" s="13"/>
    </row>
    <row r="26" spans="1:26" ht="12.75" customHeight="1">
      <c r="A26" s="13"/>
      <c r="B26" s="178" t="s">
        <v>165</v>
      </c>
      <c r="C26" s="997"/>
      <c r="D26" s="73" t="s">
        <v>166</v>
      </c>
      <c r="E26" s="174" t="s">
        <v>167</v>
      </c>
      <c r="F26" s="76">
        <v>2</v>
      </c>
      <c r="G26" s="76">
        <v>1</v>
      </c>
      <c r="H26" s="76">
        <v>0</v>
      </c>
      <c r="I26" s="76"/>
      <c r="J26" s="76"/>
      <c r="K26" s="76"/>
      <c r="L26" s="13"/>
      <c r="M26" s="72">
        <f t="shared" si="0"/>
        <v>3</v>
      </c>
      <c r="N26" s="989"/>
      <c r="O26" s="13"/>
      <c r="P26" s="13"/>
      <c r="Q26" s="13"/>
      <c r="R26" s="13"/>
      <c r="S26" s="13"/>
      <c r="T26" s="13"/>
      <c r="U26" s="13"/>
      <c r="V26" s="13"/>
      <c r="W26" s="13"/>
      <c r="X26" s="13"/>
      <c r="Y26" s="13"/>
      <c r="Z26" s="13"/>
    </row>
    <row r="27" spans="1:26" ht="12.75" customHeight="1">
      <c r="A27" s="13"/>
      <c r="B27" s="178" t="s">
        <v>168</v>
      </c>
      <c r="C27" s="997"/>
      <c r="D27" s="73" t="s">
        <v>169</v>
      </c>
      <c r="E27" s="174" t="s">
        <v>170</v>
      </c>
      <c r="F27" s="76">
        <v>0</v>
      </c>
      <c r="G27" s="76">
        <v>0</v>
      </c>
      <c r="H27" s="76">
        <v>0</v>
      </c>
      <c r="I27" s="76"/>
      <c r="J27" s="76"/>
      <c r="K27" s="76"/>
      <c r="L27" s="13"/>
      <c r="M27" s="72">
        <f t="shared" si="0"/>
        <v>0</v>
      </c>
      <c r="N27" s="989"/>
      <c r="O27" s="13"/>
      <c r="P27" s="13"/>
      <c r="Q27" s="13"/>
      <c r="R27" s="13"/>
      <c r="S27" s="13"/>
      <c r="T27" s="13"/>
      <c r="U27" s="13"/>
      <c r="V27" s="13"/>
      <c r="W27" s="13"/>
      <c r="X27" s="13"/>
      <c r="Y27" s="13"/>
      <c r="Z27" s="13"/>
    </row>
    <row r="28" spans="1:26" s="319" customFormat="1" ht="12.75" customHeight="1">
      <c r="A28" s="49"/>
      <c r="B28" s="901">
        <v>3.3</v>
      </c>
      <c r="C28" s="1000"/>
      <c r="D28" s="897" t="s">
        <v>171</v>
      </c>
      <c r="E28" s="898" t="s">
        <v>172</v>
      </c>
      <c r="F28" s="899">
        <f t="shared" ref="F28:K28" si="3">SUM(F24:F27)</f>
        <v>13</v>
      </c>
      <c r="G28" s="899">
        <f t="shared" si="3"/>
        <v>10</v>
      </c>
      <c r="H28" s="899">
        <f t="shared" si="3"/>
        <v>8</v>
      </c>
      <c r="I28" s="899">
        <f t="shared" si="3"/>
        <v>0</v>
      </c>
      <c r="J28" s="899">
        <f t="shared" si="3"/>
        <v>0</v>
      </c>
      <c r="K28" s="899">
        <f t="shared" si="3"/>
        <v>0</v>
      </c>
      <c r="L28" s="49"/>
      <c r="M28" s="900">
        <f t="shared" si="0"/>
        <v>31</v>
      </c>
      <c r="N28" s="895"/>
      <c r="O28" s="49"/>
      <c r="P28" s="49"/>
      <c r="Q28" s="49"/>
      <c r="R28" s="49"/>
      <c r="S28" s="49"/>
      <c r="T28" s="49"/>
      <c r="U28" s="49"/>
      <c r="V28" s="49"/>
      <c r="W28" s="49"/>
      <c r="X28" s="49"/>
      <c r="Y28" s="49"/>
      <c r="Z28" s="49"/>
    </row>
    <row r="29" spans="1:26" ht="12.75" customHeight="1">
      <c r="A29" s="77"/>
      <c r="B29" s="179" t="s">
        <v>173</v>
      </c>
      <c r="C29" s="1022" t="s">
        <v>174</v>
      </c>
      <c r="D29" s="63" t="s">
        <v>175</v>
      </c>
      <c r="E29" s="78" t="s">
        <v>176</v>
      </c>
      <c r="F29" s="97">
        <v>1</v>
      </c>
      <c r="G29" s="97">
        <v>1</v>
      </c>
      <c r="H29" s="97">
        <v>1</v>
      </c>
      <c r="I29" s="79"/>
      <c r="J29" s="79"/>
      <c r="K29" s="79"/>
      <c r="L29" s="77"/>
      <c r="M29" s="72">
        <f t="shared" si="0"/>
        <v>3</v>
      </c>
      <c r="N29" s="990" t="s">
        <v>1986</v>
      </c>
      <c r="O29" s="77"/>
      <c r="P29" s="77"/>
      <c r="Q29" s="77"/>
      <c r="R29" s="77"/>
      <c r="S29" s="77"/>
      <c r="T29" s="77"/>
      <c r="U29" s="77"/>
      <c r="V29" s="77"/>
      <c r="W29" s="77"/>
      <c r="X29" s="77"/>
      <c r="Y29" s="77"/>
      <c r="Z29" s="77"/>
    </row>
    <row r="30" spans="1:26" ht="12.75" customHeight="1">
      <c r="A30" s="77"/>
      <c r="B30" s="179" t="s">
        <v>177</v>
      </c>
      <c r="C30" s="997"/>
      <c r="D30" s="63" t="s">
        <v>178</v>
      </c>
      <c r="E30" s="78" t="s">
        <v>179</v>
      </c>
      <c r="F30" s="97">
        <v>0</v>
      </c>
      <c r="G30" s="97">
        <v>0</v>
      </c>
      <c r="H30" s="97">
        <v>0</v>
      </c>
      <c r="I30" s="79"/>
      <c r="J30" s="79"/>
      <c r="K30" s="79"/>
      <c r="L30" s="77"/>
      <c r="M30" s="72">
        <f t="shared" si="0"/>
        <v>0</v>
      </c>
      <c r="N30" s="990"/>
      <c r="O30" s="77"/>
      <c r="P30" s="77"/>
      <c r="Q30" s="77"/>
      <c r="R30" s="77"/>
      <c r="S30" s="77"/>
      <c r="T30" s="77"/>
      <c r="U30" s="77"/>
      <c r="V30" s="77"/>
      <c r="W30" s="77"/>
      <c r="X30" s="77"/>
      <c r="Y30" s="77"/>
      <c r="Z30" s="77"/>
    </row>
    <row r="31" spans="1:26" ht="12.75" customHeight="1">
      <c r="A31" s="77"/>
      <c r="B31" s="179" t="s">
        <v>180</v>
      </c>
      <c r="C31" s="997"/>
      <c r="D31" s="63" t="s">
        <v>181</v>
      </c>
      <c r="E31" s="78" t="s">
        <v>182</v>
      </c>
      <c r="F31" s="97">
        <v>15</v>
      </c>
      <c r="G31" s="97">
        <v>15</v>
      </c>
      <c r="H31" s="909">
        <v>0</v>
      </c>
      <c r="I31" s="79"/>
      <c r="J31" s="79"/>
      <c r="K31" s="79"/>
      <c r="L31" s="77"/>
      <c r="M31" s="72">
        <f t="shared" si="0"/>
        <v>30</v>
      </c>
      <c r="N31" s="990"/>
      <c r="O31" s="77"/>
      <c r="P31" s="77"/>
      <c r="Q31" s="77"/>
      <c r="R31" s="77"/>
      <c r="S31" s="77"/>
      <c r="T31" s="77"/>
      <c r="U31" s="77"/>
      <c r="V31" s="77"/>
      <c r="W31" s="77"/>
      <c r="X31" s="77"/>
      <c r="Y31" s="77"/>
      <c r="Z31" s="77"/>
    </row>
    <row r="32" spans="1:26" ht="12.75" customHeight="1">
      <c r="A32" s="77"/>
      <c r="B32" s="179" t="s">
        <v>183</v>
      </c>
      <c r="C32" s="997"/>
      <c r="D32" s="63" t="s">
        <v>184</v>
      </c>
      <c r="E32" s="78" t="s">
        <v>185</v>
      </c>
      <c r="F32" s="97">
        <v>0</v>
      </c>
      <c r="G32" s="97">
        <v>0</v>
      </c>
      <c r="H32" s="97">
        <v>0</v>
      </c>
      <c r="I32" s="79"/>
      <c r="J32" s="79"/>
      <c r="K32" s="79"/>
      <c r="L32" s="77"/>
      <c r="M32" s="72">
        <f t="shared" si="0"/>
        <v>0</v>
      </c>
      <c r="N32" s="990"/>
      <c r="O32" s="77"/>
      <c r="P32" s="77"/>
      <c r="Q32" s="77"/>
      <c r="R32" s="77"/>
      <c r="S32" s="77"/>
      <c r="T32" s="77"/>
      <c r="U32" s="77"/>
      <c r="V32" s="77"/>
      <c r="W32" s="77"/>
      <c r="X32" s="77"/>
      <c r="Y32" s="77"/>
      <c r="Z32" s="77"/>
    </row>
    <row r="33" spans="1:26" ht="12.75" customHeight="1">
      <c r="A33" s="77"/>
      <c r="B33" s="179" t="s">
        <v>186</v>
      </c>
      <c r="C33" s="997"/>
      <c r="D33" s="63" t="s">
        <v>187</v>
      </c>
      <c r="E33" s="78" t="s">
        <v>188</v>
      </c>
      <c r="F33" s="98">
        <v>1</v>
      </c>
      <c r="G33" s="98">
        <v>1</v>
      </c>
      <c r="H33" s="98">
        <v>1</v>
      </c>
      <c r="I33" s="80"/>
      <c r="J33" s="80"/>
      <c r="K33" s="80"/>
      <c r="L33" s="77"/>
      <c r="M33" s="72">
        <f t="shared" si="0"/>
        <v>3</v>
      </c>
      <c r="N33" s="990"/>
      <c r="O33" s="77"/>
      <c r="P33" s="77"/>
      <c r="Q33" s="77"/>
      <c r="R33" s="77"/>
      <c r="S33" s="77"/>
      <c r="T33" s="77"/>
      <c r="U33" s="77"/>
      <c r="V33" s="77"/>
      <c r="W33" s="77"/>
      <c r="X33" s="77"/>
      <c r="Y33" s="77"/>
      <c r="Z33" s="77"/>
    </row>
    <row r="34" spans="1:26" ht="12.75" customHeight="1">
      <c r="A34" s="77"/>
      <c r="B34" s="179" t="s">
        <v>189</v>
      </c>
      <c r="C34" s="997"/>
      <c r="D34" s="63" t="s">
        <v>190</v>
      </c>
      <c r="E34" s="78" t="s">
        <v>191</v>
      </c>
      <c r="F34" s="98">
        <v>1</v>
      </c>
      <c r="G34" s="98">
        <v>1</v>
      </c>
      <c r="H34" s="98">
        <v>1</v>
      </c>
      <c r="I34" s="80"/>
      <c r="J34" s="80"/>
      <c r="K34" s="80"/>
      <c r="L34" s="77"/>
      <c r="M34" s="72">
        <f t="shared" si="0"/>
        <v>3</v>
      </c>
      <c r="N34" s="990"/>
      <c r="O34" s="77"/>
      <c r="P34" s="77"/>
      <c r="Q34" s="77"/>
      <c r="R34" s="77"/>
      <c r="S34" s="77"/>
      <c r="T34" s="77"/>
      <c r="U34" s="77"/>
      <c r="V34" s="77"/>
      <c r="W34" s="77"/>
      <c r="X34" s="77"/>
      <c r="Y34" s="77"/>
      <c r="Z34" s="77"/>
    </row>
    <row r="35" spans="1:26" ht="12.75" customHeight="1">
      <c r="A35" s="77"/>
      <c r="B35" s="179" t="s">
        <v>192</v>
      </c>
      <c r="C35" s="1000"/>
      <c r="D35" s="63" t="s">
        <v>193</v>
      </c>
      <c r="E35" s="78" t="s">
        <v>194</v>
      </c>
      <c r="F35" s="892">
        <v>0</v>
      </c>
      <c r="G35" s="892">
        <v>0</v>
      </c>
      <c r="H35" s="892">
        <v>0</v>
      </c>
      <c r="I35" s="80"/>
      <c r="J35" s="80"/>
      <c r="K35" s="80"/>
      <c r="L35" s="77"/>
      <c r="M35" s="72">
        <f t="shared" si="0"/>
        <v>0</v>
      </c>
      <c r="N35" s="990"/>
      <c r="O35" s="77"/>
      <c r="P35" s="77"/>
      <c r="Q35" s="77"/>
      <c r="R35" s="77"/>
      <c r="S35" s="77"/>
      <c r="T35" s="77"/>
      <c r="U35" s="77"/>
      <c r="V35" s="77"/>
      <c r="W35" s="77"/>
      <c r="X35" s="77"/>
      <c r="Y35" s="77"/>
      <c r="Z35" s="77"/>
    </row>
    <row r="36" spans="1:26" ht="12.75" customHeight="1">
      <c r="A36" s="13"/>
      <c r="B36" s="180" t="s">
        <v>195</v>
      </c>
      <c r="C36" s="1002" t="s">
        <v>1910</v>
      </c>
      <c r="D36" s="73" t="s">
        <v>197</v>
      </c>
      <c r="E36" s="174" t="s">
        <v>198</v>
      </c>
      <c r="F36" s="76">
        <v>0</v>
      </c>
      <c r="G36" s="76">
        <v>0</v>
      </c>
      <c r="H36" s="76">
        <v>0</v>
      </c>
      <c r="I36" s="76"/>
      <c r="J36" s="76"/>
      <c r="K36" s="76"/>
      <c r="L36" s="13"/>
      <c r="M36" s="72">
        <f t="shared" si="0"/>
        <v>0</v>
      </c>
      <c r="N36" s="989" t="s">
        <v>1987</v>
      </c>
      <c r="O36" s="13"/>
      <c r="P36" s="13"/>
      <c r="Q36" s="13"/>
      <c r="R36" s="13"/>
      <c r="S36" s="13"/>
      <c r="T36" s="13"/>
      <c r="U36" s="13"/>
      <c r="V36" s="13"/>
      <c r="W36" s="13"/>
      <c r="X36" s="13"/>
      <c r="Y36" s="13"/>
      <c r="Z36" s="13"/>
    </row>
    <row r="37" spans="1:26" ht="12.75" customHeight="1">
      <c r="A37" s="13"/>
      <c r="B37" s="180" t="s">
        <v>199</v>
      </c>
      <c r="C37" s="968"/>
      <c r="D37" s="73" t="s">
        <v>200</v>
      </c>
      <c r="E37" s="174" t="s">
        <v>201</v>
      </c>
      <c r="F37" s="76">
        <v>0</v>
      </c>
      <c r="G37" s="76">
        <v>0</v>
      </c>
      <c r="H37" s="76">
        <v>0</v>
      </c>
      <c r="I37" s="76"/>
      <c r="J37" s="76"/>
      <c r="K37" s="76"/>
      <c r="L37" s="13"/>
      <c r="M37" s="72">
        <f t="shared" si="0"/>
        <v>0</v>
      </c>
      <c r="N37" s="989"/>
      <c r="O37" s="13"/>
      <c r="P37" s="13"/>
      <c r="Q37" s="13"/>
      <c r="R37" s="13"/>
      <c r="S37" s="13"/>
      <c r="T37" s="13"/>
      <c r="U37" s="13"/>
      <c r="V37" s="13"/>
      <c r="W37" s="13"/>
      <c r="X37" s="13"/>
      <c r="Y37" s="13"/>
      <c r="Z37" s="13"/>
    </row>
    <row r="38" spans="1:26" ht="12.75" customHeight="1">
      <c r="A38" s="13"/>
      <c r="B38" s="180" t="s">
        <v>202</v>
      </c>
      <c r="C38" s="968"/>
      <c r="D38" s="73" t="s">
        <v>203</v>
      </c>
      <c r="E38" s="174" t="s">
        <v>204</v>
      </c>
      <c r="F38" s="76">
        <v>1</v>
      </c>
      <c r="G38" s="76">
        <v>1</v>
      </c>
      <c r="H38" s="76">
        <v>1</v>
      </c>
      <c r="I38" s="76"/>
      <c r="J38" s="76"/>
      <c r="K38" s="76"/>
      <c r="L38" s="13"/>
      <c r="M38" s="72">
        <f t="shared" si="0"/>
        <v>3</v>
      </c>
      <c r="N38" s="989"/>
      <c r="O38" s="13"/>
      <c r="P38" s="13"/>
      <c r="Q38" s="13"/>
      <c r="R38" s="13"/>
      <c r="S38" s="13"/>
      <c r="T38" s="13"/>
      <c r="U38" s="13"/>
      <c r="V38" s="13"/>
      <c r="W38" s="13"/>
      <c r="X38" s="13"/>
      <c r="Y38" s="13"/>
      <c r="Z38" s="13"/>
    </row>
    <row r="39" spans="1:26" ht="12.75" customHeight="1">
      <c r="A39" s="13"/>
      <c r="B39" s="180" t="s">
        <v>205</v>
      </c>
      <c r="C39" s="968"/>
      <c r="D39" s="73" t="s">
        <v>206</v>
      </c>
      <c r="E39" s="174" t="s">
        <v>207</v>
      </c>
      <c r="F39" s="76">
        <v>0</v>
      </c>
      <c r="G39" s="76">
        <v>0</v>
      </c>
      <c r="H39" s="76">
        <v>0</v>
      </c>
      <c r="I39" s="76"/>
      <c r="J39" s="76"/>
      <c r="K39" s="76"/>
      <c r="L39" s="13"/>
      <c r="M39" s="72">
        <f t="shared" si="0"/>
        <v>0</v>
      </c>
      <c r="N39" s="989"/>
      <c r="O39" s="13"/>
      <c r="P39" s="13"/>
      <c r="Q39" s="13"/>
      <c r="R39" s="13"/>
      <c r="S39" s="13"/>
      <c r="T39" s="13"/>
      <c r="U39" s="13"/>
      <c r="V39" s="13"/>
      <c r="W39" s="13"/>
      <c r="X39" s="13"/>
      <c r="Y39" s="13"/>
      <c r="Z39" s="13"/>
    </row>
    <row r="40" spans="1:26" ht="12.75" customHeight="1">
      <c r="A40" s="13"/>
      <c r="B40" s="180">
        <v>3.4</v>
      </c>
      <c r="C40" s="969"/>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989"/>
      <c r="O40" s="13"/>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v>0</v>
      </c>
      <c r="G41" s="76">
        <v>0</v>
      </c>
      <c r="H41" s="76">
        <v>0</v>
      </c>
      <c r="I41" s="76"/>
      <c r="J41" s="76"/>
      <c r="K41" s="76"/>
      <c r="L41" s="13"/>
      <c r="M41" s="72">
        <f t="shared" si="0"/>
        <v>0</v>
      </c>
      <c r="N41" s="989" t="s">
        <v>1988</v>
      </c>
      <c r="O41" s="13"/>
      <c r="P41" s="13"/>
      <c r="Q41" s="13"/>
      <c r="R41" s="13"/>
      <c r="S41" s="13"/>
      <c r="T41" s="13"/>
      <c r="U41" s="13"/>
      <c r="V41" s="13"/>
      <c r="W41" s="13"/>
      <c r="X41" s="13"/>
      <c r="Y41" s="13"/>
      <c r="Z41" s="13"/>
    </row>
    <row r="42" spans="1:26" ht="12.75" customHeight="1">
      <c r="A42" s="13"/>
      <c r="B42" s="969"/>
      <c r="C42" s="968"/>
      <c r="D42" s="73" t="s">
        <v>213</v>
      </c>
      <c r="E42" s="174" t="s">
        <v>214</v>
      </c>
      <c r="F42" s="76">
        <v>1</v>
      </c>
      <c r="G42" s="76">
        <v>1</v>
      </c>
      <c r="H42" s="76">
        <v>0</v>
      </c>
      <c r="I42" s="76"/>
      <c r="J42" s="76"/>
      <c r="K42" s="76"/>
      <c r="L42" s="13"/>
      <c r="M42" s="72">
        <f t="shared" si="0"/>
        <v>2</v>
      </c>
      <c r="N42" s="989"/>
      <c r="O42" s="13"/>
      <c r="P42" s="13"/>
      <c r="Q42" s="13"/>
      <c r="R42" s="13"/>
      <c r="S42" s="13"/>
      <c r="T42" s="13"/>
      <c r="U42" s="13"/>
      <c r="V42" s="13"/>
      <c r="W42" s="13"/>
      <c r="X42" s="13"/>
      <c r="Y42" s="13"/>
      <c r="Z42" s="13"/>
    </row>
    <row r="43" spans="1:26" ht="12.75" customHeight="1">
      <c r="A43" s="13"/>
      <c r="B43" s="1023" t="s">
        <v>215</v>
      </c>
      <c r="C43" s="968"/>
      <c r="D43" s="73" t="s">
        <v>216</v>
      </c>
      <c r="E43" s="174" t="s">
        <v>217</v>
      </c>
      <c r="F43" s="76">
        <v>0</v>
      </c>
      <c r="G43" s="76">
        <v>0</v>
      </c>
      <c r="H43" s="76">
        <v>0</v>
      </c>
      <c r="I43" s="76"/>
      <c r="J43" s="76"/>
      <c r="K43" s="76"/>
      <c r="L43" s="13"/>
      <c r="M43" s="72">
        <f t="shared" si="0"/>
        <v>0</v>
      </c>
      <c r="N43" s="989"/>
      <c r="O43" s="13"/>
      <c r="P43" s="13"/>
      <c r="Q43" s="13"/>
      <c r="R43" s="13"/>
      <c r="S43" s="13"/>
      <c r="T43" s="13"/>
      <c r="U43" s="13"/>
      <c r="V43" s="13"/>
      <c r="W43" s="13"/>
      <c r="X43" s="13"/>
      <c r="Y43" s="13"/>
      <c r="Z43" s="13"/>
    </row>
    <row r="44" spans="1:26" ht="12.75" customHeight="1">
      <c r="A44" s="13"/>
      <c r="B44" s="969"/>
      <c r="C44" s="968"/>
      <c r="D44" s="73" t="s">
        <v>218</v>
      </c>
      <c r="E44" s="174" t="s">
        <v>219</v>
      </c>
      <c r="F44" s="76">
        <v>0</v>
      </c>
      <c r="G44" s="76">
        <v>0</v>
      </c>
      <c r="H44" s="76">
        <v>0</v>
      </c>
      <c r="I44" s="76"/>
      <c r="J44" s="76"/>
      <c r="K44" s="76"/>
      <c r="L44" s="13"/>
      <c r="M44" s="72">
        <f t="shared" si="0"/>
        <v>0</v>
      </c>
      <c r="N44" s="989"/>
      <c r="O44" s="13"/>
      <c r="P44" s="13"/>
      <c r="Q44" s="13"/>
      <c r="R44" s="13"/>
      <c r="S44" s="13"/>
      <c r="T44" s="13"/>
      <c r="U44" s="13"/>
      <c r="V44" s="13"/>
      <c r="W44" s="13"/>
      <c r="X44" s="13"/>
      <c r="Y44" s="13"/>
      <c r="Z44" s="13"/>
    </row>
    <row r="45" spans="1:26" ht="12.75" customHeight="1">
      <c r="A45" s="13"/>
      <c r="B45" s="179">
        <v>3.5</v>
      </c>
      <c r="C45" s="969"/>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989"/>
      <c r="O45" s="13"/>
      <c r="P45" s="13"/>
      <c r="Q45" s="13"/>
      <c r="R45" s="13"/>
      <c r="S45" s="13"/>
      <c r="T45" s="13"/>
      <c r="U45" s="13"/>
      <c r="V45" s="13"/>
      <c r="W45" s="13"/>
      <c r="X45" s="13"/>
      <c r="Y45" s="13"/>
      <c r="Z45" s="13"/>
    </row>
    <row r="46" spans="1:26" ht="12.75" customHeight="1">
      <c r="A46" s="13"/>
      <c r="B46" s="1007">
        <v>4</v>
      </c>
      <c r="C46" s="1001" t="s">
        <v>1954</v>
      </c>
      <c r="D46" s="170" t="s">
        <v>222</v>
      </c>
      <c r="E46" s="171" t="s">
        <v>223</v>
      </c>
      <c r="F46" s="81">
        <v>0</v>
      </c>
      <c r="G46" s="81">
        <v>0</v>
      </c>
      <c r="H46" s="81">
        <v>0</v>
      </c>
      <c r="I46" s="81"/>
      <c r="J46" s="81"/>
      <c r="K46" s="81"/>
      <c r="L46" s="13"/>
      <c r="M46" s="72">
        <f t="shared" si="0"/>
        <v>0</v>
      </c>
      <c r="N46" s="989" t="s">
        <v>1989</v>
      </c>
      <c r="O46" s="13"/>
      <c r="P46" s="13"/>
      <c r="Q46" s="13"/>
      <c r="R46" s="13"/>
      <c r="S46" s="13"/>
      <c r="T46" s="13"/>
      <c r="U46" s="13"/>
      <c r="V46" s="13"/>
      <c r="W46" s="13"/>
      <c r="X46" s="13"/>
      <c r="Y46" s="13"/>
      <c r="Z46" s="13"/>
    </row>
    <row r="47" spans="1:26" ht="12.75" customHeight="1">
      <c r="A47" s="13"/>
      <c r="B47" s="968"/>
      <c r="C47" s="1020"/>
      <c r="D47" s="170" t="s">
        <v>224</v>
      </c>
      <c r="E47" s="171" t="s">
        <v>225</v>
      </c>
      <c r="F47" s="81">
        <v>0</v>
      </c>
      <c r="G47" s="81">
        <v>0</v>
      </c>
      <c r="H47" s="81">
        <v>0</v>
      </c>
      <c r="I47" s="81"/>
      <c r="J47" s="81"/>
      <c r="K47" s="81"/>
      <c r="L47" s="13"/>
      <c r="M47" s="72">
        <f t="shared" si="0"/>
        <v>0</v>
      </c>
      <c r="N47" s="989"/>
      <c r="O47" s="13"/>
      <c r="P47" s="13"/>
      <c r="Q47" s="13"/>
      <c r="R47" s="13"/>
      <c r="S47" s="13"/>
      <c r="T47" s="13"/>
      <c r="U47" s="13"/>
      <c r="V47" s="13"/>
      <c r="W47" s="13"/>
      <c r="X47" s="13"/>
      <c r="Y47" s="13"/>
      <c r="Z47" s="13"/>
    </row>
    <row r="48" spans="1:26" ht="12.75" customHeight="1">
      <c r="A48" s="13"/>
      <c r="B48" s="969"/>
      <c r="C48" s="1021"/>
      <c r="D48" s="170" t="s">
        <v>226</v>
      </c>
      <c r="E48" s="171" t="s">
        <v>227</v>
      </c>
      <c r="F48" s="81">
        <v>0</v>
      </c>
      <c r="G48" s="81">
        <v>0</v>
      </c>
      <c r="H48" s="81">
        <v>0</v>
      </c>
      <c r="I48" s="81"/>
      <c r="J48" s="81"/>
      <c r="K48" s="81"/>
      <c r="L48" s="13"/>
      <c r="M48" s="72">
        <f t="shared" si="0"/>
        <v>0</v>
      </c>
      <c r="N48" s="989"/>
      <c r="O48" s="13"/>
      <c r="P48" s="13"/>
      <c r="Q48" s="13"/>
      <c r="R48" s="13"/>
      <c r="S48" s="13"/>
      <c r="T48" s="13"/>
      <c r="U48" s="13"/>
      <c r="V48" s="13"/>
      <c r="W48" s="13"/>
      <c r="X48" s="13"/>
      <c r="Y48" s="13"/>
      <c r="Z48" s="13"/>
    </row>
    <row r="49" spans="1:26" ht="12.75" customHeight="1">
      <c r="A49" s="13"/>
      <c r="B49" s="1007" t="s">
        <v>228</v>
      </c>
      <c r="C49" s="992" t="s">
        <v>229</v>
      </c>
      <c r="D49" s="927" t="s">
        <v>230</v>
      </c>
      <c r="E49" s="928" t="s">
        <v>231</v>
      </c>
      <c r="F49" s="929">
        <v>0</v>
      </c>
      <c r="G49" s="929">
        <v>0</v>
      </c>
      <c r="H49" s="929">
        <v>0</v>
      </c>
      <c r="I49" s="929"/>
      <c r="J49" s="929"/>
      <c r="K49" s="929"/>
      <c r="L49" s="13"/>
      <c r="M49" s="72">
        <f t="shared" si="0"/>
        <v>0</v>
      </c>
      <c r="N49" s="989" t="s">
        <v>1984</v>
      </c>
      <c r="O49" s="13"/>
      <c r="P49" s="13"/>
      <c r="Q49" s="13"/>
      <c r="R49" s="13"/>
      <c r="S49" s="13"/>
      <c r="T49" s="13"/>
      <c r="U49" s="13"/>
      <c r="V49" s="13"/>
      <c r="W49" s="13"/>
      <c r="X49" s="13"/>
      <c r="Y49" s="13"/>
      <c r="Z49" s="13"/>
    </row>
    <row r="50" spans="1:26" ht="12.75" customHeight="1">
      <c r="A50" s="13"/>
      <c r="B50" s="968"/>
      <c r="C50" s="993"/>
      <c r="D50" s="927" t="s">
        <v>232</v>
      </c>
      <c r="E50" s="928" t="s">
        <v>233</v>
      </c>
      <c r="F50" s="929">
        <v>0</v>
      </c>
      <c r="G50" s="929">
        <v>0</v>
      </c>
      <c r="H50" s="929">
        <v>0</v>
      </c>
      <c r="I50" s="929"/>
      <c r="J50" s="929"/>
      <c r="K50" s="929"/>
      <c r="L50" s="13"/>
      <c r="M50" s="72">
        <f t="shared" si="0"/>
        <v>0</v>
      </c>
      <c r="N50" s="989"/>
      <c r="O50" s="13"/>
      <c r="P50" s="13"/>
      <c r="Q50" s="13"/>
      <c r="R50" s="13"/>
      <c r="S50" s="13"/>
      <c r="T50" s="13"/>
      <c r="U50" s="13"/>
      <c r="V50" s="13"/>
      <c r="W50" s="13"/>
      <c r="X50" s="13"/>
      <c r="Y50" s="13"/>
      <c r="Z50" s="13"/>
    </row>
    <row r="51" spans="1:26" ht="12.75" customHeight="1">
      <c r="A51" s="13"/>
      <c r="B51" s="968"/>
      <c r="C51" s="993"/>
      <c r="D51" s="930" t="s">
        <v>234</v>
      </c>
      <c r="E51" s="931" t="s">
        <v>235</v>
      </c>
      <c r="F51" s="932">
        <v>0</v>
      </c>
      <c r="G51" s="932">
        <v>0</v>
      </c>
      <c r="H51" s="932">
        <v>0</v>
      </c>
      <c r="I51" s="933"/>
      <c r="J51" s="933"/>
      <c r="K51" s="933"/>
      <c r="L51" s="13"/>
      <c r="M51" s="72">
        <f t="shared" si="0"/>
        <v>0</v>
      </c>
      <c r="N51" s="989"/>
      <c r="O51" s="13"/>
      <c r="P51" s="13"/>
      <c r="Q51" s="13"/>
      <c r="R51" s="13"/>
      <c r="S51" s="13"/>
      <c r="T51" s="13"/>
      <c r="U51" s="13"/>
      <c r="V51" s="13"/>
      <c r="W51" s="13"/>
      <c r="X51" s="13"/>
      <c r="Y51" s="13"/>
      <c r="Z51" s="13"/>
    </row>
    <row r="52" spans="1:26" ht="12.75" customHeight="1">
      <c r="A52" s="13"/>
      <c r="B52" s="968"/>
      <c r="C52" s="993"/>
      <c r="D52" s="927" t="s">
        <v>236</v>
      </c>
      <c r="E52" s="928" t="s">
        <v>237</v>
      </c>
      <c r="F52" s="929">
        <v>0</v>
      </c>
      <c r="G52" s="929">
        <v>0</v>
      </c>
      <c r="H52" s="929">
        <v>0</v>
      </c>
      <c r="I52" s="929"/>
      <c r="J52" s="929"/>
      <c r="K52" s="929"/>
      <c r="L52" s="13"/>
      <c r="M52" s="72">
        <f t="shared" si="0"/>
        <v>0</v>
      </c>
      <c r="N52" s="989"/>
      <c r="O52" s="13"/>
      <c r="P52" s="13"/>
      <c r="Q52" s="13"/>
      <c r="R52" s="13"/>
      <c r="S52" s="13"/>
      <c r="T52" s="13"/>
      <c r="U52" s="13"/>
      <c r="V52" s="13"/>
      <c r="W52" s="13"/>
      <c r="X52" s="13"/>
      <c r="Y52" s="13"/>
      <c r="Z52" s="13"/>
    </row>
    <row r="53" spans="1:26" ht="12.75" customHeight="1">
      <c r="A53" s="13"/>
      <c r="B53" s="969"/>
      <c r="C53" s="993"/>
      <c r="D53" s="927" t="s">
        <v>238</v>
      </c>
      <c r="E53" s="928" t="s">
        <v>239</v>
      </c>
      <c r="F53" s="929">
        <v>0</v>
      </c>
      <c r="G53" s="929">
        <v>0</v>
      </c>
      <c r="H53" s="929">
        <v>0</v>
      </c>
      <c r="I53" s="929"/>
      <c r="J53" s="929"/>
      <c r="K53" s="929"/>
      <c r="L53" s="13"/>
      <c r="M53" s="72">
        <f t="shared" si="0"/>
        <v>0</v>
      </c>
      <c r="N53" s="989"/>
      <c r="O53" s="13"/>
      <c r="P53" s="13"/>
      <c r="Q53" s="13"/>
      <c r="R53" s="13"/>
      <c r="S53" s="13"/>
      <c r="T53" s="13"/>
      <c r="U53" s="13"/>
      <c r="V53" s="13"/>
      <c r="W53" s="13"/>
      <c r="X53" s="13"/>
      <c r="Y53" s="13"/>
      <c r="Z53" s="13"/>
    </row>
    <row r="54" spans="1:26" ht="12.75" customHeight="1">
      <c r="A54" s="13"/>
      <c r="B54" s="1007" t="s">
        <v>240</v>
      </c>
      <c r="C54" s="994" t="s">
        <v>1908</v>
      </c>
      <c r="D54" s="934" t="s">
        <v>241</v>
      </c>
      <c r="E54" s="935" t="s">
        <v>242</v>
      </c>
      <c r="F54" s="936">
        <v>0</v>
      </c>
      <c r="G54" s="936">
        <v>0</v>
      </c>
      <c r="H54" s="936">
        <v>0</v>
      </c>
      <c r="I54" s="936"/>
      <c r="J54" s="936"/>
      <c r="K54" s="936"/>
      <c r="L54" s="13"/>
      <c r="M54" s="72">
        <f t="shared" si="0"/>
        <v>0</v>
      </c>
      <c r="N54" s="989" t="s">
        <v>1985</v>
      </c>
      <c r="O54" s="13"/>
      <c r="P54" s="13"/>
      <c r="Q54" s="13"/>
      <c r="R54" s="13"/>
      <c r="S54" s="13"/>
      <c r="T54" s="13"/>
      <c r="U54" s="13"/>
      <c r="V54" s="13"/>
      <c r="W54" s="13"/>
      <c r="X54" s="13"/>
      <c r="Y54" s="13"/>
      <c r="Z54" s="13"/>
    </row>
    <row r="55" spans="1:26" ht="12.75" customHeight="1">
      <c r="A55" s="13"/>
      <c r="B55" s="968"/>
      <c r="C55" s="995"/>
      <c r="D55" s="934" t="s">
        <v>243</v>
      </c>
      <c r="E55" s="935" t="s">
        <v>244</v>
      </c>
      <c r="F55" s="936">
        <v>0</v>
      </c>
      <c r="G55" s="936">
        <v>0</v>
      </c>
      <c r="H55" s="936">
        <v>0</v>
      </c>
      <c r="I55" s="936"/>
      <c r="J55" s="936"/>
      <c r="K55" s="936"/>
      <c r="L55" s="13"/>
      <c r="M55" s="72">
        <f t="shared" si="0"/>
        <v>0</v>
      </c>
      <c r="N55" s="989"/>
      <c r="O55" s="13"/>
      <c r="P55" s="13"/>
      <c r="Q55" s="13"/>
      <c r="R55" s="13"/>
      <c r="S55" s="13"/>
      <c r="T55" s="13"/>
      <c r="U55" s="13"/>
      <c r="V55" s="13"/>
      <c r="W55" s="13"/>
      <c r="X55" s="13"/>
      <c r="Y55" s="13"/>
      <c r="Z55" s="13"/>
    </row>
    <row r="56" spans="1:26" ht="12.75" customHeight="1">
      <c r="A56" s="13"/>
      <c r="B56" s="968"/>
      <c r="C56" s="995"/>
      <c r="D56" s="934" t="s">
        <v>245</v>
      </c>
      <c r="E56" s="935" t="s">
        <v>246</v>
      </c>
      <c r="F56" s="936">
        <v>0</v>
      </c>
      <c r="G56" s="936">
        <v>0</v>
      </c>
      <c r="H56" s="936">
        <v>0</v>
      </c>
      <c r="I56" s="936"/>
      <c r="J56" s="936"/>
      <c r="K56" s="936"/>
      <c r="L56" s="13"/>
      <c r="M56" s="72">
        <f t="shared" si="0"/>
        <v>0</v>
      </c>
      <c r="N56" s="989"/>
      <c r="O56" s="13"/>
      <c r="P56" s="13"/>
      <c r="Q56" s="13"/>
      <c r="R56" s="13"/>
      <c r="S56" s="13"/>
      <c r="T56" s="13"/>
      <c r="U56" s="13"/>
      <c r="V56" s="13"/>
      <c r="W56" s="13"/>
      <c r="X56" s="13"/>
      <c r="Y56" s="13"/>
      <c r="Z56" s="13"/>
    </row>
    <row r="57" spans="1:26" ht="12.75" customHeight="1">
      <c r="A57" s="13"/>
      <c r="B57" s="968"/>
      <c r="C57" s="995"/>
      <c r="D57" s="934" t="s">
        <v>247</v>
      </c>
      <c r="E57" s="935" t="s">
        <v>248</v>
      </c>
      <c r="F57" s="936">
        <v>0</v>
      </c>
      <c r="G57" s="936">
        <v>0</v>
      </c>
      <c r="H57" s="936">
        <v>0</v>
      </c>
      <c r="I57" s="936"/>
      <c r="J57" s="936"/>
      <c r="K57" s="936"/>
      <c r="L57" s="13"/>
      <c r="M57" s="72">
        <f t="shared" si="0"/>
        <v>0</v>
      </c>
      <c r="N57" s="989"/>
      <c r="O57" s="13"/>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989"/>
      <c r="O58" s="13"/>
      <c r="P58" s="13"/>
      <c r="Q58" s="13"/>
      <c r="R58" s="13"/>
      <c r="S58" s="13"/>
      <c r="T58" s="13"/>
      <c r="U58" s="13"/>
      <c r="V58" s="13"/>
      <c r="W58" s="13"/>
      <c r="X58" s="13"/>
      <c r="Y58" s="13"/>
      <c r="Z58" s="13"/>
    </row>
    <row r="59" spans="1:26" ht="12.75" customHeight="1">
      <c r="A59" s="13"/>
      <c r="B59" s="1007" t="s">
        <v>251</v>
      </c>
      <c r="C59" s="1001" t="s">
        <v>252</v>
      </c>
      <c r="D59" s="73" t="s">
        <v>253</v>
      </c>
      <c r="E59" s="174" t="s">
        <v>254</v>
      </c>
      <c r="F59" s="66">
        <v>0</v>
      </c>
      <c r="G59" s="66">
        <v>0</v>
      </c>
      <c r="H59" s="66">
        <v>0</v>
      </c>
      <c r="I59" s="66"/>
      <c r="J59" s="66"/>
      <c r="K59" s="66"/>
      <c r="L59" s="13"/>
      <c r="M59" s="72">
        <f t="shared" si="0"/>
        <v>0</v>
      </c>
      <c r="N59" s="989" t="s">
        <v>1995</v>
      </c>
      <c r="O59" s="13"/>
      <c r="P59" s="13"/>
      <c r="Q59" s="13"/>
      <c r="R59" s="13"/>
      <c r="S59" s="13"/>
      <c r="T59" s="13"/>
      <c r="U59" s="13"/>
      <c r="V59" s="13"/>
      <c r="W59" s="13"/>
      <c r="X59" s="13"/>
      <c r="Y59" s="13"/>
      <c r="Z59" s="13"/>
    </row>
    <row r="60" spans="1:26" ht="12.75" customHeight="1">
      <c r="A60" s="13"/>
      <c r="B60" s="968"/>
      <c r="C60" s="997"/>
      <c r="D60" s="73" t="s">
        <v>255</v>
      </c>
      <c r="E60" s="174" t="s">
        <v>256</v>
      </c>
      <c r="F60" s="66">
        <v>0</v>
      </c>
      <c r="G60" s="66">
        <v>0</v>
      </c>
      <c r="H60" s="66">
        <v>0</v>
      </c>
      <c r="I60" s="66"/>
      <c r="J60" s="66"/>
      <c r="K60" s="66"/>
      <c r="L60" s="13"/>
      <c r="M60" s="72">
        <f t="shared" si="0"/>
        <v>0</v>
      </c>
      <c r="N60" s="989"/>
      <c r="O60" s="13"/>
      <c r="P60" s="13"/>
      <c r="Q60" s="13"/>
      <c r="R60" s="13"/>
      <c r="S60" s="13"/>
      <c r="T60" s="13"/>
      <c r="U60" s="13"/>
      <c r="V60" s="13"/>
      <c r="W60" s="13"/>
      <c r="X60" s="13"/>
      <c r="Y60" s="13"/>
      <c r="Z60" s="13"/>
    </row>
    <row r="61" spans="1:26" ht="12.75" customHeight="1">
      <c r="A61" s="13"/>
      <c r="B61" s="968"/>
      <c r="C61" s="997"/>
      <c r="D61" s="73" t="s">
        <v>257</v>
      </c>
      <c r="E61" s="174" t="s">
        <v>258</v>
      </c>
      <c r="F61" s="66">
        <v>0</v>
      </c>
      <c r="G61" s="66">
        <v>0</v>
      </c>
      <c r="H61" s="66">
        <v>0</v>
      </c>
      <c r="I61" s="66"/>
      <c r="J61" s="66"/>
      <c r="K61" s="66"/>
      <c r="L61" s="13"/>
      <c r="M61" s="72">
        <f t="shared" si="0"/>
        <v>0</v>
      </c>
      <c r="N61" s="989"/>
      <c r="O61" s="13"/>
      <c r="P61" s="13"/>
      <c r="Q61" s="13"/>
      <c r="R61" s="13"/>
      <c r="S61" s="13"/>
      <c r="T61" s="13"/>
      <c r="U61" s="13"/>
      <c r="V61" s="13"/>
      <c r="W61" s="13"/>
      <c r="X61" s="13"/>
      <c r="Y61" s="13"/>
      <c r="Z61" s="13"/>
    </row>
    <row r="62" spans="1:26" ht="12.75" customHeight="1">
      <c r="A62" s="13"/>
      <c r="B62" s="969"/>
      <c r="C62" s="997"/>
      <c r="D62" s="73" t="s">
        <v>259</v>
      </c>
      <c r="E62" s="174" t="s">
        <v>260</v>
      </c>
      <c r="F62" s="66">
        <v>0</v>
      </c>
      <c r="G62" s="66">
        <v>0</v>
      </c>
      <c r="H62" s="66">
        <v>0</v>
      </c>
      <c r="I62" s="66"/>
      <c r="J62" s="66"/>
      <c r="K62" s="66"/>
      <c r="L62" s="13"/>
      <c r="M62" s="72">
        <f t="shared" si="0"/>
        <v>0</v>
      </c>
      <c r="N62" s="989"/>
      <c r="O62" s="13"/>
      <c r="P62" s="13"/>
      <c r="Q62" s="13"/>
      <c r="R62" s="13"/>
      <c r="S62" s="13"/>
      <c r="T62" s="13"/>
      <c r="U62" s="13"/>
      <c r="V62" s="13"/>
      <c r="W62" s="13"/>
      <c r="X62" s="13"/>
      <c r="Y62" s="13"/>
      <c r="Z62" s="13"/>
    </row>
    <row r="63" spans="1:26" ht="12.75" customHeight="1">
      <c r="A63" s="13"/>
      <c r="B63" s="1007" t="s">
        <v>261</v>
      </c>
      <c r="C63" s="997"/>
      <c r="D63" s="73" t="s">
        <v>262</v>
      </c>
      <c r="E63" s="174" t="s">
        <v>263</v>
      </c>
      <c r="F63" s="66">
        <v>0</v>
      </c>
      <c r="G63" s="66">
        <v>0</v>
      </c>
      <c r="H63" s="66">
        <v>0</v>
      </c>
      <c r="I63" s="66"/>
      <c r="J63" s="66"/>
      <c r="K63" s="66"/>
      <c r="L63" s="13"/>
      <c r="M63" s="72">
        <f t="shared" si="0"/>
        <v>0</v>
      </c>
      <c r="N63" s="989"/>
      <c r="O63" s="13"/>
      <c r="P63" s="13"/>
      <c r="Q63" s="13"/>
      <c r="R63" s="13"/>
      <c r="S63" s="13"/>
      <c r="T63" s="13"/>
      <c r="U63" s="13"/>
      <c r="V63" s="13"/>
      <c r="W63" s="13"/>
      <c r="X63" s="13"/>
      <c r="Y63" s="13"/>
      <c r="Z63" s="13"/>
    </row>
    <row r="64" spans="1:26" ht="12.75" customHeight="1">
      <c r="A64" s="13"/>
      <c r="B64" s="969"/>
      <c r="C64" s="997"/>
      <c r="D64" s="73" t="s">
        <v>264</v>
      </c>
      <c r="E64" s="174" t="s">
        <v>265</v>
      </c>
      <c r="F64" s="66">
        <v>0</v>
      </c>
      <c r="G64" s="66">
        <v>0</v>
      </c>
      <c r="H64" s="66">
        <v>0</v>
      </c>
      <c r="I64" s="66"/>
      <c r="J64" s="66"/>
      <c r="K64" s="66"/>
      <c r="L64" s="13"/>
      <c r="M64" s="72">
        <f t="shared" si="0"/>
        <v>0</v>
      </c>
      <c r="N64" s="989"/>
      <c r="O64" s="13"/>
      <c r="P64" s="13"/>
      <c r="Q64" s="13"/>
      <c r="R64" s="13"/>
      <c r="S64" s="13"/>
      <c r="T64" s="13"/>
      <c r="U64" s="13"/>
      <c r="V64" s="13"/>
      <c r="W64" s="13"/>
      <c r="X64" s="13"/>
      <c r="Y64" s="13"/>
      <c r="Z64" s="13"/>
    </row>
    <row r="65" spans="1:26" ht="12.75" customHeight="1">
      <c r="A65" s="13"/>
      <c r="B65" s="1007" t="s">
        <v>266</v>
      </c>
      <c r="C65" s="997"/>
      <c r="D65" s="73" t="s">
        <v>267</v>
      </c>
      <c r="E65" s="174" t="s">
        <v>268</v>
      </c>
      <c r="F65" s="66">
        <v>0</v>
      </c>
      <c r="G65" s="66">
        <v>0</v>
      </c>
      <c r="H65" s="66">
        <v>0</v>
      </c>
      <c r="I65" s="66"/>
      <c r="J65" s="66"/>
      <c r="K65" s="66"/>
      <c r="L65" s="13"/>
      <c r="M65" s="72">
        <f t="shared" si="0"/>
        <v>0</v>
      </c>
      <c r="N65" s="989"/>
      <c r="O65" s="13"/>
      <c r="P65" s="13"/>
      <c r="Q65" s="13"/>
      <c r="R65" s="13"/>
      <c r="S65" s="13"/>
      <c r="T65" s="13"/>
      <c r="U65" s="13"/>
      <c r="V65" s="13"/>
      <c r="W65" s="13"/>
      <c r="X65" s="13"/>
      <c r="Y65" s="13"/>
      <c r="Z65" s="13"/>
    </row>
    <row r="66" spans="1:26" ht="12.75" customHeight="1">
      <c r="A66" s="13"/>
      <c r="B66" s="969"/>
      <c r="C66" s="997"/>
      <c r="D66" s="73" t="s">
        <v>269</v>
      </c>
      <c r="E66" s="174" t="s">
        <v>270</v>
      </c>
      <c r="F66" s="66">
        <v>0</v>
      </c>
      <c r="G66" s="66">
        <v>0</v>
      </c>
      <c r="H66" s="66">
        <v>0</v>
      </c>
      <c r="I66" s="66"/>
      <c r="J66" s="66"/>
      <c r="K66" s="66"/>
      <c r="L66" s="13"/>
      <c r="M66" s="72">
        <f t="shared" si="0"/>
        <v>0</v>
      </c>
      <c r="N66" s="989"/>
      <c r="O66" s="13"/>
      <c r="P66" s="13"/>
      <c r="Q66" s="13"/>
      <c r="R66" s="13"/>
      <c r="S66" s="13"/>
      <c r="T66" s="13"/>
      <c r="U66" s="13"/>
      <c r="V66" s="13"/>
      <c r="W66" s="13"/>
      <c r="X66" s="13"/>
      <c r="Y66" s="13"/>
      <c r="Z66" s="13"/>
    </row>
    <row r="67" spans="1:26" ht="12.75" customHeight="1">
      <c r="A67" s="13"/>
      <c r="B67" s="1007" t="s">
        <v>271</v>
      </c>
      <c r="C67" s="997"/>
      <c r="D67" s="73" t="s">
        <v>272</v>
      </c>
      <c r="E67" s="174" t="s">
        <v>273</v>
      </c>
      <c r="F67" s="66">
        <v>0</v>
      </c>
      <c r="G67" s="66">
        <v>0</v>
      </c>
      <c r="H67" s="66">
        <v>0</v>
      </c>
      <c r="I67" s="66"/>
      <c r="J67" s="66"/>
      <c r="K67" s="66"/>
      <c r="L67" s="13"/>
      <c r="M67" s="72">
        <f t="shared" si="0"/>
        <v>0</v>
      </c>
      <c r="N67" s="989"/>
      <c r="O67" s="13"/>
      <c r="P67" s="13"/>
      <c r="Q67" s="13"/>
      <c r="R67" s="13"/>
      <c r="S67" s="13"/>
      <c r="T67" s="13"/>
      <c r="U67" s="13"/>
      <c r="V67" s="13"/>
      <c r="W67" s="13"/>
      <c r="X67" s="13"/>
      <c r="Y67" s="13"/>
      <c r="Z67" s="13"/>
    </row>
    <row r="68" spans="1:26" ht="12.75" customHeight="1">
      <c r="A68" s="13"/>
      <c r="B68" s="969"/>
      <c r="C68" s="997"/>
      <c r="D68" s="73" t="s">
        <v>274</v>
      </c>
      <c r="E68" s="174" t="s">
        <v>275</v>
      </c>
      <c r="F68" s="66">
        <v>0</v>
      </c>
      <c r="G68" s="66">
        <v>0</v>
      </c>
      <c r="H68" s="66">
        <v>0</v>
      </c>
      <c r="I68" s="66"/>
      <c r="J68" s="66"/>
      <c r="K68" s="66"/>
      <c r="L68" s="13"/>
      <c r="M68" s="72">
        <f t="shared" si="0"/>
        <v>0</v>
      </c>
      <c r="N68" s="989"/>
      <c r="O68" s="13"/>
      <c r="P68" s="13"/>
      <c r="Q68" s="13"/>
      <c r="R68" s="13"/>
      <c r="S68" s="13"/>
      <c r="T68" s="13"/>
      <c r="U68" s="13"/>
      <c r="V68" s="13"/>
      <c r="W68" s="13"/>
      <c r="X68" s="13"/>
      <c r="Y68" s="13"/>
      <c r="Z68" s="13"/>
    </row>
    <row r="69" spans="1:26" ht="12.75" customHeight="1">
      <c r="A69" s="13"/>
      <c r="B69" s="1007" t="s">
        <v>276</v>
      </c>
      <c r="C69" s="997"/>
      <c r="D69" s="73" t="s">
        <v>277</v>
      </c>
      <c r="E69" s="174" t="s">
        <v>278</v>
      </c>
      <c r="F69" s="66">
        <v>0</v>
      </c>
      <c r="G69" s="66">
        <v>0</v>
      </c>
      <c r="H69" s="66">
        <v>0</v>
      </c>
      <c r="I69" s="66"/>
      <c r="J69" s="66"/>
      <c r="K69" s="66"/>
      <c r="L69" s="13"/>
      <c r="M69" s="72">
        <f t="shared" si="0"/>
        <v>0</v>
      </c>
      <c r="N69" s="989"/>
      <c r="O69" s="13"/>
      <c r="P69" s="13"/>
      <c r="Q69" s="13"/>
      <c r="R69" s="13"/>
      <c r="S69" s="13"/>
      <c r="T69" s="13"/>
      <c r="U69" s="13"/>
      <c r="V69" s="13"/>
      <c r="W69" s="13"/>
      <c r="X69" s="13"/>
      <c r="Y69" s="13"/>
      <c r="Z69" s="13"/>
    </row>
    <row r="70" spans="1:26" ht="12.75" customHeight="1">
      <c r="A70" s="13"/>
      <c r="B70" s="969"/>
      <c r="C70" s="997"/>
      <c r="D70" s="73" t="s">
        <v>279</v>
      </c>
      <c r="E70" s="174" t="s">
        <v>280</v>
      </c>
      <c r="F70" s="66">
        <v>0</v>
      </c>
      <c r="G70" s="66">
        <v>0</v>
      </c>
      <c r="H70" s="66">
        <v>0</v>
      </c>
      <c r="I70" s="66"/>
      <c r="J70" s="66"/>
      <c r="K70" s="66"/>
      <c r="L70" s="13"/>
      <c r="M70" s="72">
        <f t="shared" si="0"/>
        <v>0</v>
      </c>
      <c r="N70" s="989"/>
      <c r="O70" s="13"/>
      <c r="P70" s="13"/>
      <c r="Q70" s="13"/>
      <c r="R70" s="13"/>
      <c r="S70" s="13"/>
      <c r="T70" s="13"/>
      <c r="U70" s="13"/>
      <c r="V70" s="13"/>
      <c r="W70" s="13"/>
      <c r="X70" s="13"/>
      <c r="Y70" s="13"/>
      <c r="Z70" s="13"/>
    </row>
    <row r="71" spans="1:26" ht="12.75" customHeight="1">
      <c r="A71" s="13"/>
      <c r="B71" s="1007" t="s">
        <v>281</v>
      </c>
      <c r="C71" s="997"/>
      <c r="D71" s="73" t="s">
        <v>282</v>
      </c>
      <c r="E71" s="174" t="s">
        <v>283</v>
      </c>
      <c r="F71" s="66">
        <v>0</v>
      </c>
      <c r="G71" s="66">
        <v>0</v>
      </c>
      <c r="H71" s="66">
        <v>0</v>
      </c>
      <c r="I71" s="66"/>
      <c r="J71" s="66"/>
      <c r="K71" s="66"/>
      <c r="L71" s="13"/>
      <c r="M71" s="72">
        <f t="shared" si="0"/>
        <v>0</v>
      </c>
      <c r="N71" s="989"/>
      <c r="O71" s="13"/>
      <c r="P71" s="13"/>
      <c r="Q71" s="13"/>
      <c r="R71" s="13"/>
      <c r="S71" s="13"/>
      <c r="T71" s="13"/>
      <c r="U71" s="13"/>
      <c r="V71" s="13"/>
      <c r="W71" s="13"/>
      <c r="X71" s="13"/>
      <c r="Y71" s="13"/>
      <c r="Z71" s="13"/>
    </row>
    <row r="72" spans="1:26" ht="12.75" customHeight="1">
      <c r="A72" s="13"/>
      <c r="B72" s="969"/>
      <c r="C72" s="997"/>
      <c r="D72" s="73" t="s">
        <v>284</v>
      </c>
      <c r="E72" s="174" t="s">
        <v>285</v>
      </c>
      <c r="F72" s="66">
        <v>0</v>
      </c>
      <c r="G72" s="66">
        <v>0</v>
      </c>
      <c r="H72" s="66">
        <v>0</v>
      </c>
      <c r="I72" s="66"/>
      <c r="J72" s="66"/>
      <c r="K72" s="66"/>
      <c r="L72" s="13"/>
      <c r="M72" s="72">
        <f t="shared" si="0"/>
        <v>0</v>
      </c>
      <c r="N72" s="989"/>
      <c r="O72" s="13"/>
      <c r="P72" s="13"/>
      <c r="Q72" s="13"/>
      <c r="R72" s="13"/>
      <c r="S72" s="13"/>
      <c r="T72" s="13"/>
      <c r="U72" s="13"/>
      <c r="V72" s="13"/>
      <c r="W72" s="13"/>
      <c r="X72" s="13"/>
      <c r="Y72" s="13"/>
      <c r="Z72" s="13"/>
    </row>
    <row r="73" spans="1:26" ht="12.75" customHeight="1">
      <c r="A73" s="13"/>
      <c r="B73" s="1007" t="s">
        <v>286</v>
      </c>
      <c r="C73" s="997"/>
      <c r="D73" s="73" t="s">
        <v>287</v>
      </c>
      <c r="E73" s="174" t="s">
        <v>283</v>
      </c>
      <c r="F73" s="66">
        <v>0</v>
      </c>
      <c r="G73" s="66">
        <v>0</v>
      </c>
      <c r="H73" s="66">
        <v>0</v>
      </c>
      <c r="I73" s="66"/>
      <c r="J73" s="66"/>
      <c r="K73" s="66"/>
      <c r="L73" s="13"/>
      <c r="M73" s="72">
        <f t="shared" si="0"/>
        <v>0</v>
      </c>
      <c r="N73" s="989"/>
      <c r="O73" s="13"/>
      <c r="P73" s="13"/>
      <c r="Q73" s="13"/>
      <c r="R73" s="13"/>
      <c r="S73" s="13"/>
      <c r="T73" s="13"/>
      <c r="U73" s="13"/>
      <c r="V73" s="13"/>
      <c r="W73" s="13"/>
      <c r="X73" s="13"/>
      <c r="Y73" s="13"/>
      <c r="Z73" s="13"/>
    </row>
    <row r="74" spans="1:26" ht="12.75" customHeight="1">
      <c r="A74" s="13"/>
      <c r="B74" s="969"/>
      <c r="C74" s="997"/>
      <c r="D74" s="73" t="s">
        <v>288</v>
      </c>
      <c r="E74" s="174" t="s">
        <v>285</v>
      </c>
      <c r="F74" s="66">
        <v>0</v>
      </c>
      <c r="G74" s="66">
        <v>0</v>
      </c>
      <c r="H74" s="66">
        <v>0</v>
      </c>
      <c r="I74" s="66"/>
      <c r="J74" s="66"/>
      <c r="K74" s="66"/>
      <c r="L74" s="13"/>
      <c r="M74" s="72">
        <f t="shared" si="0"/>
        <v>0</v>
      </c>
      <c r="N74" s="989"/>
      <c r="O74" s="13"/>
      <c r="P74" s="13"/>
      <c r="Q74" s="13"/>
      <c r="R74" s="13"/>
      <c r="S74" s="13"/>
      <c r="T74" s="13"/>
      <c r="U74" s="13"/>
      <c r="V74" s="13"/>
      <c r="W74" s="13"/>
      <c r="X74" s="13"/>
      <c r="Y74" s="13"/>
      <c r="Z74" s="13"/>
    </row>
    <row r="75" spans="1:26" ht="12.75" customHeight="1">
      <c r="A75" s="13"/>
      <c r="B75" s="1007" t="s">
        <v>289</v>
      </c>
      <c r="C75" s="997"/>
      <c r="D75" s="73" t="s">
        <v>290</v>
      </c>
      <c r="E75" s="174" t="s">
        <v>291</v>
      </c>
      <c r="F75" s="66">
        <v>0</v>
      </c>
      <c r="G75" s="66">
        <v>0</v>
      </c>
      <c r="H75" s="66">
        <v>0</v>
      </c>
      <c r="I75" s="66"/>
      <c r="J75" s="66"/>
      <c r="K75" s="66"/>
      <c r="L75" s="13"/>
      <c r="M75" s="72">
        <f t="shared" si="0"/>
        <v>0</v>
      </c>
      <c r="N75" s="989"/>
      <c r="O75" s="13"/>
      <c r="P75" s="13"/>
      <c r="Q75" s="13"/>
      <c r="R75" s="13"/>
      <c r="S75" s="13"/>
      <c r="T75" s="13"/>
      <c r="U75" s="13"/>
      <c r="V75" s="13"/>
      <c r="W75" s="13"/>
      <c r="X75" s="13"/>
      <c r="Y75" s="13"/>
      <c r="Z75" s="13"/>
    </row>
    <row r="76" spans="1:26" ht="12.75" customHeight="1">
      <c r="A76" s="13"/>
      <c r="B76" s="969"/>
      <c r="C76" s="997"/>
      <c r="D76" s="73" t="s">
        <v>292</v>
      </c>
      <c r="E76" s="174" t="s">
        <v>293</v>
      </c>
      <c r="F76" s="66">
        <v>0</v>
      </c>
      <c r="G76" s="66">
        <v>0</v>
      </c>
      <c r="H76" s="66">
        <v>0</v>
      </c>
      <c r="I76" s="66"/>
      <c r="J76" s="66"/>
      <c r="K76" s="66"/>
      <c r="L76" s="13"/>
      <c r="M76" s="72">
        <f t="shared" si="0"/>
        <v>0</v>
      </c>
      <c r="N76" s="989"/>
      <c r="O76" s="13"/>
      <c r="P76" s="13"/>
      <c r="Q76" s="13"/>
      <c r="R76" s="13"/>
      <c r="S76" s="13"/>
      <c r="T76" s="13"/>
      <c r="U76" s="13"/>
      <c r="V76" s="13"/>
      <c r="W76" s="13"/>
      <c r="X76" s="13"/>
      <c r="Y76" s="13"/>
      <c r="Z76" s="13"/>
    </row>
    <row r="77" spans="1:26" ht="12.75" customHeight="1">
      <c r="A77" s="13"/>
      <c r="B77" s="1007" t="s">
        <v>294</v>
      </c>
      <c r="C77" s="997"/>
      <c r="D77" s="73" t="s">
        <v>295</v>
      </c>
      <c r="E77" s="174" t="s">
        <v>296</v>
      </c>
      <c r="F77" s="66">
        <v>0</v>
      </c>
      <c r="G77" s="66">
        <v>0</v>
      </c>
      <c r="H77" s="66">
        <v>0</v>
      </c>
      <c r="I77" s="66"/>
      <c r="J77" s="66"/>
      <c r="K77" s="66"/>
      <c r="L77" s="13"/>
      <c r="M77" s="72">
        <f t="shared" si="0"/>
        <v>0</v>
      </c>
      <c r="N77" s="989"/>
      <c r="O77" s="13"/>
      <c r="P77" s="13"/>
      <c r="Q77" s="13"/>
      <c r="R77" s="13"/>
      <c r="S77" s="13"/>
      <c r="T77" s="13"/>
      <c r="U77" s="13"/>
      <c r="V77" s="13"/>
      <c r="W77" s="13"/>
      <c r="X77" s="13"/>
      <c r="Y77" s="13"/>
      <c r="Z77" s="13"/>
    </row>
    <row r="78" spans="1:26" ht="12.75" customHeight="1">
      <c r="A78" s="13"/>
      <c r="B78" s="969"/>
      <c r="C78" s="997"/>
      <c r="D78" s="73" t="s">
        <v>297</v>
      </c>
      <c r="E78" s="174" t="s">
        <v>298</v>
      </c>
      <c r="F78" s="66">
        <v>0</v>
      </c>
      <c r="G78" s="66">
        <v>0</v>
      </c>
      <c r="H78" s="66">
        <v>0</v>
      </c>
      <c r="I78" s="66"/>
      <c r="J78" s="66"/>
      <c r="K78" s="66"/>
      <c r="L78" s="13"/>
      <c r="M78" s="72">
        <f t="shared" si="0"/>
        <v>0</v>
      </c>
      <c r="N78" s="989"/>
      <c r="O78" s="13"/>
      <c r="P78" s="13"/>
      <c r="Q78" s="13"/>
      <c r="R78" s="13"/>
      <c r="S78" s="13"/>
      <c r="T78" s="13"/>
      <c r="U78" s="13"/>
      <c r="V78" s="13"/>
      <c r="W78" s="13"/>
      <c r="X78" s="13"/>
      <c r="Y78" s="13"/>
      <c r="Z78" s="13"/>
    </row>
    <row r="79" spans="1:26" ht="12.75" customHeight="1">
      <c r="A79" s="13"/>
      <c r="B79" s="1007" t="s">
        <v>299</v>
      </c>
      <c r="C79" s="997"/>
      <c r="D79" s="73" t="s">
        <v>300</v>
      </c>
      <c r="E79" s="174" t="s">
        <v>301</v>
      </c>
      <c r="F79" s="66">
        <v>0</v>
      </c>
      <c r="G79" s="66">
        <v>0</v>
      </c>
      <c r="H79" s="66">
        <v>0</v>
      </c>
      <c r="I79" s="66"/>
      <c r="J79" s="66"/>
      <c r="K79" s="66"/>
      <c r="L79" s="13"/>
      <c r="M79" s="72">
        <f t="shared" si="0"/>
        <v>0</v>
      </c>
      <c r="N79" s="989"/>
      <c r="O79" s="13"/>
      <c r="P79" s="13"/>
      <c r="Q79" s="13"/>
      <c r="R79" s="13"/>
      <c r="S79" s="13"/>
      <c r="T79" s="13"/>
      <c r="U79" s="13"/>
      <c r="V79" s="13"/>
      <c r="W79" s="13"/>
      <c r="X79" s="13"/>
      <c r="Y79" s="13"/>
      <c r="Z79" s="13"/>
    </row>
    <row r="80" spans="1:26" ht="12.75" customHeight="1">
      <c r="A80" s="13"/>
      <c r="B80" s="969"/>
      <c r="C80" s="997"/>
      <c r="D80" s="73" t="s">
        <v>302</v>
      </c>
      <c r="E80" s="174" t="s">
        <v>303</v>
      </c>
      <c r="F80" s="66">
        <v>0</v>
      </c>
      <c r="G80" s="66">
        <v>0</v>
      </c>
      <c r="H80" s="66">
        <v>0</v>
      </c>
      <c r="I80" s="66"/>
      <c r="J80" s="66"/>
      <c r="K80" s="66"/>
      <c r="L80" s="13"/>
      <c r="M80" s="72">
        <f t="shared" si="0"/>
        <v>0</v>
      </c>
      <c r="N80" s="989"/>
      <c r="O80" s="13"/>
      <c r="P80" s="13"/>
      <c r="Q80" s="13"/>
      <c r="R80" s="13"/>
      <c r="S80" s="13"/>
      <c r="T80" s="13"/>
      <c r="U80" s="13"/>
      <c r="V80" s="13"/>
      <c r="W80" s="13"/>
      <c r="X80" s="13"/>
      <c r="Y80" s="13"/>
      <c r="Z80" s="13"/>
    </row>
    <row r="81" spans="1:26" ht="12.75" customHeight="1">
      <c r="A81" s="13"/>
      <c r="B81" s="1007" t="s">
        <v>304</v>
      </c>
      <c r="C81" s="997"/>
      <c r="D81" s="73" t="s">
        <v>305</v>
      </c>
      <c r="E81" s="174" t="s">
        <v>306</v>
      </c>
      <c r="F81" s="66">
        <v>0</v>
      </c>
      <c r="G81" s="66">
        <v>0</v>
      </c>
      <c r="H81" s="66">
        <v>0</v>
      </c>
      <c r="I81" s="66"/>
      <c r="J81" s="66"/>
      <c r="K81" s="66"/>
      <c r="L81" s="13"/>
      <c r="M81" s="72">
        <f t="shared" si="0"/>
        <v>0</v>
      </c>
      <c r="N81" s="989"/>
      <c r="O81" s="13"/>
      <c r="P81" s="13"/>
      <c r="Q81" s="13"/>
      <c r="R81" s="13"/>
      <c r="S81" s="13"/>
      <c r="T81" s="13"/>
      <c r="U81" s="13"/>
      <c r="V81" s="13"/>
      <c r="W81" s="13"/>
      <c r="X81" s="13"/>
      <c r="Y81" s="13"/>
      <c r="Z81" s="13"/>
    </row>
    <row r="82" spans="1:26" ht="12.75" customHeight="1">
      <c r="A82" s="13"/>
      <c r="B82" s="969"/>
      <c r="C82" s="997"/>
      <c r="D82" s="73" t="s">
        <v>307</v>
      </c>
      <c r="E82" s="174" t="s">
        <v>308</v>
      </c>
      <c r="F82" s="66">
        <v>0</v>
      </c>
      <c r="G82" s="66">
        <v>0</v>
      </c>
      <c r="H82" s="66">
        <v>0</v>
      </c>
      <c r="I82" s="66"/>
      <c r="J82" s="66"/>
      <c r="K82" s="66"/>
      <c r="L82" s="13"/>
      <c r="M82" s="72">
        <f t="shared" si="0"/>
        <v>0</v>
      </c>
      <c r="N82" s="989"/>
      <c r="O82" s="13"/>
      <c r="P82" s="13"/>
      <c r="Q82" s="13"/>
      <c r="R82" s="13"/>
      <c r="S82" s="13"/>
      <c r="T82" s="13"/>
      <c r="U82" s="13"/>
      <c r="V82" s="13"/>
      <c r="W82" s="13"/>
      <c r="X82" s="13"/>
      <c r="Y82" s="13"/>
      <c r="Z82" s="13"/>
    </row>
    <row r="83" spans="1:26" ht="12.75" customHeight="1">
      <c r="A83" s="13"/>
      <c r="B83" s="1007" t="s">
        <v>309</v>
      </c>
      <c r="C83" s="997"/>
      <c r="D83" s="73" t="s">
        <v>310</v>
      </c>
      <c r="E83" s="174" t="s">
        <v>311</v>
      </c>
      <c r="F83" s="66">
        <v>0</v>
      </c>
      <c r="G83" s="66">
        <v>0</v>
      </c>
      <c r="H83" s="66">
        <v>0</v>
      </c>
      <c r="I83" s="66"/>
      <c r="J83" s="66"/>
      <c r="K83" s="66"/>
      <c r="L83" s="13"/>
      <c r="M83" s="72">
        <f t="shared" si="0"/>
        <v>0</v>
      </c>
      <c r="N83" s="989"/>
      <c r="O83" s="13"/>
      <c r="P83" s="13"/>
      <c r="Q83" s="13"/>
      <c r="R83" s="13"/>
      <c r="S83" s="13"/>
      <c r="T83" s="13"/>
      <c r="U83" s="13"/>
      <c r="V83" s="13"/>
      <c r="W83" s="13"/>
      <c r="X83" s="13"/>
      <c r="Y83" s="13"/>
      <c r="Z83" s="13"/>
    </row>
    <row r="84" spans="1:26" ht="12.75" customHeight="1">
      <c r="A84" s="13"/>
      <c r="B84" s="969"/>
      <c r="C84" s="997"/>
      <c r="D84" s="73" t="s">
        <v>312</v>
      </c>
      <c r="E84" s="174" t="s">
        <v>313</v>
      </c>
      <c r="F84" s="66">
        <v>0</v>
      </c>
      <c r="G84" s="66">
        <v>0</v>
      </c>
      <c r="H84" s="66">
        <v>0</v>
      </c>
      <c r="I84" s="66"/>
      <c r="J84" s="66"/>
      <c r="K84" s="66"/>
      <c r="L84" s="13"/>
      <c r="M84" s="72">
        <f t="shared" si="0"/>
        <v>0</v>
      </c>
      <c r="N84" s="989"/>
      <c r="O84" s="13"/>
      <c r="P84" s="13"/>
      <c r="Q84" s="13"/>
      <c r="R84" s="13"/>
      <c r="S84" s="13"/>
      <c r="T84" s="13"/>
      <c r="U84" s="13"/>
      <c r="V84" s="13"/>
      <c r="W84" s="13"/>
      <c r="X84" s="13"/>
      <c r="Y84" s="13"/>
      <c r="Z84" s="13"/>
    </row>
    <row r="85" spans="1:26" ht="12.75" customHeight="1">
      <c r="A85" s="13"/>
      <c r="B85" s="1007" t="s">
        <v>314</v>
      </c>
      <c r="C85" s="997"/>
      <c r="D85" s="73" t="s">
        <v>315</v>
      </c>
      <c r="E85" s="174" t="s">
        <v>316</v>
      </c>
      <c r="F85" s="66">
        <v>0</v>
      </c>
      <c r="G85" s="66">
        <v>0</v>
      </c>
      <c r="H85" s="66">
        <v>0</v>
      </c>
      <c r="I85" s="66"/>
      <c r="J85" s="66"/>
      <c r="K85" s="66"/>
      <c r="L85" s="13"/>
      <c r="M85" s="72">
        <f t="shared" si="0"/>
        <v>0</v>
      </c>
      <c r="N85" s="989"/>
      <c r="O85" s="13"/>
      <c r="P85" s="13"/>
      <c r="Q85" s="13"/>
      <c r="R85" s="13"/>
      <c r="S85" s="13"/>
      <c r="T85" s="13"/>
      <c r="U85" s="13"/>
      <c r="V85" s="13"/>
      <c r="W85" s="13"/>
      <c r="X85" s="13"/>
      <c r="Y85" s="13"/>
      <c r="Z85" s="13"/>
    </row>
    <row r="86" spans="1:26" ht="12.75" customHeight="1">
      <c r="A86" s="13"/>
      <c r="B86" s="969"/>
      <c r="C86" s="997"/>
      <c r="D86" s="73" t="s">
        <v>317</v>
      </c>
      <c r="E86" s="174" t="s">
        <v>318</v>
      </c>
      <c r="F86" s="66">
        <v>0</v>
      </c>
      <c r="G86" s="66">
        <v>0</v>
      </c>
      <c r="H86" s="66">
        <v>0</v>
      </c>
      <c r="I86" s="66"/>
      <c r="J86" s="66"/>
      <c r="K86" s="66"/>
      <c r="L86" s="13"/>
      <c r="M86" s="72">
        <f t="shared" si="0"/>
        <v>0</v>
      </c>
      <c r="N86" s="989"/>
      <c r="O86" s="13"/>
      <c r="P86" s="13"/>
      <c r="Q86" s="13"/>
      <c r="R86" s="13"/>
      <c r="S86" s="13"/>
      <c r="T86" s="13"/>
      <c r="U86" s="13"/>
      <c r="V86" s="13"/>
      <c r="W86" s="13"/>
      <c r="X86" s="13"/>
      <c r="Y86" s="13"/>
      <c r="Z86" s="13"/>
    </row>
    <row r="87" spans="1:26" ht="12.75" customHeight="1">
      <c r="A87" s="13"/>
      <c r="B87" s="1007" t="s">
        <v>319</v>
      </c>
      <c r="C87" s="997"/>
      <c r="D87" s="73" t="s">
        <v>320</v>
      </c>
      <c r="E87" s="174" t="s">
        <v>321</v>
      </c>
      <c r="F87" s="66">
        <v>0</v>
      </c>
      <c r="G87" s="66">
        <v>0</v>
      </c>
      <c r="H87" s="66">
        <v>0</v>
      </c>
      <c r="I87" s="66"/>
      <c r="J87" s="66"/>
      <c r="K87" s="66"/>
      <c r="L87" s="13"/>
      <c r="M87" s="72">
        <f t="shared" si="0"/>
        <v>0</v>
      </c>
      <c r="N87" s="989"/>
      <c r="O87" s="13"/>
      <c r="P87" s="13"/>
      <c r="Q87" s="13"/>
      <c r="R87" s="13"/>
      <c r="S87" s="13"/>
      <c r="T87" s="13"/>
      <c r="U87" s="13"/>
      <c r="V87" s="13"/>
      <c r="W87" s="13"/>
      <c r="X87" s="13"/>
      <c r="Y87" s="13"/>
      <c r="Z87" s="13"/>
    </row>
    <row r="88" spans="1:26" ht="12.75" customHeight="1">
      <c r="A88" s="13"/>
      <c r="B88" s="969"/>
      <c r="C88" s="997"/>
      <c r="D88" s="73" t="s">
        <v>322</v>
      </c>
      <c r="E88" s="174" t="s">
        <v>323</v>
      </c>
      <c r="F88" s="66">
        <v>0</v>
      </c>
      <c r="G88" s="66">
        <v>0</v>
      </c>
      <c r="H88" s="66">
        <v>0</v>
      </c>
      <c r="I88" s="66"/>
      <c r="J88" s="66"/>
      <c r="K88" s="66"/>
      <c r="L88" s="13"/>
      <c r="M88" s="72">
        <f t="shared" si="0"/>
        <v>0</v>
      </c>
      <c r="N88" s="989"/>
      <c r="O88" s="13"/>
      <c r="P88" s="13"/>
      <c r="Q88" s="13"/>
      <c r="R88" s="13"/>
      <c r="S88" s="13"/>
      <c r="T88" s="13"/>
      <c r="U88" s="13"/>
      <c r="V88" s="13"/>
      <c r="W88" s="13"/>
      <c r="X88" s="13"/>
      <c r="Y88" s="13"/>
      <c r="Z88" s="13"/>
    </row>
    <row r="89" spans="1:26" ht="12.75" customHeight="1">
      <c r="A89" s="13"/>
      <c r="B89" s="1007" t="s">
        <v>324</v>
      </c>
      <c r="C89" s="997"/>
      <c r="D89" s="73" t="s">
        <v>325</v>
      </c>
      <c r="E89" s="174" t="s">
        <v>326</v>
      </c>
      <c r="F89" s="66">
        <v>1</v>
      </c>
      <c r="G89" s="66">
        <v>1</v>
      </c>
      <c r="H89" s="66">
        <v>1</v>
      </c>
      <c r="I89" s="66"/>
      <c r="J89" s="66"/>
      <c r="K89" s="66"/>
      <c r="L89" s="13"/>
      <c r="M89" s="72">
        <f t="shared" si="0"/>
        <v>3</v>
      </c>
      <c r="N89" s="989"/>
      <c r="O89" s="13"/>
      <c r="P89" s="13"/>
      <c r="Q89" s="13"/>
      <c r="R89" s="13"/>
      <c r="S89" s="13"/>
      <c r="T89" s="13"/>
      <c r="U89" s="13"/>
      <c r="V89" s="13"/>
      <c r="W89" s="13"/>
      <c r="X89" s="13"/>
      <c r="Y89" s="13"/>
      <c r="Z89" s="13"/>
    </row>
    <row r="90" spans="1:26" ht="12.75" customHeight="1">
      <c r="A90" s="13"/>
      <c r="B90" s="969"/>
      <c r="C90" s="997"/>
      <c r="D90" s="73" t="s">
        <v>327</v>
      </c>
      <c r="E90" s="174" t="s">
        <v>328</v>
      </c>
      <c r="F90" s="66">
        <v>10</v>
      </c>
      <c r="G90" s="66">
        <v>5</v>
      </c>
      <c r="H90" s="66">
        <v>5</v>
      </c>
      <c r="I90" s="66"/>
      <c r="J90" s="66"/>
      <c r="K90" s="66"/>
      <c r="L90" s="13"/>
      <c r="M90" s="72">
        <f t="shared" si="0"/>
        <v>20</v>
      </c>
      <c r="N90" s="989"/>
      <c r="O90" s="13"/>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1</v>
      </c>
      <c r="G91" s="169">
        <f t="shared" si="7"/>
        <v>1</v>
      </c>
      <c r="H91" s="169">
        <f t="shared" si="7"/>
        <v>1</v>
      </c>
      <c r="I91" s="169">
        <f t="shared" si="7"/>
        <v>0</v>
      </c>
      <c r="J91" s="169">
        <f t="shared" si="7"/>
        <v>0</v>
      </c>
      <c r="K91" s="169">
        <f t="shared" si="7"/>
        <v>0</v>
      </c>
      <c r="L91" s="13"/>
      <c r="M91" s="214">
        <f t="shared" si="0"/>
        <v>3</v>
      </c>
      <c r="N91" s="989"/>
      <c r="O91" s="13"/>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10</v>
      </c>
      <c r="G92" s="169">
        <f t="shared" si="7"/>
        <v>5</v>
      </c>
      <c r="H92" s="169">
        <f t="shared" si="7"/>
        <v>5</v>
      </c>
      <c r="I92" s="169">
        <f t="shared" si="7"/>
        <v>0</v>
      </c>
      <c r="J92" s="169">
        <f t="shared" si="7"/>
        <v>0</v>
      </c>
      <c r="K92" s="169">
        <f t="shared" si="7"/>
        <v>0</v>
      </c>
      <c r="L92" s="13"/>
      <c r="M92" s="214">
        <f t="shared" si="0"/>
        <v>20</v>
      </c>
      <c r="N92" s="989"/>
      <c r="O92" s="13"/>
      <c r="P92" s="13"/>
      <c r="Q92" s="13"/>
      <c r="R92" s="13"/>
      <c r="S92" s="13"/>
      <c r="T92" s="13"/>
      <c r="U92" s="13"/>
      <c r="V92" s="13"/>
      <c r="W92" s="13"/>
      <c r="X92" s="13"/>
      <c r="Y92" s="13"/>
      <c r="Z92" s="13"/>
    </row>
    <row r="93" spans="1:26" ht="12.75" customHeight="1">
      <c r="A93" s="13"/>
      <c r="B93" s="1007" t="s">
        <v>333</v>
      </c>
      <c r="C93" s="1001" t="s">
        <v>334</v>
      </c>
      <c r="D93" s="73" t="s">
        <v>253</v>
      </c>
      <c r="E93" s="174" t="s">
        <v>254</v>
      </c>
      <c r="F93" s="66">
        <v>0</v>
      </c>
      <c r="G93" s="66">
        <v>0</v>
      </c>
      <c r="H93" s="66">
        <v>0</v>
      </c>
      <c r="I93" s="66"/>
      <c r="J93" s="66"/>
      <c r="K93" s="66"/>
      <c r="L93" s="13"/>
      <c r="M93" s="72">
        <f t="shared" si="0"/>
        <v>0</v>
      </c>
      <c r="N93" s="989" t="s">
        <v>1996</v>
      </c>
      <c r="O93" s="13"/>
      <c r="P93" s="13"/>
      <c r="Q93" s="13"/>
      <c r="R93" s="13"/>
      <c r="S93" s="13"/>
      <c r="T93" s="13"/>
      <c r="U93" s="13"/>
      <c r="V93" s="13"/>
      <c r="W93" s="13"/>
      <c r="X93" s="13"/>
      <c r="Y93" s="13"/>
      <c r="Z93" s="13"/>
    </row>
    <row r="94" spans="1:26" ht="12.75" customHeight="1">
      <c r="A94" s="13"/>
      <c r="B94" s="968"/>
      <c r="C94" s="997"/>
      <c r="D94" s="73" t="s">
        <v>255</v>
      </c>
      <c r="E94" s="174" t="s">
        <v>256</v>
      </c>
      <c r="F94" s="66">
        <v>0</v>
      </c>
      <c r="G94" s="66">
        <v>0</v>
      </c>
      <c r="H94" s="66">
        <v>0</v>
      </c>
      <c r="I94" s="66"/>
      <c r="J94" s="66"/>
      <c r="K94" s="66"/>
      <c r="L94" s="13"/>
      <c r="M94" s="72">
        <f t="shared" si="0"/>
        <v>0</v>
      </c>
      <c r="N94" s="989"/>
      <c r="O94" s="13"/>
      <c r="P94" s="13"/>
      <c r="Q94" s="13"/>
      <c r="R94" s="13"/>
      <c r="S94" s="13"/>
      <c r="T94" s="13"/>
      <c r="U94" s="13"/>
      <c r="V94" s="13"/>
      <c r="W94" s="13"/>
      <c r="X94" s="13"/>
      <c r="Y94" s="13"/>
      <c r="Z94" s="13"/>
    </row>
    <row r="95" spans="1:26" ht="12.75" customHeight="1">
      <c r="A95" s="13"/>
      <c r="B95" s="968"/>
      <c r="C95" s="997"/>
      <c r="D95" s="73" t="s">
        <v>257</v>
      </c>
      <c r="E95" s="174" t="s">
        <v>258</v>
      </c>
      <c r="F95" s="66">
        <v>0</v>
      </c>
      <c r="G95" s="66">
        <v>0</v>
      </c>
      <c r="H95" s="66">
        <v>0</v>
      </c>
      <c r="I95" s="66"/>
      <c r="J95" s="66"/>
      <c r="K95" s="66"/>
      <c r="L95" s="13"/>
      <c r="M95" s="72">
        <f t="shared" si="0"/>
        <v>0</v>
      </c>
      <c r="N95" s="989"/>
      <c r="O95" s="13"/>
      <c r="P95" s="13"/>
      <c r="Q95" s="13"/>
      <c r="R95" s="13"/>
      <c r="S95" s="13"/>
      <c r="T95" s="13"/>
      <c r="U95" s="13"/>
      <c r="V95" s="13"/>
      <c r="W95" s="13"/>
      <c r="X95" s="13"/>
      <c r="Y95" s="13"/>
      <c r="Z95" s="13"/>
    </row>
    <row r="96" spans="1:26" ht="12.75" customHeight="1">
      <c r="A96" s="13"/>
      <c r="B96" s="969"/>
      <c r="C96" s="997"/>
      <c r="D96" s="73" t="s">
        <v>259</v>
      </c>
      <c r="E96" s="174" t="s">
        <v>260</v>
      </c>
      <c r="F96" s="66">
        <v>0</v>
      </c>
      <c r="G96" s="66">
        <v>0</v>
      </c>
      <c r="H96" s="66">
        <v>0</v>
      </c>
      <c r="I96" s="66"/>
      <c r="J96" s="66"/>
      <c r="K96" s="66"/>
      <c r="L96" s="13"/>
      <c r="M96" s="72">
        <f t="shared" si="0"/>
        <v>0</v>
      </c>
      <c r="N96" s="989"/>
      <c r="O96" s="13"/>
      <c r="P96" s="13"/>
      <c r="Q96" s="13"/>
      <c r="R96" s="13"/>
      <c r="S96" s="13"/>
      <c r="T96" s="13"/>
      <c r="U96" s="13"/>
      <c r="V96" s="13"/>
      <c r="W96" s="13"/>
      <c r="X96" s="13"/>
      <c r="Y96" s="13"/>
      <c r="Z96" s="13"/>
    </row>
    <row r="97" spans="1:26" ht="12.75" customHeight="1">
      <c r="A97" s="13"/>
      <c r="B97" s="1007" t="s">
        <v>335</v>
      </c>
      <c r="C97" s="997"/>
      <c r="D97" s="73" t="s">
        <v>262</v>
      </c>
      <c r="E97" s="174" t="s">
        <v>263</v>
      </c>
      <c r="F97" s="66">
        <v>0</v>
      </c>
      <c r="G97" s="66">
        <v>0</v>
      </c>
      <c r="H97" s="66">
        <v>0</v>
      </c>
      <c r="I97" s="66"/>
      <c r="J97" s="66"/>
      <c r="K97" s="66"/>
      <c r="L97" s="13"/>
      <c r="M97" s="72">
        <f t="shared" si="0"/>
        <v>0</v>
      </c>
      <c r="N97" s="989"/>
      <c r="O97" s="13"/>
      <c r="P97" s="13"/>
      <c r="Q97" s="13"/>
      <c r="R97" s="13"/>
      <c r="S97" s="13"/>
      <c r="T97" s="13"/>
      <c r="U97" s="13"/>
      <c r="V97" s="13"/>
      <c r="W97" s="13"/>
      <c r="X97" s="13"/>
      <c r="Y97" s="13"/>
      <c r="Z97" s="13"/>
    </row>
    <row r="98" spans="1:26" ht="12.75" customHeight="1">
      <c r="A98" s="13"/>
      <c r="B98" s="969"/>
      <c r="C98" s="997"/>
      <c r="D98" s="73" t="s">
        <v>264</v>
      </c>
      <c r="E98" s="174" t="s">
        <v>265</v>
      </c>
      <c r="F98" s="66">
        <v>0</v>
      </c>
      <c r="G98" s="66">
        <v>0</v>
      </c>
      <c r="H98" s="66">
        <v>0</v>
      </c>
      <c r="I98" s="66"/>
      <c r="J98" s="66"/>
      <c r="K98" s="66"/>
      <c r="L98" s="13"/>
      <c r="M98" s="72">
        <f t="shared" si="0"/>
        <v>0</v>
      </c>
      <c r="N98" s="989"/>
      <c r="O98" s="13"/>
      <c r="P98" s="13"/>
      <c r="Q98" s="13"/>
      <c r="R98" s="13"/>
      <c r="S98" s="13"/>
      <c r="T98" s="13"/>
      <c r="U98" s="13"/>
      <c r="V98" s="13"/>
      <c r="W98" s="13"/>
      <c r="X98" s="13"/>
      <c r="Y98" s="13"/>
      <c r="Z98" s="13"/>
    </row>
    <row r="99" spans="1:26" ht="12.75" customHeight="1">
      <c r="A99" s="13"/>
      <c r="B99" s="1007" t="s">
        <v>336</v>
      </c>
      <c r="C99" s="997"/>
      <c r="D99" s="73" t="s">
        <v>267</v>
      </c>
      <c r="E99" s="174" t="s">
        <v>268</v>
      </c>
      <c r="F99" s="66">
        <v>0</v>
      </c>
      <c r="G99" s="66">
        <v>0</v>
      </c>
      <c r="H99" s="66">
        <v>0</v>
      </c>
      <c r="I99" s="66"/>
      <c r="J99" s="66"/>
      <c r="K99" s="66"/>
      <c r="L99" s="13"/>
      <c r="M99" s="72">
        <f t="shared" si="0"/>
        <v>0</v>
      </c>
      <c r="N99" s="989"/>
      <c r="O99" s="13"/>
      <c r="P99" s="13"/>
      <c r="Q99" s="13"/>
      <c r="R99" s="13"/>
      <c r="S99" s="13"/>
      <c r="T99" s="13"/>
      <c r="U99" s="13"/>
      <c r="V99" s="13"/>
      <c r="W99" s="13"/>
      <c r="X99" s="13"/>
      <c r="Y99" s="13"/>
      <c r="Z99" s="13"/>
    </row>
    <row r="100" spans="1:26" ht="12.75" customHeight="1">
      <c r="A100" s="13"/>
      <c r="B100" s="969"/>
      <c r="C100" s="997"/>
      <c r="D100" s="73" t="s">
        <v>269</v>
      </c>
      <c r="E100" s="174" t="s">
        <v>270</v>
      </c>
      <c r="F100" s="66">
        <v>0</v>
      </c>
      <c r="G100" s="66">
        <v>0</v>
      </c>
      <c r="H100" s="66">
        <v>0</v>
      </c>
      <c r="I100" s="66"/>
      <c r="J100" s="66"/>
      <c r="K100" s="66"/>
      <c r="L100" s="13"/>
      <c r="M100" s="72">
        <f t="shared" si="0"/>
        <v>0</v>
      </c>
      <c r="N100" s="989"/>
      <c r="O100" s="13"/>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v>0</v>
      </c>
      <c r="G101" s="66">
        <v>0</v>
      </c>
      <c r="H101" s="66">
        <v>0</v>
      </c>
      <c r="I101" s="66"/>
      <c r="J101" s="66"/>
      <c r="K101" s="66"/>
      <c r="L101" s="13"/>
      <c r="M101" s="72">
        <f t="shared" si="0"/>
        <v>0</v>
      </c>
      <c r="N101" s="989"/>
      <c r="O101" s="13"/>
      <c r="P101" s="13"/>
      <c r="Q101" s="13"/>
      <c r="R101" s="13"/>
      <c r="S101" s="13"/>
      <c r="T101" s="13"/>
      <c r="U101" s="13"/>
      <c r="V101" s="13"/>
      <c r="W101" s="13"/>
      <c r="X101" s="13"/>
      <c r="Y101" s="13"/>
      <c r="Z101" s="13"/>
    </row>
    <row r="102" spans="1:26" ht="12.75" customHeight="1">
      <c r="A102" s="13"/>
      <c r="B102" s="969"/>
      <c r="C102" s="997"/>
      <c r="D102" s="73" t="s">
        <v>274</v>
      </c>
      <c r="E102" s="174" t="s">
        <v>275</v>
      </c>
      <c r="F102" s="66">
        <v>0</v>
      </c>
      <c r="G102" s="66">
        <v>0</v>
      </c>
      <c r="H102" s="66">
        <v>0</v>
      </c>
      <c r="I102" s="66"/>
      <c r="J102" s="66"/>
      <c r="K102" s="66"/>
      <c r="L102" s="13"/>
      <c r="M102" s="72">
        <f t="shared" si="0"/>
        <v>0</v>
      </c>
      <c r="N102" s="989"/>
      <c r="O102" s="13"/>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v>0</v>
      </c>
      <c r="G103" s="66">
        <v>0</v>
      </c>
      <c r="H103" s="66">
        <v>0</v>
      </c>
      <c r="I103" s="66"/>
      <c r="J103" s="66"/>
      <c r="K103" s="66"/>
      <c r="L103" s="13"/>
      <c r="M103" s="72">
        <f t="shared" si="0"/>
        <v>0</v>
      </c>
      <c r="N103" s="989"/>
      <c r="O103" s="13"/>
      <c r="P103" s="13"/>
      <c r="Q103" s="13"/>
      <c r="R103" s="13"/>
      <c r="S103" s="13"/>
      <c r="T103" s="13"/>
      <c r="U103" s="13"/>
      <c r="V103" s="13"/>
      <c r="W103" s="13"/>
      <c r="X103" s="13"/>
      <c r="Y103" s="13"/>
      <c r="Z103" s="13"/>
    </row>
    <row r="104" spans="1:26" ht="12.75" customHeight="1">
      <c r="A104" s="13"/>
      <c r="B104" s="969"/>
      <c r="C104" s="997"/>
      <c r="D104" s="73" t="s">
        <v>279</v>
      </c>
      <c r="E104" s="174" t="s">
        <v>280</v>
      </c>
      <c r="F104" s="66">
        <v>0</v>
      </c>
      <c r="G104" s="66">
        <v>0</v>
      </c>
      <c r="H104" s="66">
        <v>0</v>
      </c>
      <c r="I104" s="66"/>
      <c r="J104" s="66"/>
      <c r="K104" s="66"/>
      <c r="L104" s="13"/>
      <c r="M104" s="72">
        <f t="shared" si="0"/>
        <v>0</v>
      </c>
      <c r="N104" s="989"/>
      <c r="O104" s="13"/>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v>0</v>
      </c>
      <c r="G105" s="66">
        <v>0</v>
      </c>
      <c r="H105" s="66">
        <v>0</v>
      </c>
      <c r="I105" s="66"/>
      <c r="J105" s="66"/>
      <c r="K105" s="66"/>
      <c r="L105" s="13"/>
      <c r="M105" s="72">
        <f t="shared" si="0"/>
        <v>0</v>
      </c>
      <c r="N105" s="989"/>
      <c r="O105" s="13"/>
      <c r="P105" s="13"/>
      <c r="Q105" s="13"/>
      <c r="R105" s="13"/>
      <c r="S105" s="13"/>
      <c r="T105" s="13"/>
      <c r="U105" s="13"/>
      <c r="V105" s="13"/>
      <c r="W105" s="13"/>
      <c r="X105" s="13"/>
      <c r="Y105" s="13"/>
      <c r="Z105" s="13"/>
    </row>
    <row r="106" spans="1:26" ht="12.75" customHeight="1">
      <c r="A106" s="13"/>
      <c r="B106" s="969"/>
      <c r="C106" s="997"/>
      <c r="D106" s="73" t="s">
        <v>284</v>
      </c>
      <c r="E106" s="174" t="s">
        <v>285</v>
      </c>
      <c r="F106" s="66">
        <v>0</v>
      </c>
      <c r="G106" s="66">
        <v>0</v>
      </c>
      <c r="H106" s="66">
        <v>0</v>
      </c>
      <c r="I106" s="66"/>
      <c r="J106" s="66"/>
      <c r="K106" s="66"/>
      <c r="L106" s="13"/>
      <c r="M106" s="72">
        <f t="shared" si="0"/>
        <v>0</v>
      </c>
      <c r="N106" s="989"/>
      <c r="O106" s="13"/>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v>0</v>
      </c>
      <c r="G107" s="66">
        <v>0</v>
      </c>
      <c r="H107" s="66">
        <v>0</v>
      </c>
      <c r="I107" s="66"/>
      <c r="J107" s="66"/>
      <c r="K107" s="66"/>
      <c r="L107" s="13"/>
      <c r="M107" s="72">
        <f t="shared" si="0"/>
        <v>0</v>
      </c>
      <c r="N107" s="989"/>
      <c r="O107" s="13"/>
      <c r="P107" s="13"/>
      <c r="Q107" s="13"/>
      <c r="R107" s="13"/>
      <c r="S107" s="13"/>
      <c r="T107" s="13"/>
      <c r="U107" s="13"/>
      <c r="V107" s="13"/>
      <c r="W107" s="13"/>
      <c r="X107" s="13"/>
      <c r="Y107" s="13"/>
      <c r="Z107" s="13"/>
    </row>
    <row r="108" spans="1:26" ht="12.75" customHeight="1">
      <c r="A108" s="13"/>
      <c r="B108" s="969"/>
      <c r="C108" s="997"/>
      <c r="D108" s="73" t="s">
        <v>288</v>
      </c>
      <c r="E108" s="174" t="s">
        <v>285</v>
      </c>
      <c r="F108" s="66">
        <v>0</v>
      </c>
      <c r="G108" s="66">
        <v>0</v>
      </c>
      <c r="H108" s="66">
        <v>0</v>
      </c>
      <c r="I108" s="66"/>
      <c r="J108" s="66"/>
      <c r="K108" s="66"/>
      <c r="L108" s="13"/>
      <c r="M108" s="72">
        <f t="shared" si="0"/>
        <v>0</v>
      </c>
      <c r="N108" s="989"/>
      <c r="O108" s="13"/>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v>0</v>
      </c>
      <c r="G109" s="66">
        <v>0</v>
      </c>
      <c r="H109" s="66">
        <v>0</v>
      </c>
      <c r="I109" s="66"/>
      <c r="J109" s="66"/>
      <c r="K109" s="66"/>
      <c r="L109" s="13"/>
      <c r="M109" s="72">
        <f t="shared" si="0"/>
        <v>0</v>
      </c>
      <c r="N109" s="989"/>
      <c r="O109" s="13"/>
      <c r="P109" s="13"/>
      <c r="Q109" s="13"/>
      <c r="R109" s="13"/>
      <c r="S109" s="13"/>
      <c r="T109" s="13"/>
      <c r="U109" s="13"/>
      <c r="V109" s="13"/>
      <c r="W109" s="13"/>
      <c r="X109" s="13"/>
      <c r="Y109" s="13"/>
      <c r="Z109" s="13"/>
    </row>
    <row r="110" spans="1:26" ht="12.75" customHeight="1">
      <c r="A110" s="13"/>
      <c r="B110" s="969"/>
      <c r="C110" s="997"/>
      <c r="D110" s="73" t="s">
        <v>292</v>
      </c>
      <c r="E110" s="174" t="s">
        <v>293</v>
      </c>
      <c r="F110" s="66">
        <v>0</v>
      </c>
      <c r="G110" s="66">
        <v>0</v>
      </c>
      <c r="H110" s="66">
        <v>0</v>
      </c>
      <c r="I110" s="66"/>
      <c r="J110" s="66"/>
      <c r="K110" s="66"/>
      <c r="L110" s="13"/>
      <c r="M110" s="72">
        <f t="shared" si="0"/>
        <v>0</v>
      </c>
      <c r="N110" s="989"/>
      <c r="O110" s="13"/>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v>0</v>
      </c>
      <c r="G111" s="66">
        <v>0</v>
      </c>
      <c r="H111" s="66">
        <v>0</v>
      </c>
      <c r="I111" s="66"/>
      <c r="J111" s="66"/>
      <c r="K111" s="66"/>
      <c r="L111" s="13"/>
      <c r="M111" s="72">
        <f t="shared" si="0"/>
        <v>0</v>
      </c>
      <c r="N111" s="989"/>
      <c r="O111" s="13"/>
      <c r="P111" s="13"/>
      <c r="Q111" s="13"/>
      <c r="R111" s="13"/>
      <c r="S111" s="13"/>
      <c r="T111" s="13"/>
      <c r="U111" s="13"/>
      <c r="V111" s="13"/>
      <c r="W111" s="13"/>
      <c r="X111" s="13"/>
      <c r="Y111" s="13"/>
      <c r="Z111" s="13"/>
    </row>
    <row r="112" spans="1:26" ht="12.75" customHeight="1">
      <c r="A112" s="13"/>
      <c r="B112" s="969"/>
      <c r="C112" s="997"/>
      <c r="D112" s="73" t="s">
        <v>297</v>
      </c>
      <c r="E112" s="174" t="s">
        <v>298</v>
      </c>
      <c r="F112" s="66">
        <v>0</v>
      </c>
      <c r="G112" s="66">
        <v>0</v>
      </c>
      <c r="H112" s="66">
        <v>0</v>
      </c>
      <c r="I112" s="66"/>
      <c r="J112" s="66"/>
      <c r="K112" s="66"/>
      <c r="L112" s="13"/>
      <c r="M112" s="72">
        <f t="shared" si="0"/>
        <v>0</v>
      </c>
      <c r="N112" s="989"/>
      <c r="O112" s="13"/>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v>0</v>
      </c>
      <c r="G113" s="66">
        <v>0</v>
      </c>
      <c r="H113" s="66">
        <v>0</v>
      </c>
      <c r="I113" s="66"/>
      <c r="J113" s="66"/>
      <c r="K113" s="66"/>
      <c r="L113" s="13"/>
      <c r="M113" s="72">
        <f t="shared" si="0"/>
        <v>0</v>
      </c>
      <c r="N113" s="989"/>
      <c r="O113" s="13"/>
      <c r="P113" s="13"/>
      <c r="Q113" s="13"/>
      <c r="R113" s="13"/>
      <c r="S113" s="13"/>
      <c r="T113" s="13"/>
      <c r="U113" s="13"/>
      <c r="V113" s="13"/>
      <c r="W113" s="13"/>
      <c r="X113" s="13"/>
      <c r="Y113" s="13"/>
      <c r="Z113" s="13"/>
    </row>
    <row r="114" spans="1:26" ht="12.75" customHeight="1">
      <c r="A114" s="13"/>
      <c r="B114" s="969"/>
      <c r="C114" s="997"/>
      <c r="D114" s="73" t="s">
        <v>302</v>
      </c>
      <c r="E114" s="174" t="s">
        <v>303</v>
      </c>
      <c r="F114" s="66">
        <v>0</v>
      </c>
      <c r="G114" s="66">
        <v>0</v>
      </c>
      <c r="H114" s="66">
        <v>0</v>
      </c>
      <c r="I114" s="66"/>
      <c r="J114" s="66"/>
      <c r="K114" s="66"/>
      <c r="L114" s="13"/>
      <c r="M114" s="72">
        <f t="shared" si="0"/>
        <v>0</v>
      </c>
      <c r="N114" s="989"/>
      <c r="O114" s="13"/>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v>0</v>
      </c>
      <c r="G115" s="66">
        <v>0</v>
      </c>
      <c r="H115" s="66">
        <v>0</v>
      </c>
      <c r="I115" s="66"/>
      <c r="J115" s="66"/>
      <c r="K115" s="66"/>
      <c r="L115" s="13"/>
      <c r="M115" s="72">
        <f t="shared" si="0"/>
        <v>0</v>
      </c>
      <c r="N115" s="989"/>
      <c r="O115" s="13"/>
      <c r="P115" s="13"/>
      <c r="Q115" s="13"/>
      <c r="R115" s="13"/>
      <c r="S115" s="13"/>
      <c r="T115" s="13"/>
      <c r="U115" s="13"/>
      <c r="V115" s="13"/>
      <c r="W115" s="13"/>
      <c r="X115" s="13"/>
      <c r="Y115" s="13"/>
      <c r="Z115" s="13"/>
    </row>
    <row r="116" spans="1:26" ht="12.75" customHeight="1">
      <c r="A116" s="13"/>
      <c r="B116" s="969"/>
      <c r="C116" s="997"/>
      <c r="D116" s="73" t="s">
        <v>307</v>
      </c>
      <c r="E116" s="174" t="s">
        <v>308</v>
      </c>
      <c r="F116" s="66">
        <v>0</v>
      </c>
      <c r="G116" s="66">
        <v>0</v>
      </c>
      <c r="H116" s="66">
        <v>0</v>
      </c>
      <c r="I116" s="66"/>
      <c r="J116" s="66"/>
      <c r="K116" s="66"/>
      <c r="L116" s="13"/>
      <c r="M116" s="72">
        <f t="shared" si="0"/>
        <v>0</v>
      </c>
      <c r="N116" s="989"/>
      <c r="O116" s="13"/>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v>0</v>
      </c>
      <c r="G117" s="66">
        <v>0</v>
      </c>
      <c r="H117" s="66">
        <v>0</v>
      </c>
      <c r="I117" s="66"/>
      <c r="J117" s="66"/>
      <c r="K117" s="66"/>
      <c r="L117" s="13"/>
      <c r="M117" s="72">
        <f t="shared" si="0"/>
        <v>0</v>
      </c>
      <c r="N117" s="989"/>
      <c r="O117" s="13"/>
      <c r="P117" s="13"/>
      <c r="Q117" s="13"/>
      <c r="R117" s="13"/>
      <c r="S117" s="13"/>
      <c r="T117" s="13"/>
      <c r="U117" s="13"/>
      <c r="V117" s="13"/>
      <c r="W117" s="13"/>
      <c r="X117" s="13"/>
      <c r="Y117" s="13"/>
      <c r="Z117" s="13"/>
    </row>
    <row r="118" spans="1:26" ht="12.75" customHeight="1">
      <c r="A118" s="13"/>
      <c r="B118" s="969"/>
      <c r="C118" s="997"/>
      <c r="D118" s="73" t="s">
        <v>312</v>
      </c>
      <c r="E118" s="174" t="s">
        <v>313</v>
      </c>
      <c r="F118" s="66">
        <v>0</v>
      </c>
      <c r="G118" s="66">
        <v>0</v>
      </c>
      <c r="H118" s="66">
        <v>0</v>
      </c>
      <c r="I118" s="66"/>
      <c r="J118" s="66"/>
      <c r="K118" s="66"/>
      <c r="L118" s="13"/>
      <c r="M118" s="72">
        <f t="shared" si="0"/>
        <v>0</v>
      </c>
      <c r="N118" s="989"/>
      <c r="O118" s="13"/>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v>0</v>
      </c>
      <c r="G119" s="66">
        <v>0</v>
      </c>
      <c r="H119" s="66">
        <v>0</v>
      </c>
      <c r="I119" s="66"/>
      <c r="J119" s="66"/>
      <c r="K119" s="66"/>
      <c r="L119" s="13"/>
      <c r="M119" s="72">
        <f t="shared" si="0"/>
        <v>0</v>
      </c>
      <c r="N119" s="989"/>
      <c r="O119" s="13"/>
      <c r="P119" s="13"/>
      <c r="Q119" s="13"/>
      <c r="R119" s="13"/>
      <c r="S119" s="13"/>
      <c r="T119" s="13"/>
      <c r="U119" s="13"/>
      <c r="V119" s="13"/>
      <c r="W119" s="13"/>
      <c r="X119" s="13"/>
      <c r="Y119" s="13"/>
      <c r="Z119" s="13"/>
    </row>
    <row r="120" spans="1:26" ht="12.75" customHeight="1">
      <c r="A120" s="13"/>
      <c r="B120" s="969"/>
      <c r="C120" s="997"/>
      <c r="D120" s="73" t="s">
        <v>317</v>
      </c>
      <c r="E120" s="174" t="s">
        <v>318</v>
      </c>
      <c r="F120" s="66">
        <v>0</v>
      </c>
      <c r="G120" s="66">
        <v>0</v>
      </c>
      <c r="H120" s="66">
        <v>0</v>
      </c>
      <c r="I120" s="66"/>
      <c r="J120" s="66"/>
      <c r="K120" s="66"/>
      <c r="L120" s="13"/>
      <c r="M120" s="72">
        <f t="shared" si="0"/>
        <v>0</v>
      </c>
      <c r="N120" s="989"/>
      <c r="O120" s="13"/>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v>0</v>
      </c>
      <c r="G121" s="66">
        <v>0</v>
      </c>
      <c r="H121" s="66">
        <v>0</v>
      </c>
      <c r="I121" s="66"/>
      <c r="J121" s="66"/>
      <c r="K121" s="66"/>
      <c r="L121" s="13"/>
      <c r="M121" s="72">
        <f t="shared" si="0"/>
        <v>0</v>
      </c>
      <c r="N121" s="989"/>
      <c r="O121" s="13"/>
      <c r="P121" s="13"/>
      <c r="Q121" s="13"/>
      <c r="R121" s="13"/>
      <c r="S121" s="13"/>
      <c r="T121" s="13"/>
      <c r="U121" s="13"/>
      <c r="V121" s="13"/>
      <c r="W121" s="13"/>
      <c r="X121" s="13"/>
      <c r="Y121" s="13"/>
      <c r="Z121" s="13"/>
    </row>
    <row r="122" spans="1:26" ht="12.75" customHeight="1">
      <c r="A122" s="13"/>
      <c r="B122" s="969"/>
      <c r="C122" s="997"/>
      <c r="D122" s="73" t="s">
        <v>322</v>
      </c>
      <c r="E122" s="174" t="s">
        <v>323</v>
      </c>
      <c r="F122" s="66">
        <v>0</v>
      </c>
      <c r="G122" s="66">
        <v>0</v>
      </c>
      <c r="H122" s="66">
        <v>0</v>
      </c>
      <c r="I122" s="66"/>
      <c r="J122" s="66"/>
      <c r="K122" s="66"/>
      <c r="L122" s="13"/>
      <c r="M122" s="72">
        <f t="shared" si="0"/>
        <v>0</v>
      </c>
      <c r="N122" s="989"/>
      <c r="O122" s="13"/>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v>0</v>
      </c>
      <c r="G123" s="66">
        <v>0</v>
      </c>
      <c r="H123" s="66">
        <v>0</v>
      </c>
      <c r="I123" s="66"/>
      <c r="J123" s="66"/>
      <c r="K123" s="66"/>
      <c r="L123" s="13"/>
      <c r="M123" s="72">
        <f t="shared" si="0"/>
        <v>0</v>
      </c>
      <c r="N123" s="989"/>
      <c r="O123" s="13"/>
      <c r="P123" s="13"/>
      <c r="Q123" s="13"/>
      <c r="R123" s="13"/>
      <c r="S123" s="13"/>
      <c r="T123" s="13"/>
      <c r="U123" s="13"/>
      <c r="V123" s="13"/>
      <c r="W123" s="13"/>
      <c r="X123" s="13"/>
      <c r="Y123" s="13"/>
      <c r="Z123" s="13"/>
    </row>
    <row r="124" spans="1:26" ht="12.75" customHeight="1">
      <c r="A124" s="13"/>
      <c r="B124" s="969"/>
      <c r="C124" s="997"/>
      <c r="D124" s="73" t="s">
        <v>327</v>
      </c>
      <c r="E124" s="174" t="s">
        <v>328</v>
      </c>
      <c r="F124" s="66">
        <v>0</v>
      </c>
      <c r="G124" s="66">
        <v>0</v>
      </c>
      <c r="H124" s="66">
        <v>0</v>
      </c>
      <c r="I124" s="66"/>
      <c r="J124" s="66"/>
      <c r="K124" s="66"/>
      <c r="L124" s="13"/>
      <c r="M124" s="72">
        <f t="shared" si="0"/>
        <v>0</v>
      </c>
      <c r="N124" s="989"/>
      <c r="O124" s="13"/>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989"/>
      <c r="O125" s="13"/>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989"/>
      <c r="O126" s="13"/>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v>0</v>
      </c>
      <c r="G127" s="66">
        <v>0</v>
      </c>
      <c r="H127" s="66">
        <v>0</v>
      </c>
      <c r="I127" s="66"/>
      <c r="J127" s="66"/>
      <c r="K127" s="66"/>
      <c r="L127" s="13"/>
      <c r="M127" s="72">
        <f t="shared" si="0"/>
        <v>0</v>
      </c>
      <c r="N127" s="989" t="s">
        <v>1997</v>
      </c>
      <c r="O127" s="13"/>
      <c r="P127" s="13"/>
      <c r="Q127" s="13"/>
      <c r="R127" s="13"/>
      <c r="S127" s="13"/>
      <c r="T127" s="13"/>
      <c r="U127" s="13"/>
      <c r="V127" s="13"/>
      <c r="W127" s="13"/>
      <c r="X127" s="13"/>
      <c r="Y127" s="13"/>
      <c r="Z127" s="13"/>
    </row>
    <row r="128" spans="1:26" ht="12.75" customHeight="1">
      <c r="A128" s="13"/>
      <c r="B128" s="968"/>
      <c r="C128" s="997"/>
      <c r="D128" s="73" t="s">
        <v>255</v>
      </c>
      <c r="E128" s="174" t="s">
        <v>256</v>
      </c>
      <c r="F128" s="66">
        <v>0</v>
      </c>
      <c r="G128" s="66">
        <v>0</v>
      </c>
      <c r="H128" s="66">
        <v>0</v>
      </c>
      <c r="I128" s="66"/>
      <c r="J128" s="66"/>
      <c r="K128" s="66"/>
      <c r="L128" s="13"/>
      <c r="M128" s="72">
        <f t="shared" si="0"/>
        <v>0</v>
      </c>
      <c r="N128" s="989"/>
      <c r="O128" s="13"/>
      <c r="P128" s="13"/>
      <c r="Q128" s="13"/>
      <c r="R128" s="13"/>
      <c r="S128" s="13"/>
      <c r="T128" s="13"/>
      <c r="U128" s="13"/>
      <c r="V128" s="13"/>
      <c r="W128" s="13"/>
      <c r="X128" s="13"/>
      <c r="Y128" s="13"/>
      <c r="Z128" s="13"/>
    </row>
    <row r="129" spans="1:26" ht="12.75" customHeight="1">
      <c r="A129" s="13"/>
      <c r="B129" s="968"/>
      <c r="C129" s="997"/>
      <c r="D129" s="73" t="s">
        <v>257</v>
      </c>
      <c r="E129" s="174" t="s">
        <v>258</v>
      </c>
      <c r="F129" s="66">
        <v>0</v>
      </c>
      <c r="G129" s="66">
        <v>0</v>
      </c>
      <c r="H129" s="66">
        <v>0</v>
      </c>
      <c r="I129" s="66"/>
      <c r="J129" s="66"/>
      <c r="K129" s="66"/>
      <c r="L129" s="13"/>
      <c r="M129" s="72">
        <f t="shared" si="0"/>
        <v>0</v>
      </c>
      <c r="N129" s="989"/>
      <c r="O129" s="13"/>
      <c r="P129" s="13"/>
      <c r="Q129" s="13"/>
      <c r="R129" s="13"/>
      <c r="S129" s="13"/>
      <c r="T129" s="13"/>
      <c r="U129" s="13"/>
      <c r="V129" s="13"/>
      <c r="W129" s="13"/>
      <c r="X129" s="13"/>
      <c r="Y129" s="13"/>
      <c r="Z129" s="13"/>
    </row>
    <row r="130" spans="1:26" ht="12.75" customHeight="1">
      <c r="A130" s="13"/>
      <c r="B130" s="969"/>
      <c r="C130" s="997"/>
      <c r="D130" s="73" t="s">
        <v>259</v>
      </c>
      <c r="E130" s="174" t="s">
        <v>260</v>
      </c>
      <c r="F130" s="66">
        <v>0</v>
      </c>
      <c r="G130" s="66">
        <v>0</v>
      </c>
      <c r="H130" s="66">
        <v>0</v>
      </c>
      <c r="I130" s="66"/>
      <c r="J130" s="66"/>
      <c r="K130" s="66"/>
      <c r="L130" s="13"/>
      <c r="M130" s="72">
        <f t="shared" si="0"/>
        <v>0</v>
      </c>
      <c r="N130" s="989"/>
      <c r="O130" s="13"/>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v>0</v>
      </c>
      <c r="G131" s="66">
        <v>0</v>
      </c>
      <c r="H131" s="66">
        <v>0</v>
      </c>
      <c r="I131" s="66"/>
      <c r="J131" s="66"/>
      <c r="K131" s="66"/>
      <c r="L131" s="13"/>
      <c r="M131" s="72">
        <f t="shared" si="0"/>
        <v>0</v>
      </c>
      <c r="N131" s="989"/>
      <c r="O131" s="13"/>
      <c r="P131" s="13"/>
      <c r="Q131" s="13"/>
      <c r="R131" s="13"/>
      <c r="S131" s="13"/>
      <c r="T131" s="13"/>
      <c r="U131" s="13"/>
      <c r="V131" s="13"/>
      <c r="W131" s="13"/>
      <c r="X131" s="13"/>
      <c r="Y131" s="13"/>
      <c r="Z131" s="13"/>
    </row>
    <row r="132" spans="1:26" ht="12.75" customHeight="1">
      <c r="A132" s="13"/>
      <c r="B132" s="969"/>
      <c r="C132" s="997"/>
      <c r="D132" s="73" t="s">
        <v>264</v>
      </c>
      <c r="E132" s="174" t="s">
        <v>265</v>
      </c>
      <c r="F132" s="66">
        <v>0</v>
      </c>
      <c r="G132" s="66">
        <v>0</v>
      </c>
      <c r="H132" s="66">
        <v>0</v>
      </c>
      <c r="I132" s="66"/>
      <c r="J132" s="66"/>
      <c r="K132" s="66"/>
      <c r="L132" s="13"/>
      <c r="M132" s="72">
        <f t="shared" si="0"/>
        <v>0</v>
      </c>
      <c r="N132" s="989"/>
      <c r="O132" s="13"/>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v>0</v>
      </c>
      <c r="G133" s="66">
        <v>0</v>
      </c>
      <c r="H133" s="66">
        <v>0</v>
      </c>
      <c r="I133" s="66"/>
      <c r="J133" s="66"/>
      <c r="K133" s="66"/>
      <c r="L133" s="13"/>
      <c r="M133" s="72">
        <f t="shared" si="0"/>
        <v>0</v>
      </c>
      <c r="N133" s="989"/>
      <c r="O133" s="13"/>
      <c r="P133" s="13"/>
      <c r="Q133" s="13"/>
      <c r="R133" s="13"/>
      <c r="S133" s="13"/>
      <c r="T133" s="13"/>
      <c r="U133" s="13"/>
      <c r="V133" s="13"/>
      <c r="W133" s="13"/>
      <c r="X133" s="13"/>
      <c r="Y133" s="13"/>
      <c r="Z133" s="13"/>
    </row>
    <row r="134" spans="1:26" ht="12.75" customHeight="1">
      <c r="A134" s="13"/>
      <c r="B134" s="969"/>
      <c r="C134" s="997"/>
      <c r="D134" s="73" t="s">
        <v>269</v>
      </c>
      <c r="E134" s="174" t="s">
        <v>270</v>
      </c>
      <c r="F134" s="66">
        <v>0</v>
      </c>
      <c r="G134" s="66">
        <v>0</v>
      </c>
      <c r="H134" s="66">
        <v>0</v>
      </c>
      <c r="I134" s="66"/>
      <c r="J134" s="66"/>
      <c r="K134" s="66"/>
      <c r="L134" s="13"/>
      <c r="M134" s="72">
        <f t="shared" si="0"/>
        <v>0</v>
      </c>
      <c r="N134" s="989"/>
      <c r="O134" s="13"/>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v>0</v>
      </c>
      <c r="G135" s="66">
        <v>0</v>
      </c>
      <c r="H135" s="66">
        <v>0</v>
      </c>
      <c r="I135" s="66"/>
      <c r="J135" s="66"/>
      <c r="K135" s="66"/>
      <c r="L135" s="13"/>
      <c r="M135" s="72">
        <f t="shared" si="0"/>
        <v>0</v>
      </c>
      <c r="N135" s="989"/>
      <c r="O135" s="13"/>
      <c r="P135" s="13"/>
      <c r="Q135" s="13"/>
      <c r="R135" s="13"/>
      <c r="S135" s="13"/>
      <c r="T135" s="13"/>
      <c r="U135" s="13"/>
      <c r="V135" s="13"/>
      <c r="W135" s="13"/>
      <c r="X135" s="13"/>
      <c r="Y135" s="13"/>
      <c r="Z135" s="13"/>
    </row>
    <row r="136" spans="1:26" ht="12.75" customHeight="1">
      <c r="A136" s="13"/>
      <c r="B136" s="969"/>
      <c r="C136" s="997"/>
      <c r="D136" s="73" t="s">
        <v>274</v>
      </c>
      <c r="E136" s="174" t="s">
        <v>275</v>
      </c>
      <c r="F136" s="66">
        <v>0</v>
      </c>
      <c r="G136" s="66">
        <v>0</v>
      </c>
      <c r="H136" s="66">
        <v>0</v>
      </c>
      <c r="I136" s="66"/>
      <c r="J136" s="66"/>
      <c r="K136" s="66"/>
      <c r="L136" s="13"/>
      <c r="M136" s="72">
        <f t="shared" si="0"/>
        <v>0</v>
      </c>
      <c r="N136" s="989"/>
      <c r="O136" s="13"/>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v>0</v>
      </c>
      <c r="G137" s="66">
        <v>0</v>
      </c>
      <c r="H137" s="66">
        <v>0</v>
      </c>
      <c r="I137" s="66"/>
      <c r="J137" s="66"/>
      <c r="K137" s="66"/>
      <c r="L137" s="13"/>
      <c r="M137" s="72">
        <f t="shared" si="0"/>
        <v>0</v>
      </c>
      <c r="N137" s="989"/>
      <c r="O137" s="13"/>
      <c r="P137" s="13"/>
      <c r="Q137" s="13"/>
      <c r="R137" s="13"/>
      <c r="S137" s="13"/>
      <c r="T137" s="13"/>
      <c r="U137" s="13"/>
      <c r="V137" s="13"/>
      <c r="W137" s="13"/>
      <c r="X137" s="13"/>
      <c r="Y137" s="13"/>
      <c r="Z137" s="13"/>
    </row>
    <row r="138" spans="1:26" ht="12.75" customHeight="1">
      <c r="A138" s="13"/>
      <c r="B138" s="969"/>
      <c r="C138" s="997"/>
      <c r="D138" s="73" t="s">
        <v>279</v>
      </c>
      <c r="E138" s="174" t="s">
        <v>280</v>
      </c>
      <c r="F138" s="66">
        <v>0</v>
      </c>
      <c r="G138" s="66">
        <v>0</v>
      </c>
      <c r="H138" s="66">
        <v>0</v>
      </c>
      <c r="I138" s="66"/>
      <c r="J138" s="66"/>
      <c r="K138" s="66"/>
      <c r="L138" s="13"/>
      <c r="M138" s="72">
        <f t="shared" si="0"/>
        <v>0</v>
      </c>
      <c r="N138" s="989"/>
      <c r="O138" s="13"/>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v>0</v>
      </c>
      <c r="G139" s="66">
        <v>0</v>
      </c>
      <c r="H139" s="66">
        <v>0</v>
      </c>
      <c r="I139" s="66"/>
      <c r="J139" s="66"/>
      <c r="K139" s="66"/>
      <c r="L139" s="13"/>
      <c r="M139" s="72">
        <f t="shared" si="0"/>
        <v>0</v>
      </c>
      <c r="N139" s="989"/>
      <c r="O139" s="13"/>
      <c r="P139" s="13"/>
      <c r="Q139" s="13"/>
      <c r="R139" s="13"/>
      <c r="S139" s="13"/>
      <c r="T139" s="13"/>
      <c r="U139" s="13"/>
      <c r="V139" s="13"/>
      <c r="W139" s="13"/>
      <c r="X139" s="13"/>
      <c r="Y139" s="13"/>
      <c r="Z139" s="13"/>
    </row>
    <row r="140" spans="1:26" ht="12.75" customHeight="1">
      <c r="A140" s="13"/>
      <c r="B140" s="969"/>
      <c r="C140" s="997"/>
      <c r="D140" s="73" t="s">
        <v>284</v>
      </c>
      <c r="E140" s="174" t="s">
        <v>285</v>
      </c>
      <c r="F140" s="66">
        <v>0</v>
      </c>
      <c r="G140" s="66">
        <v>0</v>
      </c>
      <c r="H140" s="66">
        <v>0</v>
      </c>
      <c r="I140" s="66"/>
      <c r="J140" s="66"/>
      <c r="K140" s="66"/>
      <c r="L140" s="13"/>
      <c r="M140" s="72">
        <f t="shared" si="0"/>
        <v>0</v>
      </c>
      <c r="N140" s="989"/>
      <c r="O140" s="13"/>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v>0</v>
      </c>
      <c r="G141" s="66">
        <v>0</v>
      </c>
      <c r="H141" s="66">
        <v>0</v>
      </c>
      <c r="I141" s="66"/>
      <c r="J141" s="66"/>
      <c r="K141" s="66"/>
      <c r="L141" s="13"/>
      <c r="M141" s="72">
        <f t="shared" si="0"/>
        <v>0</v>
      </c>
      <c r="N141" s="989"/>
      <c r="O141" s="13"/>
      <c r="P141" s="13"/>
      <c r="Q141" s="13"/>
      <c r="R141" s="13"/>
      <c r="S141" s="13"/>
      <c r="T141" s="13"/>
      <c r="U141" s="13"/>
      <c r="V141" s="13"/>
      <c r="W141" s="13"/>
      <c r="X141" s="13"/>
      <c r="Y141" s="13"/>
      <c r="Z141" s="13"/>
    </row>
    <row r="142" spans="1:26" ht="12.75" customHeight="1">
      <c r="A142" s="13"/>
      <c r="B142" s="969"/>
      <c r="C142" s="997"/>
      <c r="D142" s="73" t="s">
        <v>288</v>
      </c>
      <c r="E142" s="174" t="s">
        <v>285</v>
      </c>
      <c r="F142" s="66">
        <v>0</v>
      </c>
      <c r="G142" s="66">
        <v>0</v>
      </c>
      <c r="H142" s="66">
        <v>0</v>
      </c>
      <c r="I142" s="66"/>
      <c r="J142" s="66"/>
      <c r="K142" s="66"/>
      <c r="L142" s="13"/>
      <c r="M142" s="72">
        <f t="shared" si="0"/>
        <v>0</v>
      </c>
      <c r="N142" s="989"/>
      <c r="O142" s="13"/>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v>0</v>
      </c>
      <c r="G143" s="66">
        <v>0</v>
      </c>
      <c r="H143" s="66">
        <v>0</v>
      </c>
      <c r="I143" s="66"/>
      <c r="J143" s="66"/>
      <c r="K143" s="66"/>
      <c r="L143" s="13"/>
      <c r="M143" s="72">
        <f t="shared" si="0"/>
        <v>0</v>
      </c>
      <c r="N143" s="989"/>
      <c r="O143" s="13"/>
      <c r="P143" s="13"/>
      <c r="Q143" s="13"/>
      <c r="R143" s="13"/>
      <c r="S143" s="13"/>
      <c r="T143" s="13"/>
      <c r="U143" s="13"/>
      <c r="V143" s="13"/>
      <c r="W143" s="13"/>
      <c r="X143" s="13"/>
      <c r="Y143" s="13"/>
      <c r="Z143" s="13"/>
    </row>
    <row r="144" spans="1:26" ht="12.75" customHeight="1">
      <c r="A144" s="13"/>
      <c r="B144" s="969"/>
      <c r="C144" s="997"/>
      <c r="D144" s="73" t="s">
        <v>292</v>
      </c>
      <c r="E144" s="174" t="s">
        <v>293</v>
      </c>
      <c r="F144" s="66">
        <v>0</v>
      </c>
      <c r="G144" s="66">
        <v>0</v>
      </c>
      <c r="H144" s="66">
        <v>0</v>
      </c>
      <c r="I144" s="66"/>
      <c r="J144" s="66"/>
      <c r="K144" s="66"/>
      <c r="L144" s="13"/>
      <c r="M144" s="72">
        <f t="shared" si="0"/>
        <v>0</v>
      </c>
      <c r="N144" s="989"/>
      <c r="O144" s="13"/>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v>0</v>
      </c>
      <c r="G145" s="66">
        <v>0</v>
      </c>
      <c r="H145" s="66">
        <v>0</v>
      </c>
      <c r="I145" s="66"/>
      <c r="J145" s="66"/>
      <c r="K145" s="66"/>
      <c r="L145" s="13"/>
      <c r="M145" s="72">
        <f t="shared" si="0"/>
        <v>0</v>
      </c>
      <c r="N145" s="989"/>
      <c r="O145" s="13"/>
      <c r="P145" s="13"/>
      <c r="Q145" s="13"/>
      <c r="R145" s="13"/>
      <c r="S145" s="13"/>
      <c r="T145" s="13"/>
      <c r="U145" s="13"/>
      <c r="V145" s="13"/>
      <c r="W145" s="13"/>
      <c r="X145" s="13"/>
      <c r="Y145" s="13"/>
      <c r="Z145" s="13"/>
    </row>
    <row r="146" spans="1:26" ht="12.75" customHeight="1">
      <c r="A146" s="13"/>
      <c r="B146" s="969"/>
      <c r="C146" s="997"/>
      <c r="D146" s="73" t="s">
        <v>297</v>
      </c>
      <c r="E146" s="174" t="s">
        <v>298</v>
      </c>
      <c r="F146" s="66">
        <v>0</v>
      </c>
      <c r="G146" s="66">
        <v>0</v>
      </c>
      <c r="H146" s="66">
        <v>0</v>
      </c>
      <c r="I146" s="66"/>
      <c r="J146" s="66"/>
      <c r="K146" s="66"/>
      <c r="L146" s="13"/>
      <c r="M146" s="72">
        <f t="shared" si="0"/>
        <v>0</v>
      </c>
      <c r="N146" s="989"/>
      <c r="O146" s="13"/>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v>0</v>
      </c>
      <c r="G147" s="66">
        <v>0</v>
      </c>
      <c r="H147" s="66">
        <v>0</v>
      </c>
      <c r="I147" s="66"/>
      <c r="J147" s="66"/>
      <c r="K147" s="66"/>
      <c r="L147" s="13"/>
      <c r="M147" s="72">
        <f t="shared" si="0"/>
        <v>0</v>
      </c>
      <c r="N147" s="989"/>
      <c r="O147" s="13"/>
      <c r="P147" s="13"/>
      <c r="Q147" s="13"/>
      <c r="R147" s="13"/>
      <c r="S147" s="13"/>
      <c r="T147" s="13"/>
      <c r="U147" s="13"/>
      <c r="V147" s="13"/>
      <c r="W147" s="13"/>
      <c r="X147" s="13"/>
      <c r="Y147" s="13"/>
      <c r="Z147" s="13"/>
    </row>
    <row r="148" spans="1:26" ht="12.75" customHeight="1">
      <c r="A148" s="13"/>
      <c r="B148" s="969"/>
      <c r="C148" s="997"/>
      <c r="D148" s="73" t="s">
        <v>302</v>
      </c>
      <c r="E148" s="174" t="s">
        <v>303</v>
      </c>
      <c r="F148" s="66">
        <v>0</v>
      </c>
      <c r="G148" s="66">
        <v>0</v>
      </c>
      <c r="H148" s="66">
        <v>0</v>
      </c>
      <c r="I148" s="66"/>
      <c r="J148" s="66"/>
      <c r="K148" s="66"/>
      <c r="L148" s="13"/>
      <c r="M148" s="72">
        <f t="shared" si="0"/>
        <v>0</v>
      </c>
      <c r="N148" s="989"/>
      <c r="O148" s="13"/>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v>0</v>
      </c>
      <c r="G149" s="66">
        <v>0</v>
      </c>
      <c r="H149" s="66">
        <v>0</v>
      </c>
      <c r="I149" s="66"/>
      <c r="J149" s="66"/>
      <c r="K149" s="66"/>
      <c r="L149" s="13"/>
      <c r="M149" s="72">
        <f t="shared" si="0"/>
        <v>0</v>
      </c>
      <c r="N149" s="989"/>
      <c r="O149" s="13"/>
      <c r="P149" s="13"/>
      <c r="Q149" s="13"/>
      <c r="R149" s="13"/>
      <c r="S149" s="13"/>
      <c r="T149" s="13"/>
      <c r="U149" s="13"/>
      <c r="V149" s="13"/>
      <c r="W149" s="13"/>
      <c r="X149" s="13"/>
      <c r="Y149" s="13"/>
      <c r="Z149" s="13"/>
    </row>
    <row r="150" spans="1:26" ht="12.75" customHeight="1">
      <c r="A150" s="13"/>
      <c r="B150" s="969"/>
      <c r="C150" s="997"/>
      <c r="D150" s="73" t="s">
        <v>307</v>
      </c>
      <c r="E150" s="174" t="s">
        <v>308</v>
      </c>
      <c r="F150" s="66">
        <v>0</v>
      </c>
      <c r="G150" s="66">
        <v>0</v>
      </c>
      <c r="H150" s="66">
        <v>0</v>
      </c>
      <c r="I150" s="66"/>
      <c r="J150" s="66"/>
      <c r="K150" s="66"/>
      <c r="L150" s="13"/>
      <c r="M150" s="72">
        <f t="shared" si="0"/>
        <v>0</v>
      </c>
      <c r="N150" s="989"/>
      <c r="O150" s="13"/>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v>0</v>
      </c>
      <c r="G151" s="66">
        <v>0</v>
      </c>
      <c r="H151" s="66">
        <v>0</v>
      </c>
      <c r="I151" s="66"/>
      <c r="J151" s="66"/>
      <c r="K151" s="66"/>
      <c r="L151" s="13"/>
      <c r="M151" s="72">
        <f t="shared" si="0"/>
        <v>0</v>
      </c>
      <c r="N151" s="989"/>
      <c r="O151" s="13"/>
      <c r="P151" s="13"/>
      <c r="Q151" s="13"/>
      <c r="R151" s="13"/>
      <c r="S151" s="13"/>
      <c r="T151" s="13"/>
      <c r="U151" s="13"/>
      <c r="V151" s="13"/>
      <c r="W151" s="13"/>
      <c r="X151" s="13"/>
      <c r="Y151" s="13"/>
      <c r="Z151" s="13"/>
    </row>
    <row r="152" spans="1:26" ht="12.75" customHeight="1">
      <c r="A152" s="13"/>
      <c r="B152" s="969"/>
      <c r="C152" s="997"/>
      <c r="D152" s="73" t="s">
        <v>312</v>
      </c>
      <c r="E152" s="174" t="s">
        <v>313</v>
      </c>
      <c r="F152" s="66">
        <v>0</v>
      </c>
      <c r="G152" s="66">
        <v>0</v>
      </c>
      <c r="H152" s="66">
        <v>0</v>
      </c>
      <c r="I152" s="66"/>
      <c r="J152" s="66"/>
      <c r="K152" s="66"/>
      <c r="L152" s="13"/>
      <c r="M152" s="72">
        <f t="shared" si="0"/>
        <v>0</v>
      </c>
      <c r="N152" s="989"/>
      <c r="O152" s="13"/>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v>0</v>
      </c>
      <c r="G153" s="66">
        <v>0</v>
      </c>
      <c r="H153" s="66">
        <v>0</v>
      </c>
      <c r="I153" s="66"/>
      <c r="J153" s="66"/>
      <c r="K153" s="66"/>
      <c r="L153" s="13"/>
      <c r="M153" s="72">
        <f t="shared" si="0"/>
        <v>0</v>
      </c>
      <c r="N153" s="989"/>
      <c r="O153" s="13"/>
      <c r="P153" s="13"/>
      <c r="Q153" s="13"/>
      <c r="R153" s="13"/>
      <c r="S153" s="13"/>
      <c r="T153" s="13"/>
      <c r="U153" s="13"/>
      <c r="V153" s="13"/>
      <c r="W153" s="13"/>
      <c r="X153" s="13"/>
      <c r="Y153" s="13"/>
      <c r="Z153" s="13"/>
    </row>
    <row r="154" spans="1:26" ht="12.75" customHeight="1">
      <c r="A154" s="13"/>
      <c r="B154" s="969"/>
      <c r="C154" s="997"/>
      <c r="D154" s="73" t="s">
        <v>317</v>
      </c>
      <c r="E154" s="174" t="s">
        <v>318</v>
      </c>
      <c r="F154" s="66">
        <v>0</v>
      </c>
      <c r="G154" s="66">
        <v>0</v>
      </c>
      <c r="H154" s="66">
        <v>0</v>
      </c>
      <c r="I154" s="66"/>
      <c r="J154" s="66"/>
      <c r="K154" s="66"/>
      <c r="L154" s="13"/>
      <c r="M154" s="72">
        <f t="shared" si="0"/>
        <v>0</v>
      </c>
      <c r="N154" s="989"/>
      <c r="O154" s="13"/>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v>0</v>
      </c>
      <c r="G155" s="66">
        <v>0</v>
      </c>
      <c r="H155" s="66">
        <v>0</v>
      </c>
      <c r="I155" s="66"/>
      <c r="J155" s="66"/>
      <c r="K155" s="66"/>
      <c r="L155" s="13"/>
      <c r="M155" s="72">
        <f t="shared" si="0"/>
        <v>0</v>
      </c>
      <c r="N155" s="989"/>
      <c r="O155" s="13"/>
      <c r="P155" s="13"/>
      <c r="Q155" s="13"/>
      <c r="R155" s="13"/>
      <c r="S155" s="13"/>
      <c r="T155" s="13"/>
      <c r="U155" s="13"/>
      <c r="V155" s="13"/>
      <c r="W155" s="13"/>
      <c r="X155" s="13"/>
      <c r="Y155" s="13"/>
      <c r="Z155" s="13"/>
    </row>
    <row r="156" spans="1:26" ht="12.75" customHeight="1">
      <c r="A156" s="13"/>
      <c r="B156" s="969"/>
      <c r="C156" s="997"/>
      <c r="D156" s="73" t="s">
        <v>322</v>
      </c>
      <c r="E156" s="174" t="s">
        <v>323</v>
      </c>
      <c r="F156" s="66">
        <v>0</v>
      </c>
      <c r="G156" s="66">
        <v>0</v>
      </c>
      <c r="H156" s="66">
        <v>0</v>
      </c>
      <c r="I156" s="66"/>
      <c r="J156" s="66"/>
      <c r="K156" s="66"/>
      <c r="L156" s="13"/>
      <c r="M156" s="72">
        <f t="shared" si="0"/>
        <v>0</v>
      </c>
      <c r="N156" s="989"/>
      <c r="O156" s="13"/>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v>0</v>
      </c>
      <c r="G157" s="66">
        <v>0</v>
      </c>
      <c r="H157" s="66">
        <v>0</v>
      </c>
      <c r="I157" s="66"/>
      <c r="J157" s="66"/>
      <c r="K157" s="66"/>
      <c r="L157" s="13"/>
      <c r="M157" s="72">
        <f t="shared" si="0"/>
        <v>0</v>
      </c>
      <c r="N157" s="989"/>
      <c r="O157" s="13"/>
      <c r="P157" s="13"/>
      <c r="Q157" s="13"/>
      <c r="R157" s="13"/>
      <c r="S157" s="13"/>
      <c r="T157" s="13"/>
      <c r="U157" s="13"/>
      <c r="V157" s="13"/>
      <c r="W157" s="13"/>
      <c r="X157" s="13"/>
      <c r="Y157" s="13"/>
      <c r="Z157" s="13"/>
    </row>
    <row r="158" spans="1:26" ht="12.75" customHeight="1">
      <c r="A158" s="13"/>
      <c r="B158" s="969"/>
      <c r="C158" s="997"/>
      <c r="D158" s="73" t="s">
        <v>327</v>
      </c>
      <c r="E158" s="174" t="s">
        <v>328</v>
      </c>
      <c r="F158" s="66">
        <v>0</v>
      </c>
      <c r="G158" s="66">
        <v>0</v>
      </c>
      <c r="H158" s="66">
        <v>0</v>
      </c>
      <c r="I158" s="66"/>
      <c r="J158" s="66"/>
      <c r="K158" s="66"/>
      <c r="L158" s="13"/>
      <c r="M158" s="72">
        <f t="shared" si="0"/>
        <v>0</v>
      </c>
      <c r="N158" s="989"/>
      <c r="O158" s="13"/>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989"/>
      <c r="O159" s="13"/>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989"/>
      <c r="O160" s="13"/>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v>0</v>
      </c>
      <c r="G161" s="66">
        <v>0</v>
      </c>
      <c r="H161" s="66">
        <v>0</v>
      </c>
      <c r="I161" s="66"/>
      <c r="J161" s="66"/>
      <c r="K161" s="66"/>
      <c r="L161" s="13"/>
      <c r="M161" s="72">
        <f t="shared" si="0"/>
        <v>0</v>
      </c>
      <c r="N161" s="989"/>
      <c r="O161" s="13"/>
      <c r="P161" s="13"/>
      <c r="Q161" s="13"/>
      <c r="R161" s="13"/>
      <c r="S161" s="13"/>
      <c r="T161" s="13"/>
      <c r="U161" s="13"/>
      <c r="V161" s="13"/>
      <c r="W161" s="13"/>
      <c r="X161" s="13"/>
      <c r="Y161" s="13"/>
      <c r="Z161" s="13"/>
    </row>
    <row r="162" spans="1:26" ht="12.75" customHeight="1">
      <c r="A162" s="13"/>
      <c r="B162" s="969"/>
      <c r="C162" s="997"/>
      <c r="D162" s="73" t="s">
        <v>369</v>
      </c>
      <c r="E162" s="174" t="s">
        <v>370</v>
      </c>
      <c r="F162" s="66">
        <v>0</v>
      </c>
      <c r="G162" s="66">
        <v>0</v>
      </c>
      <c r="H162" s="66">
        <v>0</v>
      </c>
      <c r="I162" s="66"/>
      <c r="J162" s="66"/>
      <c r="K162" s="66"/>
      <c r="L162" s="13"/>
      <c r="M162" s="72">
        <f t="shared" si="0"/>
        <v>0</v>
      </c>
      <c r="N162" s="989"/>
      <c r="O162" s="13"/>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v>0</v>
      </c>
      <c r="G163" s="66">
        <v>0</v>
      </c>
      <c r="H163" s="66">
        <v>0</v>
      </c>
      <c r="I163" s="66"/>
      <c r="J163" s="66"/>
      <c r="K163" s="66"/>
      <c r="L163" s="13"/>
      <c r="M163" s="72">
        <f t="shared" si="0"/>
        <v>0</v>
      </c>
      <c r="N163" s="989"/>
      <c r="O163" s="13"/>
      <c r="P163" s="13"/>
      <c r="Q163" s="13"/>
      <c r="R163" s="13"/>
      <c r="S163" s="13"/>
      <c r="T163" s="13"/>
      <c r="U163" s="13"/>
      <c r="V163" s="13"/>
      <c r="W163" s="13"/>
      <c r="X163" s="13"/>
      <c r="Y163" s="13"/>
      <c r="Z163" s="13"/>
    </row>
    <row r="164" spans="1:26" ht="12.75" customHeight="1">
      <c r="A164" s="13"/>
      <c r="B164" s="969"/>
      <c r="C164" s="997"/>
      <c r="D164" s="73" t="s">
        <v>374</v>
      </c>
      <c r="E164" s="174" t="s">
        <v>375</v>
      </c>
      <c r="F164" s="66">
        <v>0</v>
      </c>
      <c r="G164" s="66">
        <v>0</v>
      </c>
      <c r="H164" s="66">
        <v>0</v>
      </c>
      <c r="I164" s="66"/>
      <c r="J164" s="66"/>
      <c r="K164" s="66"/>
      <c r="L164" s="13"/>
      <c r="M164" s="72">
        <f t="shared" si="0"/>
        <v>0</v>
      </c>
      <c r="N164" s="989"/>
      <c r="O164" s="13"/>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v>4</v>
      </c>
      <c r="G165" s="66">
        <v>4</v>
      </c>
      <c r="H165" s="66">
        <v>4</v>
      </c>
      <c r="I165" s="66"/>
      <c r="J165" s="66"/>
      <c r="K165" s="66"/>
      <c r="L165" s="13"/>
      <c r="M165" s="72">
        <f t="shared" si="0"/>
        <v>12</v>
      </c>
      <c r="N165" s="989"/>
      <c r="O165" s="13"/>
      <c r="P165" s="13"/>
      <c r="Q165" s="13"/>
      <c r="R165" s="13"/>
      <c r="S165" s="13"/>
      <c r="T165" s="13"/>
      <c r="U165" s="13"/>
      <c r="V165" s="13"/>
      <c r="W165" s="13"/>
      <c r="X165" s="13"/>
      <c r="Y165" s="13"/>
      <c r="Z165" s="13"/>
    </row>
    <row r="166" spans="1:26" ht="12.75" customHeight="1">
      <c r="A166" s="13"/>
      <c r="B166" s="969"/>
      <c r="C166" s="997"/>
      <c r="D166" s="73" t="s">
        <v>379</v>
      </c>
      <c r="E166" s="174" t="s">
        <v>380</v>
      </c>
      <c r="F166" s="66">
        <v>1415</v>
      </c>
      <c r="G166" s="66">
        <v>1415</v>
      </c>
      <c r="H166" s="66">
        <v>1415</v>
      </c>
      <c r="I166" s="66"/>
      <c r="J166" s="66"/>
      <c r="K166" s="66"/>
      <c r="L166" s="13"/>
      <c r="M166" s="72">
        <f t="shared" si="0"/>
        <v>4245</v>
      </c>
      <c r="N166" s="989"/>
      <c r="O166" s="13"/>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v>1</v>
      </c>
      <c r="G167" s="66">
        <v>1</v>
      </c>
      <c r="H167" s="66">
        <v>1</v>
      </c>
      <c r="I167" s="66"/>
      <c r="J167" s="66"/>
      <c r="K167" s="66"/>
      <c r="L167" s="13"/>
      <c r="M167" s="72">
        <f t="shared" si="0"/>
        <v>3</v>
      </c>
      <c r="N167" s="989"/>
      <c r="O167" s="13"/>
      <c r="P167" s="13"/>
      <c r="Q167" s="13"/>
      <c r="R167" s="13"/>
      <c r="S167" s="13"/>
      <c r="T167" s="13"/>
      <c r="U167" s="13"/>
      <c r="V167" s="13"/>
      <c r="W167" s="13"/>
      <c r="X167" s="13"/>
      <c r="Y167" s="13"/>
      <c r="Z167" s="13"/>
    </row>
    <row r="168" spans="1:26" ht="12.75" customHeight="1">
      <c r="A168" s="13"/>
      <c r="B168" s="969"/>
      <c r="C168" s="997"/>
      <c r="D168" s="73" t="s">
        <v>384</v>
      </c>
      <c r="E168" s="174" t="s">
        <v>385</v>
      </c>
      <c r="F168" s="66">
        <v>50</v>
      </c>
      <c r="G168" s="66">
        <v>50</v>
      </c>
      <c r="H168" s="66">
        <v>50</v>
      </c>
      <c r="I168" s="66"/>
      <c r="J168" s="66"/>
      <c r="K168" s="66"/>
      <c r="L168" s="13"/>
      <c r="M168" s="72">
        <f t="shared" si="0"/>
        <v>150</v>
      </c>
      <c r="N168" s="989"/>
      <c r="O168" s="13"/>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v>0</v>
      </c>
      <c r="G169" s="66">
        <v>0</v>
      </c>
      <c r="H169" s="66">
        <v>0</v>
      </c>
      <c r="I169" s="66"/>
      <c r="J169" s="66"/>
      <c r="K169" s="66"/>
      <c r="L169" s="13"/>
      <c r="M169" s="72">
        <f t="shared" si="0"/>
        <v>0</v>
      </c>
      <c r="N169" s="989"/>
      <c r="O169" s="13"/>
      <c r="P169" s="13"/>
      <c r="Q169" s="13"/>
      <c r="R169" s="13"/>
      <c r="S169" s="13"/>
      <c r="T169" s="13"/>
      <c r="U169" s="13"/>
      <c r="V169" s="13"/>
      <c r="W169" s="13"/>
      <c r="X169" s="13"/>
      <c r="Y169" s="13"/>
      <c r="Z169" s="13"/>
    </row>
    <row r="170" spans="1:26" ht="12.75" customHeight="1">
      <c r="A170" s="13"/>
      <c r="B170" s="969"/>
      <c r="C170" s="997"/>
      <c r="D170" s="73" t="s">
        <v>389</v>
      </c>
      <c r="E170" s="174" t="s">
        <v>390</v>
      </c>
      <c r="F170" s="66">
        <v>0</v>
      </c>
      <c r="G170" s="66">
        <v>0</v>
      </c>
      <c r="H170" s="66">
        <v>0</v>
      </c>
      <c r="I170" s="66"/>
      <c r="J170" s="66"/>
      <c r="K170" s="66"/>
      <c r="L170" s="13"/>
      <c r="M170" s="72">
        <f t="shared" si="0"/>
        <v>0</v>
      </c>
      <c r="N170" s="989"/>
      <c r="O170" s="13"/>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v>274</v>
      </c>
      <c r="G171" s="66">
        <v>274</v>
      </c>
      <c r="H171" s="66">
        <v>274</v>
      </c>
      <c r="I171" s="66"/>
      <c r="J171" s="66"/>
      <c r="K171" s="66"/>
      <c r="L171" s="13"/>
      <c r="M171" s="72">
        <f t="shared" si="0"/>
        <v>822</v>
      </c>
      <c r="N171" s="989"/>
      <c r="O171" s="13"/>
      <c r="P171" s="13"/>
      <c r="Q171" s="13"/>
      <c r="R171" s="13"/>
      <c r="S171" s="13"/>
      <c r="T171" s="13"/>
      <c r="U171" s="13"/>
      <c r="V171" s="13"/>
      <c r="W171" s="13"/>
      <c r="X171" s="13"/>
      <c r="Y171" s="13"/>
      <c r="Z171" s="13"/>
    </row>
    <row r="172" spans="1:26" ht="12.75" customHeight="1">
      <c r="A172" s="13"/>
      <c r="B172" s="969"/>
      <c r="C172" s="997"/>
      <c r="D172" s="73" t="s">
        <v>394</v>
      </c>
      <c r="E172" s="174" t="s">
        <v>395</v>
      </c>
      <c r="F172" s="66">
        <v>1415</v>
      </c>
      <c r="G172" s="66">
        <v>1415</v>
      </c>
      <c r="H172" s="66">
        <v>1415</v>
      </c>
      <c r="I172" s="66"/>
      <c r="J172" s="66"/>
      <c r="K172" s="66"/>
      <c r="L172" s="13"/>
      <c r="M172" s="72">
        <f t="shared" si="0"/>
        <v>4245</v>
      </c>
      <c r="N172" s="989"/>
      <c r="O172" s="13"/>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v>0</v>
      </c>
      <c r="G173" s="66">
        <v>0</v>
      </c>
      <c r="H173" s="66">
        <v>0</v>
      </c>
      <c r="I173" s="66"/>
      <c r="J173" s="66"/>
      <c r="K173" s="66"/>
      <c r="L173" s="13"/>
      <c r="M173" s="72">
        <f t="shared" si="0"/>
        <v>0</v>
      </c>
      <c r="N173" s="989"/>
      <c r="O173" s="13"/>
      <c r="P173" s="13"/>
      <c r="Q173" s="13"/>
      <c r="R173" s="13"/>
      <c r="S173" s="13"/>
      <c r="T173" s="13"/>
      <c r="U173" s="13"/>
      <c r="V173" s="13"/>
      <c r="W173" s="13"/>
      <c r="X173" s="13"/>
      <c r="Y173" s="13"/>
      <c r="Z173" s="13"/>
    </row>
    <row r="174" spans="1:26" ht="12.75" customHeight="1">
      <c r="A174" s="13"/>
      <c r="B174" s="969"/>
      <c r="C174" s="997"/>
      <c r="D174" s="73" t="s">
        <v>399</v>
      </c>
      <c r="E174" s="174" t="s">
        <v>400</v>
      </c>
      <c r="F174" s="66">
        <v>0</v>
      </c>
      <c r="G174" s="66">
        <v>0</v>
      </c>
      <c r="H174" s="66">
        <v>0</v>
      </c>
      <c r="I174" s="66"/>
      <c r="J174" s="66"/>
      <c r="K174" s="66"/>
      <c r="L174" s="13"/>
      <c r="M174" s="72">
        <f t="shared" si="0"/>
        <v>0</v>
      </c>
      <c r="N174" s="989"/>
      <c r="O174" s="13"/>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v>13</v>
      </c>
      <c r="G175" s="66">
        <v>13</v>
      </c>
      <c r="H175" s="66">
        <v>13</v>
      </c>
      <c r="I175" s="66"/>
      <c r="J175" s="66"/>
      <c r="K175" s="66"/>
      <c r="L175" s="13"/>
      <c r="M175" s="72">
        <f t="shared" si="0"/>
        <v>39</v>
      </c>
      <c r="N175" s="989"/>
      <c r="O175" s="13"/>
      <c r="P175" s="13"/>
      <c r="Q175" s="13"/>
      <c r="R175" s="13"/>
      <c r="S175" s="13"/>
      <c r="T175" s="13"/>
      <c r="U175" s="13"/>
      <c r="V175" s="13"/>
      <c r="W175" s="13"/>
      <c r="X175" s="13"/>
      <c r="Y175" s="13"/>
      <c r="Z175" s="13"/>
    </row>
    <row r="176" spans="1:26" ht="12.75" customHeight="1">
      <c r="A176" s="13"/>
      <c r="B176" s="969"/>
      <c r="C176" s="997"/>
      <c r="D176" s="73" t="s">
        <v>404</v>
      </c>
      <c r="E176" s="174" t="s">
        <v>405</v>
      </c>
      <c r="F176" s="66">
        <v>1415</v>
      </c>
      <c r="G176" s="66">
        <v>1415</v>
      </c>
      <c r="H176" s="66">
        <v>1415</v>
      </c>
      <c r="I176" s="66"/>
      <c r="J176" s="66"/>
      <c r="K176" s="66"/>
      <c r="L176" s="13"/>
      <c r="M176" s="72">
        <f t="shared" si="0"/>
        <v>4245</v>
      </c>
      <c r="N176" s="989"/>
      <c r="O176" s="13"/>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989"/>
      <c r="O177" s="13"/>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989"/>
      <c r="O178" s="13"/>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v>228</v>
      </c>
      <c r="G179" s="71">
        <v>119</v>
      </c>
      <c r="H179" s="71">
        <v>75</v>
      </c>
      <c r="I179" s="71"/>
      <c r="J179" s="71"/>
      <c r="K179" s="71"/>
      <c r="L179" s="13"/>
      <c r="M179" s="72">
        <f t="shared" si="0"/>
        <v>422</v>
      </c>
      <c r="N179" s="989" t="s">
        <v>1993</v>
      </c>
      <c r="O179" s="13"/>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v>72</v>
      </c>
      <c r="G180" s="66">
        <v>9</v>
      </c>
      <c r="H180" s="66">
        <v>5</v>
      </c>
      <c r="I180" s="66"/>
      <c r="J180" s="66"/>
      <c r="K180" s="66"/>
      <c r="L180" s="13"/>
      <c r="M180" s="72">
        <f t="shared" si="0"/>
        <v>86</v>
      </c>
      <c r="N180" s="989"/>
      <c r="O180" s="13"/>
      <c r="P180" s="13"/>
      <c r="Q180" s="13"/>
      <c r="R180" s="13"/>
      <c r="S180" s="13"/>
      <c r="T180" s="13"/>
      <c r="U180" s="13"/>
      <c r="V180" s="13"/>
      <c r="W180" s="13"/>
      <c r="X180" s="13"/>
      <c r="Y180" s="13"/>
      <c r="Z180" s="13"/>
    </row>
    <row r="181" spans="1:26" ht="13.5" customHeight="1">
      <c r="A181" s="13"/>
      <c r="B181" s="969"/>
      <c r="C181" s="997"/>
      <c r="D181" s="85" t="s">
        <v>415</v>
      </c>
      <c r="E181" s="196" t="s">
        <v>416</v>
      </c>
      <c r="F181" s="71">
        <v>72</v>
      </c>
      <c r="G181" s="71">
        <v>9</v>
      </c>
      <c r="H181" s="71">
        <v>5</v>
      </c>
      <c r="I181" s="71"/>
      <c r="J181" s="71"/>
      <c r="K181" s="71"/>
      <c r="L181" s="13"/>
      <c r="M181" s="72">
        <f t="shared" si="0"/>
        <v>86</v>
      </c>
      <c r="N181" s="989"/>
      <c r="O181" s="13"/>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v>11</v>
      </c>
      <c r="G182" s="66">
        <v>9</v>
      </c>
      <c r="H182" s="66">
        <v>5</v>
      </c>
      <c r="I182" s="66"/>
      <c r="J182" s="66"/>
      <c r="K182" s="66"/>
      <c r="L182" s="13"/>
      <c r="M182" s="72">
        <f t="shared" si="0"/>
        <v>25</v>
      </c>
      <c r="N182" s="989"/>
      <c r="O182" s="13"/>
      <c r="P182" s="13"/>
      <c r="Q182" s="13"/>
      <c r="R182" s="13"/>
      <c r="S182" s="13"/>
      <c r="T182" s="13"/>
      <c r="U182" s="13"/>
      <c r="V182" s="13"/>
      <c r="W182" s="13"/>
      <c r="X182" s="13"/>
      <c r="Y182" s="13"/>
      <c r="Z182" s="13"/>
    </row>
    <row r="183" spans="1:26" ht="12.75" customHeight="1">
      <c r="A183" s="13"/>
      <c r="B183" s="969"/>
      <c r="C183" s="997"/>
      <c r="D183" s="85" t="s">
        <v>420</v>
      </c>
      <c r="E183" s="196" t="s">
        <v>421</v>
      </c>
      <c r="F183" s="71">
        <v>11</v>
      </c>
      <c r="G183" s="71">
        <v>9</v>
      </c>
      <c r="H183" s="71">
        <v>5</v>
      </c>
      <c r="I183" s="71"/>
      <c r="J183" s="71"/>
      <c r="K183" s="71"/>
      <c r="L183" s="13"/>
      <c r="M183" s="72">
        <f t="shared" si="0"/>
        <v>25</v>
      </c>
      <c r="N183" s="989"/>
      <c r="O183" s="13"/>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v>68</v>
      </c>
      <c r="G184" s="66">
        <v>32</v>
      </c>
      <c r="H184" s="66">
        <v>34</v>
      </c>
      <c r="I184" s="66"/>
      <c r="J184" s="66"/>
      <c r="K184" s="66"/>
      <c r="L184" s="13"/>
      <c r="M184" s="72">
        <f t="shared" si="0"/>
        <v>134</v>
      </c>
      <c r="N184" s="989"/>
      <c r="O184" s="13"/>
      <c r="P184" s="13"/>
      <c r="Q184" s="13"/>
      <c r="R184" s="13"/>
      <c r="S184" s="13"/>
      <c r="T184" s="13"/>
      <c r="U184" s="13"/>
      <c r="V184" s="13"/>
      <c r="W184" s="13"/>
      <c r="X184" s="13"/>
      <c r="Y184" s="13"/>
      <c r="Z184" s="13"/>
    </row>
    <row r="185" spans="1:26" ht="12.75" customHeight="1">
      <c r="A185" s="13"/>
      <c r="B185" s="969"/>
      <c r="C185" s="997"/>
      <c r="D185" s="85" t="s">
        <v>425</v>
      </c>
      <c r="E185" s="196" t="s">
        <v>426</v>
      </c>
      <c r="F185" s="71">
        <v>72</v>
      </c>
      <c r="G185" s="71">
        <v>32</v>
      </c>
      <c r="H185" s="71">
        <v>34</v>
      </c>
      <c r="I185" s="71"/>
      <c r="J185" s="71"/>
      <c r="K185" s="71"/>
      <c r="L185" s="13"/>
      <c r="M185" s="72">
        <f t="shared" si="0"/>
        <v>138</v>
      </c>
      <c r="N185" s="989"/>
      <c r="O185" s="13"/>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v>222</v>
      </c>
      <c r="G186" s="66">
        <v>116</v>
      </c>
      <c r="H186" s="66">
        <v>88</v>
      </c>
      <c r="I186" s="66"/>
      <c r="J186" s="66"/>
      <c r="K186" s="66"/>
      <c r="L186" s="13"/>
      <c r="M186" s="72">
        <f t="shared" si="0"/>
        <v>426</v>
      </c>
      <c r="N186" s="989"/>
      <c r="O186" s="13"/>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v>220</v>
      </c>
      <c r="G187" s="66">
        <v>118</v>
      </c>
      <c r="H187" s="66">
        <v>89</v>
      </c>
      <c r="I187" s="66"/>
      <c r="J187" s="66"/>
      <c r="K187" s="66"/>
      <c r="L187" s="13"/>
      <c r="M187" s="72">
        <f t="shared" si="0"/>
        <v>427</v>
      </c>
      <c r="N187" s="989"/>
      <c r="O187" s="13"/>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v>217</v>
      </c>
      <c r="G188" s="66">
        <v>116</v>
      </c>
      <c r="H188" s="66">
        <v>89</v>
      </c>
      <c r="I188" s="66"/>
      <c r="J188" s="66"/>
      <c r="K188" s="66"/>
      <c r="L188" s="13"/>
      <c r="M188" s="72">
        <f t="shared" si="0"/>
        <v>422</v>
      </c>
      <c r="N188" s="989"/>
      <c r="O188" s="13"/>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v>224</v>
      </c>
      <c r="G189" s="66">
        <v>116</v>
      </c>
      <c r="H189" s="66">
        <v>88</v>
      </c>
      <c r="I189" s="66"/>
      <c r="J189" s="66"/>
      <c r="K189" s="66"/>
      <c r="L189" s="13"/>
      <c r="M189" s="72">
        <f t="shared" si="0"/>
        <v>428</v>
      </c>
      <c r="N189" s="989"/>
      <c r="O189" s="13"/>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v>198</v>
      </c>
      <c r="G190" s="66">
        <v>103</v>
      </c>
      <c r="H190" s="66">
        <v>81</v>
      </c>
      <c r="I190" s="66"/>
      <c r="J190" s="66"/>
      <c r="K190" s="66"/>
      <c r="L190" s="13"/>
      <c r="M190" s="72">
        <f t="shared" si="0"/>
        <v>382</v>
      </c>
      <c r="N190" s="989"/>
      <c r="O190" s="13"/>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v>140</v>
      </c>
      <c r="G191" s="66">
        <v>81</v>
      </c>
      <c r="H191" s="66">
        <v>68</v>
      </c>
      <c r="I191" s="66"/>
      <c r="J191" s="66"/>
      <c r="K191" s="66"/>
      <c r="L191" s="13"/>
      <c r="M191" s="72">
        <f t="shared" si="0"/>
        <v>289</v>
      </c>
      <c r="N191" s="989"/>
      <c r="O191" s="13"/>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v>39</v>
      </c>
      <c r="G192" s="66">
        <v>13</v>
      </c>
      <c r="H192" s="66">
        <v>29</v>
      </c>
      <c r="I192" s="66"/>
      <c r="J192" s="66"/>
      <c r="K192" s="66"/>
      <c r="L192" s="13"/>
      <c r="M192" s="72">
        <f t="shared" si="0"/>
        <v>81</v>
      </c>
      <c r="N192" s="989"/>
      <c r="O192" s="13"/>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v>90</v>
      </c>
      <c r="G193" s="169">
        <v>56</v>
      </c>
      <c r="H193" s="169">
        <v>34</v>
      </c>
      <c r="I193" s="169">
        <f t="shared" ref="I193:K193" si="13">SUM(I180,I182,I184,I186:I192)</f>
        <v>0</v>
      </c>
      <c r="J193" s="169">
        <f t="shared" si="13"/>
        <v>0</v>
      </c>
      <c r="K193" s="169">
        <f t="shared" si="13"/>
        <v>0</v>
      </c>
      <c r="L193" s="13"/>
      <c r="M193" s="214">
        <f>SUM(F193:K193)</f>
        <v>180</v>
      </c>
      <c r="N193" s="989"/>
      <c r="O193" s="13"/>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v>0</v>
      </c>
      <c r="G194" s="66">
        <v>0</v>
      </c>
      <c r="H194" s="66">
        <v>0</v>
      </c>
      <c r="I194" s="66"/>
      <c r="J194" s="66"/>
      <c r="K194" s="66"/>
      <c r="L194" s="13"/>
      <c r="M194" s="72">
        <f t="shared" si="0"/>
        <v>0</v>
      </c>
      <c r="N194" s="989" t="s">
        <v>1998</v>
      </c>
      <c r="O194" s="13"/>
      <c r="P194" s="13"/>
      <c r="Q194" s="13"/>
      <c r="R194" s="13"/>
      <c r="S194" s="13"/>
      <c r="T194" s="13"/>
      <c r="U194" s="13"/>
      <c r="V194" s="13"/>
      <c r="W194" s="13"/>
      <c r="X194" s="13"/>
      <c r="Y194" s="13"/>
      <c r="Z194" s="13"/>
    </row>
    <row r="195" spans="1:26" ht="12.75" customHeight="1">
      <c r="A195" s="13"/>
      <c r="B195" s="969"/>
      <c r="C195" s="997"/>
      <c r="D195" s="73" t="s">
        <v>454</v>
      </c>
      <c r="E195" s="174" t="s">
        <v>455</v>
      </c>
      <c r="F195" s="66">
        <v>0</v>
      </c>
      <c r="G195" s="66">
        <v>0</v>
      </c>
      <c r="H195" s="66">
        <v>0</v>
      </c>
      <c r="I195" s="66"/>
      <c r="J195" s="66"/>
      <c r="K195" s="66"/>
      <c r="L195" s="13"/>
      <c r="M195" s="72">
        <f t="shared" si="0"/>
        <v>0</v>
      </c>
      <c r="N195" s="989"/>
      <c r="O195" s="13"/>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v>2</v>
      </c>
      <c r="G196" s="66">
        <v>0</v>
      </c>
      <c r="H196" s="66">
        <v>0</v>
      </c>
      <c r="I196" s="66"/>
      <c r="J196" s="66"/>
      <c r="K196" s="66"/>
      <c r="L196" s="13"/>
      <c r="M196" s="72">
        <f t="shared" si="0"/>
        <v>2</v>
      </c>
      <c r="N196" s="989"/>
      <c r="O196" s="13"/>
      <c r="P196" s="13"/>
      <c r="Q196" s="13"/>
      <c r="R196" s="13"/>
      <c r="S196" s="13"/>
      <c r="T196" s="13"/>
      <c r="U196" s="13"/>
      <c r="V196" s="13"/>
      <c r="W196" s="13"/>
      <c r="X196" s="13"/>
      <c r="Y196" s="13"/>
      <c r="Z196" s="13"/>
    </row>
    <row r="197" spans="1:26" ht="12.75" customHeight="1">
      <c r="A197" s="13"/>
      <c r="B197" s="969"/>
      <c r="C197" s="997"/>
      <c r="D197" s="73" t="s">
        <v>459</v>
      </c>
      <c r="E197" s="174" t="s">
        <v>460</v>
      </c>
      <c r="F197" s="66">
        <v>2</v>
      </c>
      <c r="G197" s="66">
        <v>0</v>
      </c>
      <c r="H197" s="66">
        <v>0</v>
      </c>
      <c r="I197" s="66"/>
      <c r="J197" s="66"/>
      <c r="K197" s="66"/>
      <c r="L197" s="13"/>
      <c r="M197" s="72">
        <f t="shared" si="0"/>
        <v>2</v>
      </c>
      <c r="N197" s="989"/>
      <c r="O197" s="13"/>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v>0</v>
      </c>
      <c r="G198" s="66">
        <v>0</v>
      </c>
      <c r="H198" s="66">
        <v>0</v>
      </c>
      <c r="I198" s="66"/>
      <c r="J198" s="66"/>
      <c r="K198" s="66"/>
      <c r="L198" s="13"/>
      <c r="M198" s="72">
        <f t="shared" si="0"/>
        <v>0</v>
      </c>
      <c r="N198" s="989"/>
      <c r="O198" s="13"/>
      <c r="P198" s="13"/>
      <c r="Q198" s="13"/>
      <c r="R198" s="13"/>
      <c r="S198" s="13"/>
      <c r="T198" s="13"/>
      <c r="U198" s="13"/>
      <c r="V198" s="13"/>
      <c r="W198" s="13"/>
      <c r="X198" s="13"/>
      <c r="Y198" s="13"/>
      <c r="Z198" s="13"/>
    </row>
    <row r="199" spans="1:26" ht="12.75" customHeight="1">
      <c r="A199" s="13"/>
      <c r="B199" s="969"/>
      <c r="C199" s="997"/>
      <c r="D199" s="73" t="s">
        <v>464</v>
      </c>
      <c r="E199" s="174" t="s">
        <v>465</v>
      </c>
      <c r="F199" s="66">
        <v>0</v>
      </c>
      <c r="G199" s="66">
        <v>0</v>
      </c>
      <c r="H199" s="66">
        <v>0</v>
      </c>
      <c r="I199" s="66"/>
      <c r="J199" s="66"/>
      <c r="K199" s="66"/>
      <c r="L199" s="13"/>
      <c r="M199" s="72">
        <f t="shared" si="0"/>
        <v>0</v>
      </c>
      <c r="N199" s="989"/>
      <c r="O199" s="13"/>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v>0</v>
      </c>
      <c r="G200" s="66">
        <v>0</v>
      </c>
      <c r="H200" s="66">
        <v>0</v>
      </c>
      <c r="I200" s="66"/>
      <c r="J200" s="66"/>
      <c r="K200" s="66"/>
      <c r="L200" s="13"/>
      <c r="M200" s="72">
        <f t="shared" si="0"/>
        <v>0</v>
      </c>
      <c r="N200" s="989"/>
      <c r="O200" s="13"/>
      <c r="P200" s="13"/>
      <c r="Q200" s="13"/>
      <c r="R200" s="13"/>
      <c r="S200" s="13"/>
      <c r="T200" s="13"/>
      <c r="U200" s="13"/>
      <c r="V200" s="13"/>
      <c r="W200" s="13"/>
      <c r="X200" s="13"/>
      <c r="Y200" s="13"/>
      <c r="Z200" s="13"/>
    </row>
    <row r="201" spans="1:26" ht="12.75" customHeight="1">
      <c r="A201" s="13"/>
      <c r="B201" s="969"/>
      <c r="C201" s="997"/>
      <c r="D201" s="73" t="s">
        <v>468</v>
      </c>
      <c r="E201" s="174" t="s">
        <v>469</v>
      </c>
      <c r="F201" s="66">
        <v>0</v>
      </c>
      <c r="G201" s="66">
        <v>0</v>
      </c>
      <c r="H201" s="66">
        <v>0</v>
      </c>
      <c r="I201" s="66"/>
      <c r="J201" s="66"/>
      <c r="K201" s="66"/>
      <c r="L201" s="13"/>
      <c r="M201" s="72">
        <f t="shared" si="0"/>
        <v>0</v>
      </c>
      <c r="N201" s="989"/>
      <c r="O201" s="13"/>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v>0</v>
      </c>
      <c r="G202" s="66">
        <v>0</v>
      </c>
      <c r="H202" s="66">
        <v>0</v>
      </c>
      <c r="I202" s="66"/>
      <c r="J202" s="66"/>
      <c r="K202" s="66"/>
      <c r="L202" s="13"/>
      <c r="M202" s="72">
        <f t="shared" si="0"/>
        <v>0</v>
      </c>
      <c r="N202" s="989"/>
      <c r="O202" s="13"/>
      <c r="P202" s="13"/>
      <c r="Q202" s="13"/>
      <c r="R202" s="13"/>
      <c r="S202" s="13"/>
      <c r="T202" s="13"/>
      <c r="U202" s="13"/>
      <c r="V202" s="13"/>
      <c r="W202" s="13"/>
      <c r="X202" s="13"/>
      <c r="Y202" s="13"/>
      <c r="Z202" s="13"/>
    </row>
    <row r="203" spans="1:26" ht="12.75" customHeight="1">
      <c r="A203" s="13"/>
      <c r="B203" s="969"/>
      <c r="C203" s="997"/>
      <c r="D203" s="73" t="s">
        <v>473</v>
      </c>
      <c r="E203" s="174" t="s">
        <v>474</v>
      </c>
      <c r="F203" s="66">
        <v>0</v>
      </c>
      <c r="G203" s="66">
        <v>0</v>
      </c>
      <c r="H203" s="66">
        <v>0</v>
      </c>
      <c r="I203" s="66"/>
      <c r="J203" s="66"/>
      <c r="K203" s="66"/>
      <c r="L203" s="13"/>
      <c r="M203" s="72">
        <f t="shared" si="0"/>
        <v>0</v>
      </c>
      <c r="N203" s="989"/>
      <c r="O203" s="13"/>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v>0</v>
      </c>
      <c r="G204" s="66">
        <v>0</v>
      </c>
      <c r="H204" s="66">
        <v>0</v>
      </c>
      <c r="I204" s="66"/>
      <c r="J204" s="66"/>
      <c r="K204" s="66"/>
      <c r="L204" s="13"/>
      <c r="M204" s="72">
        <f t="shared" si="0"/>
        <v>0</v>
      </c>
      <c r="N204" s="989"/>
      <c r="O204" s="13"/>
      <c r="P204" s="13"/>
      <c r="Q204" s="13"/>
      <c r="R204" s="13"/>
      <c r="S204" s="13"/>
      <c r="T204" s="13"/>
      <c r="U204" s="13"/>
      <c r="V204" s="13"/>
      <c r="W204" s="13"/>
      <c r="X204" s="13"/>
      <c r="Y204" s="13"/>
      <c r="Z204" s="13"/>
    </row>
    <row r="205" spans="1:26" ht="12.75" customHeight="1">
      <c r="A205" s="13"/>
      <c r="B205" s="969"/>
      <c r="C205" s="997"/>
      <c r="D205" s="73" t="s">
        <v>478</v>
      </c>
      <c r="E205" s="174" t="s">
        <v>479</v>
      </c>
      <c r="F205" s="66">
        <v>0</v>
      </c>
      <c r="G205" s="66">
        <v>0</v>
      </c>
      <c r="H205" s="66">
        <v>0</v>
      </c>
      <c r="I205" s="66"/>
      <c r="J205" s="66"/>
      <c r="K205" s="66"/>
      <c r="L205" s="13"/>
      <c r="M205" s="72">
        <f t="shared" si="0"/>
        <v>0</v>
      </c>
      <c r="N205" s="989"/>
      <c r="O205" s="13"/>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2</v>
      </c>
      <c r="G206" s="169">
        <f>G194+G196+G198+G200+G202+G204</f>
        <v>0</v>
      </c>
      <c r="H206" s="169">
        <f t="shared" ref="H206:K206" si="14">H194+H196+H198+H200+H202+H204</f>
        <v>0</v>
      </c>
      <c r="I206" s="169">
        <f t="shared" si="14"/>
        <v>0</v>
      </c>
      <c r="J206" s="169">
        <f t="shared" si="14"/>
        <v>0</v>
      </c>
      <c r="K206" s="169">
        <f t="shared" si="14"/>
        <v>0</v>
      </c>
      <c r="L206" s="13"/>
      <c r="M206" s="214">
        <f t="shared" si="0"/>
        <v>2</v>
      </c>
      <c r="N206" s="989"/>
      <c r="O206" s="13"/>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v>0</v>
      </c>
      <c r="G207" s="66">
        <v>0</v>
      </c>
      <c r="H207" s="66">
        <v>0</v>
      </c>
      <c r="I207" s="66"/>
      <c r="J207" s="66"/>
      <c r="K207" s="66"/>
      <c r="L207" s="13"/>
      <c r="M207" s="72">
        <f t="shared" si="0"/>
        <v>0</v>
      </c>
      <c r="N207" s="989" t="s">
        <v>1999</v>
      </c>
      <c r="O207" s="13"/>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v>0</v>
      </c>
      <c r="G208" s="66">
        <v>0</v>
      </c>
      <c r="H208" s="66">
        <v>0</v>
      </c>
      <c r="I208" s="66"/>
      <c r="J208" s="66"/>
      <c r="K208" s="66"/>
      <c r="L208" s="13"/>
      <c r="M208" s="72">
        <f t="shared" si="0"/>
        <v>0</v>
      </c>
      <c r="N208" s="989"/>
      <c r="O208" s="13"/>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v>0</v>
      </c>
      <c r="G209" s="66">
        <v>0</v>
      </c>
      <c r="H209" s="66">
        <v>0</v>
      </c>
      <c r="I209" s="66"/>
      <c r="J209" s="66"/>
      <c r="K209" s="66"/>
      <c r="L209" s="13"/>
      <c r="M209" s="72">
        <f t="shared" si="0"/>
        <v>0</v>
      </c>
      <c r="N209" s="989"/>
      <c r="O209" s="13"/>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v>2</v>
      </c>
      <c r="G210" s="66">
        <v>0</v>
      </c>
      <c r="H210" s="66">
        <v>0</v>
      </c>
      <c r="I210" s="66"/>
      <c r="J210" s="66"/>
      <c r="K210" s="66"/>
      <c r="L210" s="13"/>
      <c r="M210" s="72">
        <f t="shared" si="0"/>
        <v>2</v>
      </c>
      <c r="N210" s="989"/>
      <c r="O210" s="13"/>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2</v>
      </c>
      <c r="G211" s="173">
        <f t="shared" ref="G211:K211" si="15">SUM(G207:G210)</f>
        <v>0</v>
      </c>
      <c r="H211" s="173">
        <f t="shared" si="15"/>
        <v>0</v>
      </c>
      <c r="I211" s="173">
        <f t="shared" si="15"/>
        <v>0</v>
      </c>
      <c r="J211" s="173">
        <f t="shared" si="15"/>
        <v>0</v>
      </c>
      <c r="K211" s="173">
        <f t="shared" si="15"/>
        <v>0</v>
      </c>
      <c r="L211" s="13"/>
      <c r="M211" s="214">
        <f t="shared" si="0"/>
        <v>2</v>
      </c>
      <c r="N211" s="989"/>
      <c r="O211" s="13"/>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v>0</v>
      </c>
      <c r="G212" s="66">
        <v>0</v>
      </c>
      <c r="H212" s="66">
        <v>0</v>
      </c>
      <c r="I212" s="66"/>
      <c r="J212" s="66"/>
      <c r="K212" s="66"/>
      <c r="L212" s="13"/>
      <c r="M212" s="72">
        <f t="shared" si="0"/>
        <v>0</v>
      </c>
      <c r="N212" s="989" t="s">
        <v>2000</v>
      </c>
      <c r="O212" s="13"/>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v>0</v>
      </c>
      <c r="G213" s="66">
        <v>0</v>
      </c>
      <c r="H213" s="66">
        <v>0</v>
      </c>
      <c r="I213" s="66"/>
      <c r="J213" s="66"/>
      <c r="K213" s="66"/>
      <c r="L213" s="13"/>
      <c r="M213" s="72">
        <f t="shared" si="0"/>
        <v>0</v>
      </c>
      <c r="N213" s="989"/>
      <c r="O213" s="13"/>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v>0</v>
      </c>
      <c r="G214" s="66">
        <v>0</v>
      </c>
      <c r="H214" s="66">
        <v>0</v>
      </c>
      <c r="I214" s="66"/>
      <c r="J214" s="66"/>
      <c r="K214" s="66"/>
      <c r="L214" s="13"/>
      <c r="M214" s="72">
        <f t="shared" si="0"/>
        <v>0</v>
      </c>
      <c r="N214" s="989"/>
      <c r="O214" s="13"/>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v>0</v>
      </c>
      <c r="G215" s="66">
        <v>0</v>
      </c>
      <c r="H215" s="66">
        <v>0</v>
      </c>
      <c r="I215" s="66"/>
      <c r="J215" s="66"/>
      <c r="K215" s="66"/>
      <c r="L215" s="13"/>
      <c r="M215" s="72">
        <f t="shared" si="0"/>
        <v>0</v>
      </c>
      <c r="N215" s="989"/>
      <c r="O215" s="13"/>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989"/>
      <c r="O216" s="13"/>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v>0</v>
      </c>
      <c r="G217" s="66">
        <v>0</v>
      </c>
      <c r="H217" s="66">
        <v>0</v>
      </c>
      <c r="I217" s="66"/>
      <c r="J217" s="66"/>
      <c r="K217" s="66"/>
      <c r="L217" s="13"/>
      <c r="M217" s="72">
        <f t="shared" si="0"/>
        <v>0</v>
      </c>
      <c r="N217" s="989" t="s">
        <v>2001</v>
      </c>
      <c r="O217" s="13"/>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v>0</v>
      </c>
      <c r="G218" s="66">
        <v>0</v>
      </c>
      <c r="H218" s="66">
        <v>0</v>
      </c>
      <c r="I218" s="66"/>
      <c r="J218" s="66"/>
      <c r="K218" s="66"/>
      <c r="L218" s="13"/>
      <c r="M218" s="72">
        <f t="shared" si="0"/>
        <v>0</v>
      </c>
      <c r="N218" s="989"/>
      <c r="O218" s="13"/>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v>0</v>
      </c>
      <c r="G219" s="66">
        <v>0</v>
      </c>
      <c r="H219" s="66">
        <v>0</v>
      </c>
      <c r="I219" s="66"/>
      <c r="J219" s="66"/>
      <c r="K219" s="66"/>
      <c r="L219" s="13"/>
      <c r="M219" s="72">
        <f t="shared" si="0"/>
        <v>0</v>
      </c>
      <c r="N219" s="989"/>
      <c r="O219" s="13"/>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v>0</v>
      </c>
      <c r="G220" s="66">
        <v>0</v>
      </c>
      <c r="H220" s="66">
        <v>0</v>
      </c>
      <c r="I220" s="66"/>
      <c r="J220" s="66"/>
      <c r="K220" s="66"/>
      <c r="L220" s="13"/>
      <c r="M220" s="72">
        <f t="shared" si="0"/>
        <v>0</v>
      </c>
      <c r="N220" s="989"/>
      <c r="O220" s="13"/>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989"/>
      <c r="O221" s="13"/>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v>0</v>
      </c>
      <c r="G222" s="66">
        <v>0</v>
      </c>
      <c r="H222" s="66">
        <v>0</v>
      </c>
      <c r="I222" s="66"/>
      <c r="J222" s="66"/>
      <c r="K222" s="66"/>
      <c r="L222" s="13"/>
      <c r="M222" s="72">
        <f t="shared" si="0"/>
        <v>0</v>
      </c>
      <c r="N222" s="989" t="s">
        <v>2002</v>
      </c>
      <c r="O222" s="13"/>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v>0</v>
      </c>
      <c r="G223" s="66">
        <v>0</v>
      </c>
      <c r="H223" s="66">
        <v>0</v>
      </c>
      <c r="I223" s="66"/>
      <c r="J223" s="66"/>
      <c r="K223" s="66"/>
      <c r="L223" s="13"/>
      <c r="M223" s="72">
        <f t="shared" si="0"/>
        <v>0</v>
      </c>
      <c r="N223" s="989"/>
      <c r="O223" s="13"/>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v>0</v>
      </c>
      <c r="G224" s="66">
        <v>0</v>
      </c>
      <c r="H224" s="66">
        <v>0</v>
      </c>
      <c r="I224" s="66"/>
      <c r="J224" s="66"/>
      <c r="K224" s="66"/>
      <c r="L224" s="13"/>
      <c r="M224" s="72">
        <f t="shared" si="0"/>
        <v>0</v>
      </c>
      <c r="N224" s="989"/>
      <c r="O224" s="13"/>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v>0</v>
      </c>
      <c r="G225" s="66">
        <v>0</v>
      </c>
      <c r="H225" s="66">
        <v>0</v>
      </c>
      <c r="I225" s="66"/>
      <c r="J225" s="66"/>
      <c r="K225" s="66"/>
      <c r="L225" s="13"/>
      <c r="M225" s="72">
        <f t="shared" si="0"/>
        <v>0</v>
      </c>
      <c r="N225" s="989"/>
      <c r="O225" s="13"/>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989"/>
      <c r="O226" s="13"/>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v>0</v>
      </c>
      <c r="G227" s="66">
        <v>0</v>
      </c>
      <c r="H227" s="66">
        <v>0</v>
      </c>
      <c r="I227" s="66"/>
      <c r="J227" s="66"/>
      <c r="K227" s="66"/>
      <c r="L227" s="13"/>
      <c r="M227" s="72">
        <f t="shared" si="0"/>
        <v>0</v>
      </c>
      <c r="N227" s="989"/>
      <c r="O227" s="13"/>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v>0</v>
      </c>
      <c r="G228" s="66">
        <v>0</v>
      </c>
      <c r="H228" s="66">
        <v>0</v>
      </c>
      <c r="I228" s="66"/>
      <c r="J228" s="66"/>
      <c r="K228" s="66"/>
      <c r="L228" s="13"/>
      <c r="M228" s="72">
        <f t="shared" si="0"/>
        <v>0</v>
      </c>
      <c r="N228" s="989"/>
      <c r="O228" s="13"/>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v>0</v>
      </c>
      <c r="G229" s="66">
        <v>0</v>
      </c>
      <c r="H229" s="66">
        <v>0</v>
      </c>
      <c r="I229" s="66"/>
      <c r="J229" s="66"/>
      <c r="K229" s="66"/>
      <c r="L229" s="13"/>
      <c r="M229" s="72">
        <f t="shared" si="0"/>
        <v>0</v>
      </c>
      <c r="N229" s="989"/>
      <c r="O229" s="13"/>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v>0</v>
      </c>
      <c r="G230" s="66">
        <v>0</v>
      </c>
      <c r="H230" s="66">
        <v>0</v>
      </c>
      <c r="I230" s="66"/>
      <c r="J230" s="66"/>
      <c r="K230" s="66"/>
      <c r="L230" s="13"/>
      <c r="M230" s="72">
        <f t="shared" si="0"/>
        <v>0</v>
      </c>
      <c r="N230" s="989"/>
      <c r="O230" s="13"/>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989"/>
      <c r="O231" s="13"/>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v>0</v>
      </c>
      <c r="G232" s="66">
        <v>0</v>
      </c>
      <c r="H232" s="66">
        <v>0</v>
      </c>
      <c r="I232" s="66"/>
      <c r="J232" s="66"/>
      <c r="K232" s="66"/>
      <c r="L232" s="13"/>
      <c r="M232" s="72">
        <f t="shared" si="0"/>
        <v>0</v>
      </c>
      <c r="N232" s="989" t="s">
        <v>2003</v>
      </c>
      <c r="O232" s="13"/>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v>0</v>
      </c>
      <c r="G233" s="66">
        <v>0</v>
      </c>
      <c r="H233" s="66">
        <v>0</v>
      </c>
      <c r="I233" s="66"/>
      <c r="J233" s="66"/>
      <c r="K233" s="66"/>
      <c r="L233" s="13"/>
      <c r="M233" s="72">
        <f t="shared" si="0"/>
        <v>0</v>
      </c>
      <c r="N233" s="989"/>
      <c r="O233" s="13"/>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v>0</v>
      </c>
      <c r="G234" s="66">
        <v>1</v>
      </c>
      <c r="H234" s="66">
        <v>0</v>
      </c>
      <c r="I234" s="66"/>
      <c r="J234" s="66"/>
      <c r="K234" s="66"/>
      <c r="L234" s="13"/>
      <c r="M234" s="72">
        <f t="shared" si="0"/>
        <v>1</v>
      </c>
      <c r="N234" s="989"/>
      <c r="O234" s="13"/>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v>1</v>
      </c>
      <c r="G235" s="66">
        <v>0</v>
      </c>
      <c r="H235" s="66">
        <v>1</v>
      </c>
      <c r="I235" s="66"/>
      <c r="J235" s="66"/>
      <c r="K235" s="66"/>
      <c r="L235" s="13"/>
      <c r="M235" s="72">
        <f t="shared" si="0"/>
        <v>2</v>
      </c>
      <c r="N235" s="989"/>
      <c r="O235" s="13"/>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1</v>
      </c>
      <c r="G236" s="173">
        <f t="shared" ref="G236:K236" si="20">SUM(G232:G235)</f>
        <v>1</v>
      </c>
      <c r="H236" s="173">
        <f t="shared" si="20"/>
        <v>1</v>
      </c>
      <c r="I236" s="173">
        <f t="shared" si="20"/>
        <v>0</v>
      </c>
      <c r="J236" s="173">
        <f t="shared" si="20"/>
        <v>0</v>
      </c>
      <c r="K236" s="173">
        <f t="shared" si="20"/>
        <v>0</v>
      </c>
      <c r="L236" s="13"/>
      <c r="M236" s="214">
        <f t="shared" si="0"/>
        <v>3</v>
      </c>
      <c r="N236" s="989"/>
      <c r="O236" s="13"/>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989"/>
      <c r="O237" s="13"/>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989"/>
      <c r="O238" s="13"/>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989"/>
      <c r="O239" s="13"/>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989"/>
      <c r="O240" s="13"/>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989"/>
      <c r="O241" s="13"/>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989"/>
      <c r="O242" s="13"/>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989"/>
      <c r="O243" s="13"/>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989"/>
      <c r="O244" s="13"/>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989"/>
      <c r="O245" s="13"/>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989"/>
      <c r="O246" s="13"/>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v>0</v>
      </c>
      <c r="G247" s="66">
        <v>0</v>
      </c>
      <c r="H247" s="66">
        <v>0</v>
      </c>
      <c r="I247" s="66"/>
      <c r="J247" s="66"/>
      <c r="K247" s="66"/>
      <c r="L247" s="13"/>
      <c r="M247" s="72">
        <f t="shared" si="0"/>
        <v>0</v>
      </c>
      <c r="N247" s="989" t="s">
        <v>2004</v>
      </c>
      <c r="O247" s="13"/>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v>0</v>
      </c>
      <c r="G248" s="66">
        <v>0</v>
      </c>
      <c r="H248" s="66">
        <v>0</v>
      </c>
      <c r="I248" s="66"/>
      <c r="J248" s="66"/>
      <c r="K248" s="66"/>
      <c r="L248" s="13"/>
      <c r="M248" s="72">
        <f t="shared" si="0"/>
        <v>0</v>
      </c>
      <c r="N248" s="989"/>
      <c r="O248" s="13"/>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v>0</v>
      </c>
      <c r="G249" s="66">
        <v>0</v>
      </c>
      <c r="H249" s="66">
        <v>0</v>
      </c>
      <c r="I249" s="66"/>
      <c r="J249" s="66"/>
      <c r="K249" s="66"/>
      <c r="L249" s="13"/>
      <c r="M249" s="72">
        <f t="shared" si="0"/>
        <v>0</v>
      </c>
      <c r="N249" s="989"/>
      <c r="O249" s="13"/>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v>0</v>
      </c>
      <c r="G250" s="66">
        <v>0</v>
      </c>
      <c r="H250" s="66">
        <v>0</v>
      </c>
      <c r="I250" s="66"/>
      <c r="J250" s="66"/>
      <c r="K250" s="66"/>
      <c r="L250" s="13"/>
      <c r="M250" s="72">
        <f t="shared" si="0"/>
        <v>0</v>
      </c>
      <c r="N250" s="989"/>
      <c r="O250" s="13"/>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989"/>
      <c r="O251" s="13"/>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989"/>
      <c r="O252" s="13"/>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989"/>
      <c r="O253" s="13"/>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989"/>
      <c r="O254" s="13"/>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989"/>
      <c r="O255" s="13"/>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989"/>
      <c r="O256" s="13"/>
      <c r="P256" s="13"/>
      <c r="Q256" s="13"/>
      <c r="R256" s="13"/>
      <c r="S256" s="13"/>
      <c r="T256" s="13"/>
      <c r="U256" s="13"/>
      <c r="V256" s="13"/>
      <c r="W256" s="13"/>
      <c r="X256" s="13"/>
      <c r="Y256" s="13"/>
      <c r="Z256" s="13"/>
    </row>
    <row r="257" spans="1:26" ht="12.75" customHeight="1">
      <c r="A257" s="13"/>
      <c r="B257" s="181" t="s">
        <v>628</v>
      </c>
      <c r="C257" s="968"/>
      <c r="D257" s="204" t="s">
        <v>629</v>
      </c>
      <c r="E257" s="199" t="s">
        <v>630</v>
      </c>
      <c r="F257" s="200"/>
      <c r="G257" s="200"/>
      <c r="H257" s="200"/>
      <c r="I257" s="200"/>
      <c r="J257" s="200"/>
      <c r="K257" s="200"/>
      <c r="L257" s="13"/>
      <c r="M257" s="72">
        <f t="shared" si="0"/>
        <v>0</v>
      </c>
      <c r="N257" s="989"/>
      <c r="O257" s="13"/>
      <c r="P257" s="13"/>
      <c r="Q257" s="13"/>
      <c r="R257" s="13"/>
      <c r="S257" s="13"/>
      <c r="T257" s="13"/>
      <c r="U257" s="13"/>
      <c r="V257" s="13"/>
      <c r="W257" s="13"/>
      <c r="X257" s="13"/>
      <c r="Y257" s="13"/>
      <c r="Z257" s="13"/>
    </row>
    <row r="258" spans="1:26" ht="12.75" customHeight="1">
      <c r="A258" s="13"/>
      <c r="B258" s="181" t="s">
        <v>631</v>
      </c>
      <c r="C258" s="968"/>
      <c r="D258" s="204" t="s">
        <v>632</v>
      </c>
      <c r="E258" s="199" t="s">
        <v>633</v>
      </c>
      <c r="F258" s="200"/>
      <c r="G258" s="200"/>
      <c r="H258" s="200"/>
      <c r="I258" s="200"/>
      <c r="J258" s="200"/>
      <c r="K258" s="200"/>
      <c r="L258" s="13"/>
      <c r="M258" s="72">
        <f t="shared" si="0"/>
        <v>0</v>
      </c>
      <c r="N258" s="989"/>
      <c r="O258" s="13"/>
      <c r="P258" s="13"/>
      <c r="Q258" s="13"/>
      <c r="R258" s="13"/>
      <c r="S258" s="13"/>
      <c r="T258" s="13"/>
      <c r="U258" s="13"/>
      <c r="V258" s="13"/>
      <c r="W258" s="13"/>
      <c r="X258" s="13"/>
      <c r="Y258" s="13"/>
      <c r="Z258" s="13"/>
    </row>
    <row r="259" spans="1:26" ht="12.75" customHeight="1">
      <c r="A259" s="13"/>
      <c r="B259" s="181" t="s">
        <v>634</v>
      </c>
      <c r="C259" s="968"/>
      <c r="D259" s="204" t="s">
        <v>635</v>
      </c>
      <c r="E259" s="199" t="s">
        <v>636</v>
      </c>
      <c r="F259" s="200"/>
      <c r="G259" s="200"/>
      <c r="H259" s="200"/>
      <c r="I259" s="200"/>
      <c r="J259" s="200"/>
      <c r="K259" s="200"/>
      <c r="L259" s="13"/>
      <c r="M259" s="72">
        <f t="shared" si="0"/>
        <v>0</v>
      </c>
      <c r="N259" s="989"/>
      <c r="O259" s="13"/>
      <c r="P259" s="13"/>
      <c r="Q259" s="13"/>
      <c r="R259" s="13"/>
      <c r="S259" s="13"/>
      <c r="T259" s="13"/>
      <c r="U259" s="13"/>
      <c r="V259" s="13"/>
      <c r="W259" s="13"/>
      <c r="X259" s="13"/>
      <c r="Y259" s="13"/>
      <c r="Z259" s="13"/>
    </row>
    <row r="260" spans="1:26" ht="12.75" customHeight="1">
      <c r="A260" s="13"/>
      <c r="B260" s="181" t="s">
        <v>637</v>
      </c>
      <c r="C260" s="968"/>
      <c r="D260" s="204" t="s">
        <v>638</v>
      </c>
      <c r="E260" s="199" t="s">
        <v>639</v>
      </c>
      <c r="F260" s="200"/>
      <c r="G260" s="200"/>
      <c r="H260" s="200"/>
      <c r="I260" s="200"/>
      <c r="J260" s="200"/>
      <c r="K260" s="200"/>
      <c r="L260" s="13"/>
      <c r="M260" s="72">
        <f t="shared" si="0"/>
        <v>0</v>
      </c>
      <c r="N260" s="989"/>
      <c r="O260" s="13"/>
      <c r="P260" s="13"/>
      <c r="Q260" s="13"/>
      <c r="R260" s="13"/>
      <c r="S260" s="13"/>
      <c r="T260" s="13"/>
      <c r="U260" s="13"/>
      <c r="V260" s="13"/>
      <c r="W260" s="13"/>
      <c r="X260" s="13"/>
      <c r="Y260" s="13"/>
      <c r="Z260" s="13"/>
    </row>
    <row r="261" spans="1:26" ht="12.75" customHeight="1">
      <c r="A261" s="13"/>
      <c r="B261" s="176" t="s">
        <v>640</v>
      </c>
      <c r="C261" s="968"/>
      <c r="D261" s="201" t="s">
        <v>641</v>
      </c>
      <c r="E261" s="202" t="s">
        <v>642</v>
      </c>
      <c r="F261" s="203">
        <f>SUM(F257:F260)</f>
        <v>0</v>
      </c>
      <c r="G261" s="203">
        <f t="shared" ref="G261:K261" si="25">SUM(G257:G260)</f>
        <v>0</v>
      </c>
      <c r="H261" s="203">
        <f t="shared" si="25"/>
        <v>0</v>
      </c>
      <c r="I261" s="203">
        <f t="shared" si="25"/>
        <v>0</v>
      </c>
      <c r="J261" s="203">
        <f t="shared" si="25"/>
        <v>0</v>
      </c>
      <c r="K261" s="203">
        <f t="shared" si="25"/>
        <v>0</v>
      </c>
      <c r="L261" s="13"/>
      <c r="M261" s="214">
        <f t="shared" si="0"/>
        <v>0</v>
      </c>
      <c r="N261" s="989"/>
      <c r="O261" s="13"/>
      <c r="P261" s="13"/>
      <c r="Q261" s="13"/>
      <c r="R261" s="13"/>
      <c r="S261" s="13"/>
      <c r="T261" s="13"/>
      <c r="U261" s="13"/>
      <c r="V261" s="13"/>
      <c r="W261" s="13"/>
      <c r="X261" s="13"/>
      <c r="Y261" s="13"/>
      <c r="Z261" s="13"/>
    </row>
    <row r="262" spans="1:26" ht="12.75" customHeight="1">
      <c r="A262" s="13"/>
      <c r="B262" s="181" t="s">
        <v>643</v>
      </c>
      <c r="C262" s="968"/>
      <c r="D262" s="204" t="s">
        <v>644</v>
      </c>
      <c r="E262" s="199" t="s">
        <v>645</v>
      </c>
      <c r="F262" s="913"/>
      <c r="G262" s="913"/>
      <c r="H262" s="913"/>
      <c r="I262" s="913"/>
      <c r="J262" s="913"/>
      <c r="K262" s="913"/>
      <c r="L262" s="90"/>
      <c r="M262" s="91">
        <f t="shared" si="0"/>
        <v>0</v>
      </c>
      <c r="N262" s="989"/>
      <c r="O262" s="13"/>
      <c r="P262" s="13"/>
      <c r="Q262" s="13"/>
      <c r="R262" s="13"/>
      <c r="S262" s="13"/>
      <c r="T262" s="13"/>
      <c r="U262" s="13"/>
      <c r="V262" s="13"/>
      <c r="W262" s="13"/>
      <c r="X262" s="13"/>
      <c r="Y262" s="13"/>
      <c r="Z262" s="13"/>
    </row>
    <row r="263" spans="1:26" ht="12.75" customHeight="1">
      <c r="A263" s="13"/>
      <c r="B263" s="181" t="s">
        <v>646</v>
      </c>
      <c r="C263" s="968"/>
      <c r="D263" s="204" t="s">
        <v>647</v>
      </c>
      <c r="E263" s="199" t="s">
        <v>648</v>
      </c>
      <c r="F263" s="913"/>
      <c r="G263" s="913"/>
      <c r="H263" s="913"/>
      <c r="I263" s="913"/>
      <c r="J263" s="913"/>
      <c r="K263" s="913"/>
      <c r="L263" s="90"/>
      <c r="M263" s="91">
        <f t="shared" si="0"/>
        <v>0</v>
      </c>
      <c r="N263" s="989"/>
      <c r="O263" s="13"/>
      <c r="P263" s="13"/>
      <c r="Q263" s="13"/>
      <c r="R263" s="13"/>
      <c r="S263" s="13"/>
      <c r="T263" s="13"/>
      <c r="U263" s="13"/>
      <c r="V263" s="13"/>
      <c r="W263" s="13"/>
      <c r="X263" s="13"/>
      <c r="Y263" s="13"/>
      <c r="Z263" s="13"/>
    </row>
    <row r="264" spans="1:26" ht="12.75" customHeight="1">
      <c r="A264" s="13"/>
      <c r="B264" s="181" t="s">
        <v>649</v>
      </c>
      <c r="C264" s="968"/>
      <c r="D264" s="204" t="s">
        <v>650</v>
      </c>
      <c r="E264" s="199" t="s">
        <v>651</v>
      </c>
      <c r="F264" s="913"/>
      <c r="G264" s="913"/>
      <c r="H264" s="913"/>
      <c r="I264" s="913"/>
      <c r="J264" s="913"/>
      <c r="K264" s="913"/>
      <c r="L264" s="90"/>
      <c r="M264" s="91">
        <f t="shared" si="0"/>
        <v>0</v>
      </c>
      <c r="N264" s="989"/>
      <c r="O264" s="13"/>
      <c r="P264" s="13"/>
      <c r="Q264" s="13"/>
      <c r="R264" s="13"/>
      <c r="S264" s="13"/>
      <c r="T264" s="13"/>
      <c r="U264" s="13"/>
      <c r="V264" s="13"/>
      <c r="W264" s="13"/>
      <c r="X264" s="13"/>
      <c r="Y264" s="13"/>
      <c r="Z264" s="13"/>
    </row>
    <row r="265" spans="1:26" ht="12.75" customHeight="1">
      <c r="A265" s="13"/>
      <c r="B265" s="181" t="s">
        <v>652</v>
      </c>
      <c r="C265" s="968"/>
      <c r="D265" s="204" t="s">
        <v>653</v>
      </c>
      <c r="E265" s="199" t="s">
        <v>654</v>
      </c>
      <c r="F265" s="913"/>
      <c r="G265" s="913"/>
      <c r="H265" s="913"/>
      <c r="I265" s="913"/>
      <c r="J265" s="913"/>
      <c r="K265" s="913"/>
      <c r="L265" s="90"/>
      <c r="M265" s="91">
        <f t="shared" ref="M265:M289" si="26">SUM(F265:K265)</f>
        <v>0</v>
      </c>
      <c r="N265" s="989"/>
      <c r="O265" s="13"/>
      <c r="P265" s="13"/>
      <c r="Q265" s="13"/>
      <c r="R265" s="13"/>
      <c r="S265" s="13"/>
      <c r="T265" s="13"/>
      <c r="U265" s="13"/>
      <c r="V265" s="13"/>
      <c r="W265" s="13"/>
      <c r="X265" s="13"/>
      <c r="Y265" s="13"/>
      <c r="Z265" s="13"/>
    </row>
    <row r="266" spans="1:26" ht="12.75" customHeight="1">
      <c r="A266" s="13"/>
      <c r="B266" s="176" t="s">
        <v>655</v>
      </c>
      <c r="C266" s="969"/>
      <c r="D266" s="201" t="s">
        <v>656</v>
      </c>
      <c r="E266" s="202" t="s">
        <v>657</v>
      </c>
      <c r="F266" s="203">
        <f t="shared" ref="F266:K266" si="27">+F262+F263+F264+F265</f>
        <v>0</v>
      </c>
      <c r="G266" s="203">
        <f t="shared" si="27"/>
        <v>0</v>
      </c>
      <c r="H266" s="203">
        <f t="shared" si="27"/>
        <v>0</v>
      </c>
      <c r="I266" s="203">
        <f t="shared" si="27"/>
        <v>0</v>
      </c>
      <c r="J266" s="203">
        <f t="shared" si="27"/>
        <v>0</v>
      </c>
      <c r="K266" s="203">
        <f t="shared" si="27"/>
        <v>0</v>
      </c>
      <c r="L266" s="13"/>
      <c r="M266" s="72">
        <f t="shared" si="26"/>
        <v>0</v>
      </c>
      <c r="N266" s="989"/>
      <c r="O266" s="13"/>
      <c r="P266" s="13"/>
      <c r="Q266" s="13"/>
      <c r="R266" s="13"/>
      <c r="S266" s="13"/>
      <c r="T266" s="13"/>
      <c r="U266" s="13"/>
      <c r="V266" s="13"/>
      <c r="W266" s="13"/>
      <c r="X266" s="13"/>
      <c r="Y266" s="13"/>
      <c r="Z266" s="13"/>
    </row>
    <row r="267" spans="1:26" ht="13.5" customHeight="1">
      <c r="A267" s="13"/>
      <c r="B267" s="181" t="s">
        <v>658</v>
      </c>
      <c r="C267" s="1002" t="s">
        <v>1917</v>
      </c>
      <c r="D267" s="204" t="s">
        <v>659</v>
      </c>
      <c r="E267" s="199" t="s">
        <v>660</v>
      </c>
      <c r="F267" s="200">
        <v>0</v>
      </c>
      <c r="G267" s="200">
        <v>0</v>
      </c>
      <c r="H267" s="200">
        <v>0</v>
      </c>
      <c r="I267" s="200"/>
      <c r="J267" s="200"/>
      <c r="K267" s="200"/>
      <c r="L267" s="13"/>
      <c r="M267" s="72">
        <f t="shared" si="26"/>
        <v>0</v>
      </c>
      <c r="N267" s="989" t="s">
        <v>2005</v>
      </c>
      <c r="O267" s="13"/>
      <c r="P267" s="13"/>
      <c r="Q267" s="13"/>
      <c r="R267" s="13"/>
      <c r="S267" s="13"/>
      <c r="T267" s="13"/>
      <c r="U267" s="13"/>
      <c r="V267" s="13"/>
      <c r="W267" s="13"/>
      <c r="X267" s="13"/>
      <c r="Y267" s="13"/>
      <c r="Z267" s="13"/>
    </row>
    <row r="268" spans="1:26" ht="12.75" customHeight="1">
      <c r="A268" s="13"/>
      <c r="B268" s="181" t="s">
        <v>661</v>
      </c>
      <c r="C268" s="968"/>
      <c r="D268" s="204" t="s">
        <v>662</v>
      </c>
      <c r="E268" s="199" t="s">
        <v>663</v>
      </c>
      <c r="F268" s="200">
        <v>0</v>
      </c>
      <c r="G268" s="200">
        <v>0</v>
      </c>
      <c r="H268" s="200">
        <v>0</v>
      </c>
      <c r="I268" s="200"/>
      <c r="J268" s="200"/>
      <c r="K268" s="200"/>
      <c r="L268" s="13"/>
      <c r="M268" s="72">
        <f t="shared" si="26"/>
        <v>0</v>
      </c>
      <c r="N268" s="989"/>
      <c r="O268" s="13"/>
      <c r="P268" s="13"/>
      <c r="Q268" s="13"/>
      <c r="R268" s="13"/>
      <c r="S268" s="13"/>
      <c r="T268" s="13"/>
      <c r="U268" s="13"/>
      <c r="V268" s="13"/>
      <c r="W268" s="13"/>
      <c r="X268" s="13"/>
      <c r="Y268" s="13"/>
      <c r="Z268" s="13"/>
    </row>
    <row r="269" spans="1:26" ht="12.75" customHeight="1">
      <c r="A269" s="13"/>
      <c r="B269" s="181" t="s">
        <v>664</v>
      </c>
      <c r="C269" s="968"/>
      <c r="D269" s="204" t="s">
        <v>665</v>
      </c>
      <c r="E269" s="199" t="s">
        <v>666</v>
      </c>
      <c r="F269" s="200">
        <v>0</v>
      </c>
      <c r="G269" s="200">
        <v>0</v>
      </c>
      <c r="H269" s="200">
        <v>0</v>
      </c>
      <c r="I269" s="200"/>
      <c r="J269" s="200"/>
      <c r="K269" s="200"/>
      <c r="L269" s="13"/>
      <c r="M269" s="72">
        <f t="shared" si="26"/>
        <v>0</v>
      </c>
      <c r="N269" s="989"/>
      <c r="O269" s="13"/>
      <c r="P269" s="13"/>
      <c r="Q269" s="13"/>
      <c r="R269" s="13"/>
      <c r="S269" s="13"/>
      <c r="T269" s="13"/>
      <c r="U269" s="13"/>
      <c r="V269" s="13"/>
      <c r="W269" s="13"/>
      <c r="X269" s="13"/>
      <c r="Y269" s="13"/>
      <c r="Z269" s="13"/>
    </row>
    <row r="270" spans="1:26" ht="12.75" customHeight="1">
      <c r="A270" s="13"/>
      <c r="B270" s="181" t="s">
        <v>667</v>
      </c>
      <c r="C270" s="968"/>
      <c r="D270" s="204" t="s">
        <v>668</v>
      </c>
      <c r="E270" s="199" t="s">
        <v>669</v>
      </c>
      <c r="F270" s="200">
        <v>0</v>
      </c>
      <c r="G270" s="200">
        <v>0</v>
      </c>
      <c r="H270" s="200">
        <v>0</v>
      </c>
      <c r="I270" s="200"/>
      <c r="J270" s="200"/>
      <c r="K270" s="200"/>
      <c r="L270" s="13"/>
      <c r="M270" s="72">
        <f t="shared" si="26"/>
        <v>0</v>
      </c>
      <c r="N270" s="989"/>
      <c r="O270" s="13"/>
      <c r="P270" s="13"/>
      <c r="Q270" s="13"/>
      <c r="R270" s="13"/>
      <c r="S270" s="13"/>
      <c r="T270" s="13"/>
      <c r="U270" s="13"/>
      <c r="V270" s="13"/>
      <c r="W270" s="13"/>
      <c r="X270" s="13"/>
      <c r="Y270" s="13"/>
      <c r="Z270" s="13"/>
    </row>
    <row r="271" spans="1:26" ht="12.75" customHeight="1">
      <c r="A271" s="13"/>
      <c r="B271" s="176">
        <v>18</v>
      </c>
      <c r="C271" s="969"/>
      <c r="D271" s="923" t="s">
        <v>1911</v>
      </c>
      <c r="E271" s="924" t="s">
        <v>670</v>
      </c>
      <c r="F271" s="925">
        <f>SUM(F267:F270)</f>
        <v>0</v>
      </c>
      <c r="G271" s="925">
        <f t="shared" ref="G271:K271" si="28">SUM(G267:G270)</f>
        <v>0</v>
      </c>
      <c r="H271" s="925">
        <f t="shared" si="28"/>
        <v>0</v>
      </c>
      <c r="I271" s="925">
        <f t="shared" si="28"/>
        <v>0</v>
      </c>
      <c r="J271" s="925">
        <f t="shared" si="28"/>
        <v>0</v>
      </c>
      <c r="K271" s="925">
        <f t="shared" si="28"/>
        <v>0</v>
      </c>
      <c r="L271" s="13"/>
      <c r="M271" s="214">
        <f t="shared" si="26"/>
        <v>0</v>
      </c>
      <c r="N271" s="989"/>
      <c r="O271" s="13"/>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894">
        <v>1</v>
      </c>
      <c r="G272" s="894">
        <v>1</v>
      </c>
      <c r="H272" s="894">
        <v>0</v>
      </c>
      <c r="I272" s="93"/>
      <c r="J272" s="93"/>
      <c r="K272" s="93"/>
      <c r="L272" s="92"/>
      <c r="M272" s="72">
        <f t="shared" si="26"/>
        <v>2</v>
      </c>
      <c r="N272" s="1006" t="s">
        <v>2006</v>
      </c>
      <c r="O272" s="92"/>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894">
        <v>15</v>
      </c>
      <c r="G273" s="894">
        <v>15</v>
      </c>
      <c r="H273" s="894">
        <v>0</v>
      </c>
      <c r="I273" s="93"/>
      <c r="J273" s="93"/>
      <c r="K273" s="93"/>
      <c r="L273" s="92"/>
      <c r="M273" s="72">
        <f t="shared" si="26"/>
        <v>30</v>
      </c>
      <c r="N273" s="1006"/>
      <c r="O273" s="92"/>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894">
        <v>15</v>
      </c>
      <c r="G274" s="894">
        <v>15</v>
      </c>
      <c r="H274" s="894">
        <v>0</v>
      </c>
      <c r="I274" s="94"/>
      <c r="J274" s="94"/>
      <c r="K274" s="94"/>
      <c r="L274" s="13"/>
      <c r="M274" s="72">
        <f t="shared" si="26"/>
        <v>30</v>
      </c>
      <c r="N274" s="1006"/>
      <c r="O274" s="13"/>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894">
        <v>5</v>
      </c>
      <c r="G275" s="894">
        <v>5</v>
      </c>
      <c r="H275" s="894">
        <v>0</v>
      </c>
      <c r="I275" s="94"/>
      <c r="J275" s="94"/>
      <c r="K275" s="94"/>
      <c r="L275" s="13"/>
      <c r="M275" s="72">
        <f t="shared" si="26"/>
        <v>10</v>
      </c>
      <c r="N275" s="1006"/>
      <c r="O275" s="13"/>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894">
        <v>0</v>
      </c>
      <c r="G276" s="894">
        <v>0</v>
      </c>
      <c r="H276" s="894">
        <v>0</v>
      </c>
      <c r="I276" s="94"/>
      <c r="J276" s="94"/>
      <c r="K276" s="94"/>
      <c r="L276" s="13"/>
      <c r="M276" s="72">
        <f t="shared" si="26"/>
        <v>0</v>
      </c>
      <c r="N276" s="1006"/>
      <c r="O276" s="13"/>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893">
        <v>0</v>
      </c>
      <c r="G277" s="893">
        <v>0</v>
      </c>
      <c r="H277" s="893">
        <v>0</v>
      </c>
      <c r="I277" s="95"/>
      <c r="J277" s="95"/>
      <c r="K277" s="95"/>
      <c r="L277" s="13"/>
      <c r="M277" s="72">
        <f t="shared" si="26"/>
        <v>0</v>
      </c>
      <c r="N277" s="1006"/>
      <c r="O277" s="13"/>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893">
        <v>0</v>
      </c>
      <c r="G278" s="893">
        <v>0</v>
      </c>
      <c r="H278" s="893">
        <v>0</v>
      </c>
      <c r="I278" s="95"/>
      <c r="J278" s="95"/>
      <c r="K278" s="95"/>
      <c r="L278" s="13"/>
      <c r="M278" s="72">
        <f t="shared" si="26"/>
        <v>0</v>
      </c>
      <c r="N278" s="1006"/>
      <c r="O278" s="13"/>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893">
        <v>1</v>
      </c>
      <c r="G279" s="893">
        <v>0</v>
      </c>
      <c r="H279" s="893">
        <v>0</v>
      </c>
      <c r="I279" s="95"/>
      <c r="J279" s="95"/>
      <c r="K279" s="95"/>
      <c r="L279" s="13"/>
      <c r="M279" s="72">
        <f t="shared" si="26"/>
        <v>1</v>
      </c>
      <c r="N279" s="1006"/>
      <c r="O279" s="13"/>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893">
        <v>0</v>
      </c>
      <c r="G280" s="893">
        <v>1</v>
      </c>
      <c r="H280" s="893">
        <v>0</v>
      </c>
      <c r="I280" s="95"/>
      <c r="J280" s="95"/>
      <c r="K280" s="95"/>
      <c r="L280" s="13"/>
      <c r="M280" s="72">
        <f t="shared" si="26"/>
        <v>1</v>
      </c>
      <c r="N280" s="1006"/>
      <c r="O280" s="13"/>
      <c r="P280" s="13"/>
      <c r="Q280" s="13"/>
      <c r="R280" s="13"/>
      <c r="S280" s="13"/>
      <c r="T280" s="13"/>
      <c r="U280" s="13"/>
      <c r="V280" s="13"/>
      <c r="W280" s="13"/>
      <c r="X280" s="13"/>
      <c r="Y280" s="13"/>
      <c r="Z280" s="13"/>
    </row>
    <row r="281" spans="1:26" s="319" customFormat="1" ht="12.75" customHeight="1">
      <c r="A281" s="49"/>
      <c r="B281" s="920">
        <v>19</v>
      </c>
      <c r="C281" s="921"/>
      <c r="D281" s="904" t="s">
        <v>698</v>
      </c>
      <c r="E281" s="922" t="s">
        <v>699</v>
      </c>
      <c r="F281" s="906">
        <f>SUM(F277:F280)</f>
        <v>1</v>
      </c>
      <c r="G281" s="906">
        <f t="shared" ref="G281:K281" si="29">SUM(G277:G280)</f>
        <v>1</v>
      </c>
      <c r="H281" s="906">
        <f t="shared" si="29"/>
        <v>0</v>
      </c>
      <c r="I281" s="906">
        <f t="shared" si="29"/>
        <v>0</v>
      </c>
      <c r="J281" s="906">
        <f t="shared" si="29"/>
        <v>0</v>
      </c>
      <c r="K281" s="906">
        <f t="shared" si="29"/>
        <v>0</v>
      </c>
      <c r="L281" s="49"/>
      <c r="M281" s="900">
        <f t="shared" si="26"/>
        <v>2</v>
      </c>
      <c r="N281" s="1006"/>
      <c r="O281" s="49"/>
      <c r="P281" s="49"/>
      <c r="Q281" s="49"/>
      <c r="R281" s="49"/>
      <c r="S281" s="49"/>
      <c r="T281" s="49"/>
      <c r="U281" s="49"/>
      <c r="V281" s="49"/>
      <c r="W281" s="49"/>
      <c r="X281" s="49"/>
      <c r="Y281" s="49"/>
      <c r="Z281" s="49"/>
    </row>
    <row r="282" spans="1:26" s="908" customFormat="1" ht="12.75" customHeight="1">
      <c r="A282" s="90"/>
      <c r="B282" s="907" t="s">
        <v>700</v>
      </c>
      <c r="C282" s="999" t="s">
        <v>701</v>
      </c>
      <c r="D282" s="914" t="s">
        <v>702</v>
      </c>
      <c r="E282" s="915" t="s">
        <v>703</v>
      </c>
      <c r="F282" s="916">
        <v>0</v>
      </c>
      <c r="G282" s="916">
        <v>0</v>
      </c>
      <c r="H282" s="916">
        <v>0</v>
      </c>
      <c r="I282" s="917"/>
      <c r="J282" s="917"/>
      <c r="K282" s="917"/>
      <c r="L282" s="90"/>
      <c r="M282" s="91">
        <f t="shared" si="26"/>
        <v>0</v>
      </c>
      <c r="N282" s="989" t="s">
        <v>2007</v>
      </c>
      <c r="O282" s="90"/>
      <c r="P282" s="90"/>
      <c r="Q282" s="90"/>
      <c r="R282" s="90"/>
      <c r="S282" s="90"/>
      <c r="T282" s="90"/>
      <c r="U282" s="90"/>
      <c r="V282" s="90"/>
      <c r="W282" s="90"/>
      <c r="X282" s="90"/>
      <c r="Y282" s="90"/>
      <c r="Z282" s="90"/>
    </row>
    <row r="283" spans="1:26" s="908" customFormat="1" ht="12.75" customHeight="1">
      <c r="A283" s="90"/>
      <c r="B283" s="907" t="s">
        <v>704</v>
      </c>
      <c r="C283" s="997"/>
      <c r="D283" s="914" t="s">
        <v>705</v>
      </c>
      <c r="E283" s="915" t="s">
        <v>706</v>
      </c>
      <c r="F283" s="916">
        <v>0</v>
      </c>
      <c r="G283" s="916">
        <v>0</v>
      </c>
      <c r="H283" s="916">
        <v>0</v>
      </c>
      <c r="I283" s="917"/>
      <c r="J283" s="917"/>
      <c r="K283" s="917"/>
      <c r="L283" s="90"/>
      <c r="M283" s="91">
        <f t="shared" si="26"/>
        <v>0</v>
      </c>
      <c r="N283" s="989"/>
      <c r="O283" s="90"/>
      <c r="P283" s="90"/>
      <c r="Q283" s="90"/>
      <c r="R283" s="90"/>
      <c r="S283" s="90"/>
      <c r="T283" s="90"/>
      <c r="U283" s="90"/>
      <c r="V283" s="90"/>
      <c r="W283" s="90"/>
      <c r="X283" s="90"/>
      <c r="Y283" s="90"/>
      <c r="Z283" s="90"/>
    </row>
    <row r="284" spans="1:26" s="908" customFormat="1" ht="12.75" customHeight="1">
      <c r="A284" s="90"/>
      <c r="B284" s="907" t="s">
        <v>707</v>
      </c>
      <c r="C284" s="997"/>
      <c r="D284" s="914" t="s">
        <v>708</v>
      </c>
      <c r="E284" s="915" t="s">
        <v>709</v>
      </c>
      <c r="F284" s="916">
        <v>0</v>
      </c>
      <c r="G284" s="916">
        <v>0</v>
      </c>
      <c r="H284" s="916">
        <v>0</v>
      </c>
      <c r="I284" s="917"/>
      <c r="J284" s="917"/>
      <c r="K284" s="917"/>
      <c r="L284" s="90"/>
      <c r="M284" s="91">
        <f t="shared" si="26"/>
        <v>0</v>
      </c>
      <c r="N284" s="989"/>
      <c r="O284" s="90"/>
      <c r="P284" s="90"/>
      <c r="Q284" s="90"/>
      <c r="R284" s="90"/>
      <c r="S284" s="90"/>
      <c r="T284" s="90"/>
      <c r="U284" s="90"/>
      <c r="V284" s="90"/>
      <c r="W284" s="90"/>
      <c r="X284" s="90"/>
      <c r="Y284" s="90"/>
      <c r="Z284" s="90"/>
    </row>
    <row r="285" spans="1:26" ht="12.75" customHeight="1">
      <c r="A285" s="13"/>
      <c r="B285" s="56" t="s">
        <v>710</v>
      </c>
      <c r="C285" s="997"/>
      <c r="D285" s="63" t="s">
        <v>711</v>
      </c>
      <c r="E285" s="57" t="s">
        <v>712</v>
      </c>
      <c r="F285" s="76">
        <v>0</v>
      </c>
      <c r="G285" s="76">
        <v>0</v>
      </c>
      <c r="H285" s="76">
        <v>0</v>
      </c>
      <c r="I285" s="95"/>
      <c r="J285" s="95"/>
      <c r="K285" s="95"/>
      <c r="L285" s="13"/>
      <c r="M285" s="72">
        <f t="shared" si="26"/>
        <v>0</v>
      </c>
      <c r="N285" s="989"/>
      <c r="O285" s="13"/>
      <c r="P285" s="13"/>
      <c r="Q285" s="13"/>
      <c r="R285" s="13"/>
      <c r="S285" s="13"/>
      <c r="T285" s="13"/>
      <c r="U285" s="13"/>
      <c r="V285" s="13"/>
      <c r="W285" s="13"/>
      <c r="X285" s="13"/>
      <c r="Y285" s="13"/>
      <c r="Z285" s="13"/>
    </row>
    <row r="286" spans="1:26" ht="12.75" customHeight="1">
      <c r="A286" s="13"/>
      <c r="B286" s="56" t="s">
        <v>713</v>
      </c>
      <c r="C286" s="997"/>
      <c r="D286" s="63" t="s">
        <v>714</v>
      </c>
      <c r="E286" s="57" t="s">
        <v>715</v>
      </c>
      <c r="F286" s="76">
        <v>1</v>
      </c>
      <c r="G286" s="76">
        <v>4</v>
      </c>
      <c r="H286" s="76">
        <v>1</v>
      </c>
      <c r="I286" s="95"/>
      <c r="J286" s="95"/>
      <c r="K286" s="95"/>
      <c r="L286" s="13"/>
      <c r="M286" s="72">
        <f t="shared" si="26"/>
        <v>6</v>
      </c>
      <c r="N286" s="989"/>
      <c r="O286" s="13"/>
      <c r="P286" s="13"/>
      <c r="Q286" s="13"/>
      <c r="R286" s="13"/>
      <c r="S286" s="13"/>
      <c r="T286" s="13"/>
      <c r="U286" s="13"/>
      <c r="V286" s="13"/>
      <c r="W286" s="13"/>
      <c r="X286" s="13"/>
      <c r="Y286" s="13"/>
      <c r="Z286" s="13"/>
    </row>
    <row r="287" spans="1:26" ht="12.75" customHeight="1">
      <c r="A287" s="13"/>
      <c r="B287" s="56" t="s">
        <v>716</v>
      </c>
      <c r="C287" s="997"/>
      <c r="D287" s="63" t="s">
        <v>717</v>
      </c>
      <c r="E287" s="57" t="s">
        <v>718</v>
      </c>
      <c r="F287" s="76">
        <v>12</v>
      </c>
      <c r="G287" s="76">
        <v>6</v>
      </c>
      <c r="H287" s="76">
        <v>8</v>
      </c>
      <c r="I287" s="95"/>
      <c r="J287" s="95"/>
      <c r="K287" s="95"/>
      <c r="L287" s="13"/>
      <c r="M287" s="72">
        <f t="shared" si="26"/>
        <v>26</v>
      </c>
      <c r="N287" s="989"/>
      <c r="O287" s="13"/>
      <c r="P287" s="13"/>
      <c r="Q287" s="13"/>
      <c r="R287" s="13"/>
      <c r="S287" s="13"/>
      <c r="T287" s="13"/>
      <c r="U287" s="13"/>
      <c r="V287" s="13"/>
      <c r="W287" s="13"/>
      <c r="X287" s="13"/>
      <c r="Y287" s="13"/>
      <c r="Z287" s="13"/>
    </row>
    <row r="288" spans="1:26" ht="12.75" customHeight="1">
      <c r="A288" s="13"/>
      <c r="B288" s="56" t="s">
        <v>719</v>
      </c>
      <c r="C288" s="997"/>
      <c r="D288" s="63" t="s">
        <v>720</v>
      </c>
      <c r="E288" s="57" t="s">
        <v>721</v>
      </c>
      <c r="F288" s="76">
        <v>0</v>
      </c>
      <c r="G288" s="76">
        <v>0</v>
      </c>
      <c r="H288" s="76">
        <v>0</v>
      </c>
      <c r="I288" s="95"/>
      <c r="J288" s="95"/>
      <c r="K288" s="95"/>
      <c r="L288" s="13"/>
      <c r="M288" s="72">
        <f t="shared" si="26"/>
        <v>0</v>
      </c>
      <c r="N288" s="989"/>
      <c r="O288" s="13"/>
      <c r="P288" s="13"/>
      <c r="Q288" s="13"/>
      <c r="R288" s="13"/>
      <c r="S288" s="13"/>
      <c r="T288" s="13"/>
      <c r="U288" s="13"/>
      <c r="V288" s="13"/>
      <c r="W288" s="13"/>
      <c r="X288" s="13"/>
      <c r="Y288" s="13"/>
      <c r="Z288" s="13"/>
    </row>
    <row r="289" spans="1:26" s="319" customFormat="1" ht="12.75" customHeight="1">
      <c r="A289" s="49"/>
      <c r="B289" s="903">
        <v>20</v>
      </c>
      <c r="C289" s="1000"/>
      <c r="D289" s="904" t="s">
        <v>722</v>
      </c>
      <c r="E289" s="905" t="s">
        <v>723</v>
      </c>
      <c r="F289" s="906">
        <f>SUM(F285:F288)</f>
        <v>13</v>
      </c>
      <c r="G289" s="906">
        <f t="shared" ref="G289:K289" si="30">SUM(G285:G288)</f>
        <v>10</v>
      </c>
      <c r="H289" s="906">
        <f t="shared" si="30"/>
        <v>9</v>
      </c>
      <c r="I289" s="906">
        <f t="shared" si="30"/>
        <v>0</v>
      </c>
      <c r="J289" s="906">
        <f t="shared" si="30"/>
        <v>0</v>
      </c>
      <c r="K289" s="906">
        <f t="shared" si="30"/>
        <v>0</v>
      </c>
      <c r="L289" s="49"/>
      <c r="M289" s="900">
        <f t="shared" si="26"/>
        <v>32</v>
      </c>
      <c r="N289" s="989"/>
      <c r="O289" s="49"/>
      <c r="P289" s="49"/>
      <c r="Q289" s="49"/>
      <c r="R289" s="49"/>
      <c r="S289" s="49"/>
      <c r="T289" s="49"/>
      <c r="U289" s="49"/>
      <c r="V289" s="49"/>
      <c r="W289" s="49"/>
      <c r="X289" s="49"/>
      <c r="Y289" s="49"/>
      <c r="Z289" s="49"/>
    </row>
    <row r="290" spans="1:26" ht="12.75" customHeight="1">
      <c r="A290" s="13"/>
      <c r="B290" s="53"/>
      <c r="C290" s="53"/>
      <c r="D290" s="96"/>
      <c r="E290" s="13"/>
      <c r="F290" s="13"/>
      <c r="G290" s="13"/>
      <c r="H290" s="13"/>
      <c r="I290" s="13"/>
      <c r="J290" s="13"/>
      <c r="K290" s="13"/>
      <c r="L290" s="13"/>
      <c r="M290" s="13"/>
      <c r="N290" s="107"/>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07"/>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07"/>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07"/>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07"/>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07"/>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07"/>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07"/>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07"/>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07"/>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07"/>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07"/>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07"/>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07"/>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07"/>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07"/>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07"/>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07"/>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07"/>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07"/>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07"/>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07"/>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07"/>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07"/>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07"/>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07"/>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07"/>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07"/>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07"/>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07"/>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07"/>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07"/>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07"/>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07"/>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07"/>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07"/>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07"/>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07"/>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07"/>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07"/>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07"/>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07"/>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07"/>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07"/>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07"/>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07"/>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07"/>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07"/>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07"/>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07"/>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07"/>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07"/>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07"/>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07"/>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07"/>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07"/>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07"/>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07"/>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07"/>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07"/>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07"/>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07"/>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07"/>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07"/>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07"/>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07"/>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07"/>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07"/>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07"/>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07"/>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07"/>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07"/>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07"/>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07"/>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07"/>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07"/>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07"/>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07"/>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07"/>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07"/>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07"/>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07"/>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07"/>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07"/>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07"/>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07"/>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07"/>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07"/>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07"/>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07"/>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07"/>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07"/>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07"/>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07"/>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07"/>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07"/>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07"/>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07"/>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07"/>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07"/>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07"/>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07"/>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07"/>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07"/>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07"/>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07"/>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07"/>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07"/>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07"/>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07"/>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07"/>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07"/>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07"/>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07"/>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07"/>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07"/>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07"/>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07"/>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07"/>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07"/>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07"/>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07"/>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07"/>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07"/>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07"/>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07"/>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07"/>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07"/>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07"/>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07"/>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07"/>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07"/>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07"/>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07"/>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07"/>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07"/>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07"/>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07"/>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07"/>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07"/>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07"/>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07"/>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07"/>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07"/>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07"/>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07"/>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07"/>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07"/>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07"/>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07"/>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07"/>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07"/>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07"/>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07"/>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07"/>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07"/>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07"/>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07"/>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07"/>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07"/>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07"/>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07"/>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07"/>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07"/>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07"/>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07"/>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07"/>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07"/>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07"/>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07"/>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07"/>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07"/>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07"/>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07"/>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07"/>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07"/>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07"/>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07"/>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07"/>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07"/>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07"/>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07"/>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07"/>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07"/>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07"/>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07"/>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07"/>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07"/>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07"/>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07"/>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07"/>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07"/>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07"/>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07"/>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07"/>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07"/>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07"/>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07"/>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07"/>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07"/>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07"/>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07"/>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07"/>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07"/>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07"/>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07"/>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07"/>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07"/>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07"/>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07"/>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07"/>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07"/>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07"/>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07"/>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07"/>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07"/>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07"/>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07"/>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07"/>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07"/>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07"/>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07"/>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07"/>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07"/>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07"/>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07"/>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07"/>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07"/>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07"/>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07"/>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07"/>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07"/>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07"/>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07"/>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07"/>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07"/>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07"/>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07"/>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07"/>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07"/>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07"/>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07"/>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07"/>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07"/>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07"/>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07"/>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07"/>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07"/>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07"/>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07"/>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07"/>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07"/>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07"/>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07"/>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07"/>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07"/>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07"/>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07"/>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07"/>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07"/>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07"/>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07"/>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07"/>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07"/>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07"/>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07"/>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07"/>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07"/>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07"/>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07"/>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07"/>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07"/>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07"/>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07"/>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07"/>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07"/>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07"/>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07"/>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07"/>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07"/>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07"/>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07"/>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07"/>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07"/>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07"/>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07"/>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07"/>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07"/>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07"/>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07"/>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07"/>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07"/>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07"/>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07"/>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07"/>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07"/>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07"/>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07"/>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07"/>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07"/>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07"/>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07"/>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07"/>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07"/>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07"/>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07"/>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07"/>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07"/>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07"/>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07"/>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07"/>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07"/>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07"/>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07"/>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07"/>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07"/>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07"/>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07"/>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07"/>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07"/>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07"/>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07"/>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07"/>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07"/>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07"/>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07"/>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07"/>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07"/>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07"/>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07"/>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07"/>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07"/>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07"/>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07"/>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07"/>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07"/>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07"/>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07"/>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07"/>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07"/>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07"/>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07"/>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07"/>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07"/>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07"/>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07"/>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07"/>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07"/>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07"/>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07"/>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07"/>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07"/>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07"/>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07"/>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07"/>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07"/>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07"/>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07"/>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07"/>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07"/>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07"/>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07"/>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07"/>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07"/>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07"/>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07"/>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07"/>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07"/>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07"/>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07"/>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07"/>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07"/>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07"/>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07"/>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07"/>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07"/>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07"/>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07"/>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07"/>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07"/>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07"/>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07"/>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07"/>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07"/>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07"/>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07"/>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07"/>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07"/>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07"/>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07"/>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07"/>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07"/>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07"/>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07"/>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07"/>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07"/>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07"/>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07"/>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07"/>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07"/>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07"/>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07"/>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07"/>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07"/>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07"/>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07"/>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07"/>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07"/>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07"/>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07"/>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07"/>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07"/>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07"/>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07"/>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07"/>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07"/>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07"/>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07"/>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07"/>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07"/>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07"/>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07"/>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07"/>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07"/>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07"/>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07"/>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07"/>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07"/>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07"/>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07"/>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07"/>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07"/>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07"/>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07"/>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07"/>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07"/>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07"/>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07"/>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07"/>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07"/>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07"/>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07"/>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07"/>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07"/>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07"/>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07"/>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07"/>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07"/>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07"/>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07"/>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07"/>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07"/>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07"/>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07"/>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07"/>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07"/>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07"/>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07"/>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07"/>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07"/>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07"/>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07"/>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07"/>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07"/>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07"/>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07"/>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07"/>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07"/>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07"/>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07"/>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07"/>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07"/>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07"/>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07"/>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07"/>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07"/>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07"/>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07"/>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07"/>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07"/>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07"/>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07"/>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07"/>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07"/>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07"/>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07"/>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07"/>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07"/>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07"/>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07"/>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07"/>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07"/>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07"/>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07"/>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07"/>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07"/>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07"/>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07"/>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07"/>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07"/>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07"/>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07"/>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07"/>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07"/>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07"/>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07"/>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07"/>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07"/>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07"/>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07"/>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07"/>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07"/>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07"/>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07"/>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07"/>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07"/>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07"/>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07"/>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07"/>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07"/>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07"/>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07"/>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07"/>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07"/>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07"/>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07"/>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07"/>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07"/>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07"/>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07"/>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07"/>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07"/>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07"/>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07"/>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07"/>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07"/>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07"/>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07"/>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07"/>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07"/>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07"/>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07"/>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07"/>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07"/>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07"/>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07"/>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07"/>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07"/>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07"/>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07"/>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07"/>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07"/>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07"/>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07"/>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07"/>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07"/>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07"/>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07"/>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07"/>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07"/>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07"/>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07"/>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07"/>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07"/>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07"/>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07"/>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07"/>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07"/>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07"/>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07"/>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07"/>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07"/>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07"/>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07"/>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07"/>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07"/>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07"/>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07"/>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07"/>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07"/>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07"/>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07"/>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07"/>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07"/>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07"/>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07"/>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07"/>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07"/>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07"/>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07"/>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07"/>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07"/>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07"/>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07"/>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07"/>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07"/>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07"/>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07"/>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07"/>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07"/>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07"/>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07"/>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07"/>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07"/>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07"/>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07"/>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07"/>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07"/>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07"/>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07"/>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07"/>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07"/>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07"/>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07"/>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07"/>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07"/>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07"/>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07"/>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07"/>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07"/>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07"/>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07"/>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07"/>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07"/>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07"/>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07"/>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07"/>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07"/>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07"/>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07"/>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07"/>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07"/>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07"/>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07"/>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07"/>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07"/>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07"/>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07"/>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07"/>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07"/>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07"/>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07"/>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07"/>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07"/>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07"/>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07"/>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07"/>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07"/>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07"/>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07"/>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07"/>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07"/>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07"/>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07"/>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07"/>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07"/>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07"/>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07"/>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07"/>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07"/>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07"/>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07"/>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07"/>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07"/>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07"/>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07"/>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07"/>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07"/>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07"/>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07"/>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07"/>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07"/>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07"/>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07"/>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07"/>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07"/>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07"/>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07"/>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07"/>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07"/>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07"/>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07"/>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07"/>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07"/>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07"/>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07"/>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07"/>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07"/>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07"/>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07"/>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07"/>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07"/>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07"/>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07"/>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07"/>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07"/>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07"/>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07"/>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07"/>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07"/>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07"/>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07"/>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07"/>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07"/>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07"/>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07"/>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07"/>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07"/>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07"/>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07"/>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07"/>
      <c r="O1000" s="13"/>
      <c r="P1000" s="13"/>
      <c r="Q1000" s="13"/>
      <c r="R1000" s="13"/>
      <c r="S1000" s="13"/>
      <c r="T1000" s="13"/>
      <c r="U1000" s="13"/>
      <c r="V1000" s="13"/>
      <c r="W1000" s="13"/>
      <c r="X1000" s="13"/>
      <c r="Y1000" s="13"/>
      <c r="Z1000" s="13"/>
    </row>
  </sheetData>
  <mergeCells count="132">
    <mergeCell ref="N282:N289"/>
    <mergeCell ref="N4:N6"/>
    <mergeCell ref="N12:N16"/>
    <mergeCell ref="B2:K2"/>
    <mergeCell ref="F4:F6"/>
    <mergeCell ref="G4:G6"/>
    <mergeCell ref="H4:H6"/>
    <mergeCell ref="I4:I6"/>
    <mergeCell ref="J4:J6"/>
    <mergeCell ref="K4:K6"/>
    <mergeCell ref="E4:E6"/>
    <mergeCell ref="C12:C16"/>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107:B108"/>
    <mergeCell ref="B109:B110"/>
    <mergeCell ref="B111:B112"/>
    <mergeCell ref="B113:B114"/>
    <mergeCell ref="B115:B116"/>
    <mergeCell ref="B73:B74"/>
    <mergeCell ref="B75:B76"/>
    <mergeCell ref="B77:B78"/>
    <mergeCell ref="B79:B80"/>
    <mergeCell ref="B81:B82"/>
    <mergeCell ref="B83:B84"/>
    <mergeCell ref="B85:B86"/>
    <mergeCell ref="B87:B88"/>
    <mergeCell ref="B89:B90"/>
    <mergeCell ref="B91:B92"/>
    <mergeCell ref="B93:B96"/>
    <mergeCell ref="B97:B98"/>
    <mergeCell ref="B99:B100"/>
    <mergeCell ref="B101:B102"/>
    <mergeCell ref="B103:B104"/>
    <mergeCell ref="B105:B10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25:B126"/>
    <mergeCell ref="B121:B122"/>
    <mergeCell ref="B123:B124"/>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N17:N19"/>
    <mergeCell ref="N21:N23"/>
    <mergeCell ref="N24:N27"/>
    <mergeCell ref="C49:C53"/>
    <mergeCell ref="C54:C58"/>
    <mergeCell ref="C272:C280"/>
    <mergeCell ref="C282:C289"/>
    <mergeCell ref="C179:C193"/>
    <mergeCell ref="C194:C206"/>
    <mergeCell ref="C207:C211"/>
    <mergeCell ref="C212:C216"/>
    <mergeCell ref="C217:C221"/>
    <mergeCell ref="C222:C231"/>
    <mergeCell ref="C232:C246"/>
    <mergeCell ref="C161:C178"/>
    <mergeCell ref="C17:C19"/>
    <mergeCell ref="N207:N211"/>
    <mergeCell ref="N212:N216"/>
    <mergeCell ref="N217:N221"/>
    <mergeCell ref="N222:N231"/>
    <mergeCell ref="N232:N246"/>
    <mergeCell ref="N247:N266"/>
    <mergeCell ref="N267:N271"/>
    <mergeCell ref="N272:N281"/>
    <mergeCell ref="N59:N92"/>
    <mergeCell ref="N93:N126"/>
    <mergeCell ref="N127:N160"/>
    <mergeCell ref="N161:N178"/>
    <mergeCell ref="N179:N193"/>
    <mergeCell ref="N194:N206"/>
    <mergeCell ref="N49:N53"/>
    <mergeCell ref="N54:N58"/>
    <mergeCell ref="N29:N35"/>
    <mergeCell ref="N36:N40"/>
    <mergeCell ref="N41:N45"/>
    <mergeCell ref="N46:N48"/>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1000"/>
  <sheetViews>
    <sheetView topLeftCell="A59" zoomScale="83" zoomScaleNormal="83" workbookViewId="0">
      <selection activeCell="F185" sqref="F185"/>
    </sheetView>
  </sheetViews>
  <sheetFormatPr defaultColWidth="12.5546875" defaultRowHeight="15" customHeight="1"/>
  <cols>
    <col min="1" max="1" width="2.44140625" customWidth="1"/>
    <col min="2" max="2" width="4.109375" customWidth="1"/>
    <col min="3" max="3" width="9.5546875" customWidth="1"/>
    <col min="4" max="4" width="55.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4414062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724</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804"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803"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2</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v>13</v>
      </c>
      <c r="G10" s="67">
        <v>10</v>
      </c>
      <c r="H10" s="68">
        <v>9</v>
      </c>
      <c r="I10" s="69"/>
      <c r="J10" s="70"/>
      <c r="K10" s="71"/>
      <c r="L10" s="13"/>
      <c r="M10" s="72">
        <f t="shared" ref="M10:M264" si="0">SUM(F10:K10)</f>
        <v>32</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v>0</v>
      </c>
      <c r="G12" s="67">
        <v>2</v>
      </c>
      <c r="H12" s="68">
        <v>0</v>
      </c>
      <c r="I12" s="69"/>
      <c r="J12" s="70"/>
      <c r="K12" s="71"/>
      <c r="L12" s="13"/>
      <c r="M12" s="72">
        <f t="shared" si="0"/>
        <v>2</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v>13</v>
      </c>
      <c r="G13" s="67">
        <v>8</v>
      </c>
      <c r="H13" s="68">
        <v>9</v>
      </c>
      <c r="I13" s="69"/>
      <c r="J13" s="70"/>
      <c r="K13" s="71"/>
      <c r="L13" s="13"/>
      <c r="M13" s="72">
        <f t="shared" si="0"/>
        <v>30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v>0</v>
      </c>
      <c r="G14" s="67">
        <v>0</v>
      </c>
      <c r="H14" s="68">
        <v>0</v>
      </c>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v>0</v>
      </c>
      <c r="G15" s="67">
        <v>0</v>
      </c>
      <c r="H15" s="68">
        <v>0</v>
      </c>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13</v>
      </c>
      <c r="G16" s="169">
        <f t="shared" si="1"/>
        <v>10</v>
      </c>
      <c r="H16" s="169">
        <f t="shared" si="1"/>
        <v>9</v>
      </c>
      <c r="I16" s="169">
        <f t="shared" si="1"/>
        <v>0</v>
      </c>
      <c r="J16" s="169">
        <f t="shared" si="1"/>
        <v>0</v>
      </c>
      <c r="K16" s="169">
        <f t="shared" si="1"/>
        <v>0</v>
      </c>
      <c r="L16" s="13"/>
      <c r="M16" s="214">
        <f t="shared" si="0"/>
        <v>32</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v>2</v>
      </c>
      <c r="G17" s="76">
        <v>3</v>
      </c>
      <c r="H17" s="76">
        <v>1</v>
      </c>
      <c r="I17" s="76"/>
      <c r="J17" s="76"/>
      <c r="K17" s="76"/>
      <c r="L17" s="13"/>
      <c r="M17" s="72">
        <f t="shared" si="0"/>
        <v>6</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v>4</v>
      </c>
      <c r="G18" s="76">
        <v>3</v>
      </c>
      <c r="H18" s="76">
        <v>5</v>
      </c>
      <c r="I18" s="76"/>
      <c r="J18" s="76"/>
      <c r="K18" s="76"/>
      <c r="L18" s="13"/>
      <c r="M18" s="72">
        <f t="shared" si="0"/>
        <v>12</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6</v>
      </c>
      <c r="G19" s="169">
        <f t="shared" si="2"/>
        <v>6</v>
      </c>
      <c r="H19" s="169">
        <f t="shared" si="2"/>
        <v>6</v>
      </c>
      <c r="I19" s="169">
        <f t="shared" si="2"/>
        <v>0</v>
      </c>
      <c r="J19" s="169">
        <f t="shared" si="2"/>
        <v>0</v>
      </c>
      <c r="K19" s="169">
        <f t="shared" si="2"/>
        <v>0</v>
      </c>
      <c r="L19" s="13"/>
      <c r="M19" s="214">
        <f t="shared" si="0"/>
        <v>18</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919">
        <v>0</v>
      </c>
      <c r="G21" s="919">
        <v>0</v>
      </c>
      <c r="H21" s="76">
        <v>36</v>
      </c>
      <c r="I21" s="76"/>
      <c r="J21" s="76"/>
      <c r="K21" s="76"/>
      <c r="L21" s="13"/>
      <c r="M21" s="72">
        <f t="shared" si="0"/>
        <v>36</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919">
        <v>0</v>
      </c>
      <c r="G22" s="919">
        <v>0</v>
      </c>
      <c r="H22" s="76">
        <v>36</v>
      </c>
      <c r="I22" s="76"/>
      <c r="J22" s="76"/>
      <c r="K22" s="76"/>
      <c r="L22" s="13"/>
      <c r="M22" s="72">
        <f t="shared" si="0"/>
        <v>36</v>
      </c>
      <c r="N22" s="13"/>
      <c r="O22" s="989"/>
      <c r="P22" s="13"/>
      <c r="Q22" s="13"/>
      <c r="R22" s="13"/>
      <c r="S22" s="13"/>
      <c r="T22" s="13"/>
      <c r="U22" s="13"/>
      <c r="V22" s="13"/>
      <c r="W22" s="13"/>
      <c r="X22" s="13"/>
      <c r="Y22" s="13"/>
      <c r="Z22" s="13"/>
    </row>
    <row r="23" spans="1:26" ht="12.75" customHeight="1">
      <c r="A23" s="13"/>
      <c r="B23" s="969"/>
      <c r="C23" s="1000"/>
      <c r="D23" s="170" t="s">
        <v>157</v>
      </c>
      <c r="E23" s="969"/>
      <c r="F23" s="919">
        <v>0</v>
      </c>
      <c r="G23" s="919">
        <v>0</v>
      </c>
      <c r="H23" s="76">
        <v>36</v>
      </c>
      <c r="I23" s="76"/>
      <c r="J23" s="76"/>
      <c r="K23" s="76"/>
      <c r="L23" s="13"/>
      <c r="M23" s="72">
        <f t="shared" si="0"/>
        <v>36</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v>0</v>
      </c>
      <c r="G24" s="76">
        <v>0</v>
      </c>
      <c r="H24" s="76">
        <v>1</v>
      </c>
      <c r="I24" s="76"/>
      <c r="J24" s="76"/>
      <c r="K24" s="76"/>
      <c r="L24" s="13"/>
      <c r="M24" s="72">
        <f t="shared" si="0"/>
        <v>1</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v>11</v>
      </c>
      <c r="G25" s="76">
        <v>9</v>
      </c>
      <c r="H25" s="76">
        <v>7</v>
      </c>
      <c r="I25" s="76"/>
      <c r="J25" s="76"/>
      <c r="K25" s="76"/>
      <c r="L25" s="13"/>
      <c r="M25" s="72">
        <f t="shared" si="0"/>
        <v>27</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v>2</v>
      </c>
      <c r="G26" s="76">
        <v>1</v>
      </c>
      <c r="H26" s="76">
        <v>0</v>
      </c>
      <c r="I26" s="76"/>
      <c r="J26" s="76"/>
      <c r="K26" s="76"/>
      <c r="L26" s="13"/>
      <c r="M26" s="72">
        <f t="shared" si="0"/>
        <v>3</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v>0</v>
      </c>
      <c r="G27" s="76">
        <v>0</v>
      </c>
      <c r="H27" s="76">
        <v>0</v>
      </c>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13</v>
      </c>
      <c r="G28" s="169">
        <f t="shared" si="3"/>
        <v>10</v>
      </c>
      <c r="H28" s="169">
        <f t="shared" si="3"/>
        <v>8</v>
      </c>
      <c r="I28" s="169">
        <f t="shared" si="3"/>
        <v>0</v>
      </c>
      <c r="J28" s="169">
        <f t="shared" si="3"/>
        <v>0</v>
      </c>
      <c r="K28" s="169">
        <f t="shared" si="3"/>
        <v>0</v>
      </c>
      <c r="L28" s="13"/>
      <c r="M28" s="214">
        <f t="shared" si="0"/>
        <v>31</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v>1</v>
      </c>
      <c r="G29" s="97">
        <v>1</v>
      </c>
      <c r="H29" s="97">
        <v>1</v>
      </c>
      <c r="I29" s="79"/>
      <c r="J29" s="79"/>
      <c r="K29" s="79"/>
      <c r="L29" s="77"/>
      <c r="M29" s="72">
        <f t="shared" si="0"/>
        <v>3</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v>0</v>
      </c>
      <c r="G30" s="97">
        <v>0</v>
      </c>
      <c r="H30" s="97">
        <v>1</v>
      </c>
      <c r="I30" s="79"/>
      <c r="J30" s="79"/>
      <c r="K30" s="79"/>
      <c r="L30" s="77"/>
      <c r="M30" s="72">
        <f t="shared" si="0"/>
        <v>1</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v>15</v>
      </c>
      <c r="G31" s="97">
        <v>15</v>
      </c>
      <c r="H31" s="909">
        <v>0</v>
      </c>
      <c r="I31" s="79"/>
      <c r="J31" s="79"/>
      <c r="K31" s="79"/>
      <c r="L31" s="77"/>
      <c r="M31" s="72">
        <f t="shared" si="0"/>
        <v>30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v>0</v>
      </c>
      <c r="G32" s="97">
        <v>0</v>
      </c>
      <c r="H32" s="97">
        <v>0</v>
      </c>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v>1</v>
      </c>
      <c r="G33" s="98">
        <v>1</v>
      </c>
      <c r="H33" s="98">
        <v>1</v>
      </c>
      <c r="I33" s="80"/>
      <c r="J33" s="80"/>
      <c r="K33" s="80"/>
      <c r="L33" s="77"/>
      <c r="M33" s="72">
        <f t="shared" si="0"/>
        <v>3</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v>1</v>
      </c>
      <c r="G34" s="98">
        <v>1</v>
      </c>
      <c r="H34" s="98">
        <v>1</v>
      </c>
      <c r="I34" s="80"/>
      <c r="J34" s="80"/>
      <c r="K34" s="80"/>
      <c r="L34" s="77"/>
      <c r="M34" s="72">
        <f t="shared" si="0"/>
        <v>3</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92">
        <v>0</v>
      </c>
      <c r="G35" s="892">
        <v>0</v>
      </c>
      <c r="H35" s="892">
        <v>0</v>
      </c>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v>0</v>
      </c>
      <c r="G36" s="76">
        <v>0</v>
      </c>
      <c r="H36" s="76">
        <v>0</v>
      </c>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v>0</v>
      </c>
      <c r="G37" s="76">
        <v>0</v>
      </c>
      <c r="H37" s="76">
        <v>0</v>
      </c>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v>1</v>
      </c>
      <c r="G38" s="76">
        <v>1</v>
      </c>
      <c r="H38" s="76">
        <v>1</v>
      </c>
      <c r="I38" s="76"/>
      <c r="J38" s="76"/>
      <c r="K38" s="76"/>
      <c r="L38" s="13"/>
      <c r="M38" s="72">
        <f t="shared" si="0"/>
        <v>3</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v>0</v>
      </c>
      <c r="G39" s="76">
        <v>0</v>
      </c>
      <c r="H39" s="76">
        <v>0</v>
      </c>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v>0</v>
      </c>
      <c r="G41" s="76">
        <v>0</v>
      </c>
      <c r="H41" s="76">
        <v>0</v>
      </c>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v>1</v>
      </c>
      <c r="G42" s="76">
        <v>1</v>
      </c>
      <c r="H42" s="76">
        <v>0</v>
      </c>
      <c r="I42" s="76"/>
      <c r="J42" s="76"/>
      <c r="K42" s="76"/>
      <c r="L42" s="13"/>
      <c r="M42" s="72">
        <f t="shared" si="0"/>
        <v>2</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v>0</v>
      </c>
      <c r="G43" s="76">
        <v>0</v>
      </c>
      <c r="H43" s="76">
        <v>0</v>
      </c>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v>0</v>
      </c>
      <c r="G44" s="76">
        <v>0</v>
      </c>
      <c r="H44" s="76">
        <v>0</v>
      </c>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v>1</v>
      </c>
      <c r="G46" s="81">
        <v>1</v>
      </c>
      <c r="H46" s="81">
        <v>1</v>
      </c>
      <c r="I46" s="81"/>
      <c r="J46" s="81"/>
      <c r="K46" s="81"/>
      <c r="L46" s="13"/>
      <c r="M46" s="72">
        <f t="shared" si="0"/>
        <v>3</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v>1</v>
      </c>
      <c r="G47" s="81">
        <v>1</v>
      </c>
      <c r="H47" s="81">
        <v>1</v>
      </c>
      <c r="I47" s="81"/>
      <c r="J47" s="81"/>
      <c r="K47" s="81"/>
      <c r="L47" s="13"/>
      <c r="M47" s="72">
        <f t="shared" si="0"/>
        <v>3</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v>13</v>
      </c>
      <c r="G48" s="81">
        <v>11</v>
      </c>
      <c r="H48" s="81">
        <v>16</v>
      </c>
      <c r="I48" s="81"/>
      <c r="J48" s="81"/>
      <c r="K48" s="81"/>
      <c r="L48" s="13"/>
      <c r="M48" s="72">
        <f t="shared" si="0"/>
        <v>40</v>
      </c>
      <c r="N48" s="13"/>
      <c r="O48" s="989"/>
      <c r="P48" s="13"/>
      <c r="Q48" s="13"/>
      <c r="R48" s="13"/>
      <c r="S48" s="13"/>
      <c r="T48" s="13"/>
      <c r="U48" s="13"/>
      <c r="V48" s="13"/>
      <c r="W48" s="13"/>
      <c r="X48" s="13"/>
      <c r="Y48" s="13"/>
      <c r="Z48" s="13"/>
    </row>
    <row r="49" spans="1:26" ht="12.75" customHeight="1">
      <c r="A49" s="13"/>
      <c r="B49" s="1007" t="s">
        <v>228</v>
      </c>
      <c r="C49" s="992" t="s">
        <v>229</v>
      </c>
      <c r="D49" s="945" t="s">
        <v>230</v>
      </c>
      <c r="E49" s="946" t="s">
        <v>231</v>
      </c>
      <c r="F49" s="947">
        <v>0</v>
      </c>
      <c r="G49" s="947">
        <v>0</v>
      </c>
      <c r="H49" s="947">
        <v>0</v>
      </c>
      <c r="I49" s="947"/>
      <c r="J49" s="947"/>
      <c r="K49" s="947"/>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945" t="s">
        <v>232</v>
      </c>
      <c r="E50" s="946" t="s">
        <v>233</v>
      </c>
      <c r="F50" s="947">
        <v>0</v>
      </c>
      <c r="G50" s="947">
        <v>0</v>
      </c>
      <c r="H50" s="947">
        <v>0</v>
      </c>
      <c r="I50" s="947"/>
      <c r="J50" s="947"/>
      <c r="K50" s="947"/>
      <c r="L50" s="13"/>
      <c r="M50" s="72">
        <f t="shared" si="0"/>
        <v>0</v>
      </c>
      <c r="N50" s="13"/>
      <c r="O50" s="989"/>
      <c r="P50" s="13"/>
      <c r="Q50" s="13"/>
      <c r="R50" s="13"/>
      <c r="S50" s="13"/>
      <c r="T50" s="13"/>
      <c r="U50" s="13"/>
      <c r="V50" s="13"/>
      <c r="W50" s="13"/>
      <c r="X50" s="13"/>
      <c r="Y50" s="13"/>
      <c r="Z50" s="13"/>
    </row>
    <row r="51" spans="1:26" ht="12.75" customHeight="1">
      <c r="A51" s="13"/>
      <c r="B51" s="968"/>
      <c r="C51" s="993"/>
      <c r="D51" s="940" t="s">
        <v>234</v>
      </c>
      <c r="E51" s="948" t="s">
        <v>235</v>
      </c>
      <c r="F51" s="949">
        <v>0</v>
      </c>
      <c r="G51" s="949">
        <v>0</v>
      </c>
      <c r="H51" s="949">
        <v>0</v>
      </c>
      <c r="I51" s="950"/>
      <c r="J51" s="950"/>
      <c r="K51" s="950"/>
      <c r="L51" s="13"/>
      <c r="M51" s="72">
        <f t="shared" si="0"/>
        <v>0</v>
      </c>
      <c r="N51" s="13"/>
      <c r="O51" s="989"/>
      <c r="P51" s="13"/>
      <c r="Q51" s="13"/>
      <c r="R51" s="13"/>
      <c r="S51" s="13"/>
      <c r="T51" s="13"/>
      <c r="U51" s="13"/>
      <c r="V51" s="13"/>
      <c r="W51" s="13"/>
      <c r="X51" s="13"/>
      <c r="Y51" s="13"/>
      <c r="Z51" s="13"/>
    </row>
    <row r="52" spans="1:26" ht="12.75" customHeight="1">
      <c r="A52" s="13"/>
      <c r="B52" s="968"/>
      <c r="C52" s="993"/>
      <c r="D52" s="945" t="s">
        <v>236</v>
      </c>
      <c r="E52" s="946" t="s">
        <v>237</v>
      </c>
      <c r="F52" s="947">
        <v>0</v>
      </c>
      <c r="G52" s="947">
        <v>0</v>
      </c>
      <c r="H52" s="947">
        <v>0</v>
      </c>
      <c r="I52" s="947"/>
      <c r="J52" s="947"/>
      <c r="K52" s="947"/>
      <c r="L52" s="13"/>
      <c r="M52" s="72">
        <f t="shared" si="0"/>
        <v>0</v>
      </c>
      <c r="N52" s="13"/>
      <c r="O52" s="989"/>
      <c r="P52" s="13"/>
      <c r="Q52" s="13"/>
      <c r="R52" s="13"/>
      <c r="S52" s="13"/>
      <c r="T52" s="13"/>
      <c r="U52" s="13"/>
      <c r="V52" s="13"/>
      <c r="W52" s="13"/>
      <c r="X52" s="13"/>
      <c r="Y52" s="13"/>
      <c r="Z52" s="13"/>
    </row>
    <row r="53" spans="1:26" ht="12.75" customHeight="1">
      <c r="A53" s="13"/>
      <c r="B53" s="969"/>
      <c r="C53" s="993"/>
      <c r="D53" s="945" t="s">
        <v>238</v>
      </c>
      <c r="E53" s="946" t="s">
        <v>239</v>
      </c>
      <c r="F53" s="947">
        <v>0</v>
      </c>
      <c r="G53" s="947">
        <v>0</v>
      </c>
      <c r="H53" s="947">
        <v>0</v>
      </c>
      <c r="I53" s="947"/>
      <c r="J53" s="947"/>
      <c r="K53" s="947"/>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951" t="s">
        <v>241</v>
      </c>
      <c r="E54" s="952" t="s">
        <v>242</v>
      </c>
      <c r="F54" s="953">
        <v>0</v>
      </c>
      <c r="G54" s="953">
        <v>0</v>
      </c>
      <c r="H54" s="953">
        <v>0</v>
      </c>
      <c r="I54" s="953"/>
      <c r="J54" s="953"/>
      <c r="K54" s="953"/>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951" t="s">
        <v>243</v>
      </c>
      <c r="E55" s="952" t="s">
        <v>244</v>
      </c>
      <c r="F55" s="953">
        <v>0</v>
      </c>
      <c r="G55" s="953">
        <v>0</v>
      </c>
      <c r="H55" s="953">
        <v>0</v>
      </c>
      <c r="I55" s="953"/>
      <c r="J55" s="953"/>
      <c r="K55" s="953"/>
      <c r="L55" s="13"/>
      <c r="M55" s="72">
        <f t="shared" si="0"/>
        <v>0</v>
      </c>
      <c r="N55" s="13"/>
      <c r="O55" s="989"/>
      <c r="P55" s="13"/>
      <c r="Q55" s="13"/>
      <c r="R55" s="13"/>
      <c r="S55" s="13"/>
      <c r="T55" s="13"/>
      <c r="U55" s="13"/>
      <c r="V55" s="13"/>
      <c r="W55" s="13"/>
      <c r="X55" s="13"/>
      <c r="Y55" s="13"/>
      <c r="Z55" s="13"/>
    </row>
    <row r="56" spans="1:26" ht="12.75" customHeight="1">
      <c r="A56" s="13"/>
      <c r="B56" s="968"/>
      <c r="C56" s="995"/>
      <c r="D56" s="951" t="s">
        <v>245</v>
      </c>
      <c r="E56" s="952" t="s">
        <v>246</v>
      </c>
      <c r="F56" s="953">
        <v>0</v>
      </c>
      <c r="G56" s="953">
        <v>0</v>
      </c>
      <c r="H56" s="953">
        <v>0</v>
      </c>
      <c r="I56" s="953"/>
      <c r="J56" s="953"/>
      <c r="K56" s="953"/>
      <c r="L56" s="13"/>
      <c r="M56" s="72">
        <f t="shared" si="0"/>
        <v>0</v>
      </c>
      <c r="N56" s="13"/>
      <c r="O56" s="989"/>
      <c r="P56" s="13"/>
      <c r="Q56" s="13"/>
      <c r="R56" s="13"/>
      <c r="S56" s="13"/>
      <c r="T56" s="13"/>
      <c r="U56" s="13"/>
      <c r="V56" s="13"/>
      <c r="W56" s="13"/>
      <c r="X56" s="13"/>
      <c r="Y56" s="13"/>
      <c r="Z56" s="13"/>
    </row>
    <row r="57" spans="1:26" ht="12.75" customHeight="1">
      <c r="A57" s="13"/>
      <c r="B57" s="968"/>
      <c r="C57" s="995"/>
      <c r="D57" s="951" t="s">
        <v>247</v>
      </c>
      <c r="E57" s="952" t="s">
        <v>248</v>
      </c>
      <c r="F57" s="953">
        <v>0</v>
      </c>
      <c r="G57" s="953">
        <v>0</v>
      </c>
      <c r="H57" s="953">
        <v>0</v>
      </c>
      <c r="I57" s="953"/>
      <c r="J57" s="953"/>
      <c r="K57" s="953"/>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v>0</v>
      </c>
      <c r="G59" s="66">
        <v>0</v>
      </c>
      <c r="H59" s="66">
        <v>0</v>
      </c>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v>0</v>
      </c>
      <c r="G60" s="66">
        <v>0</v>
      </c>
      <c r="H60" s="66">
        <v>0</v>
      </c>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v>0</v>
      </c>
      <c r="G61" s="66">
        <v>0</v>
      </c>
      <c r="H61" s="66">
        <v>0</v>
      </c>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v>0</v>
      </c>
      <c r="G62" s="66">
        <v>0</v>
      </c>
      <c r="H62" s="66">
        <v>0</v>
      </c>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959">
        <v>1</v>
      </c>
      <c r="G63" s="959">
        <v>1</v>
      </c>
      <c r="H63" s="959">
        <v>1</v>
      </c>
      <c r="I63" s="66"/>
      <c r="J63" s="66"/>
      <c r="K63" s="66"/>
      <c r="L63" s="13"/>
      <c r="M63" s="72">
        <f t="shared" si="0"/>
        <v>3</v>
      </c>
      <c r="N63" s="13"/>
      <c r="O63" s="989"/>
      <c r="P63" s="13"/>
      <c r="Q63" s="13"/>
      <c r="R63" s="13"/>
      <c r="S63" s="13"/>
      <c r="T63" s="13"/>
      <c r="U63" s="13"/>
      <c r="V63" s="13"/>
      <c r="W63" s="13"/>
      <c r="X63" s="13"/>
      <c r="Y63" s="13"/>
      <c r="Z63" s="13"/>
    </row>
    <row r="64" spans="1:26" ht="12.75" customHeight="1">
      <c r="A64" s="13"/>
      <c r="B64" s="969"/>
      <c r="C64" s="997"/>
      <c r="D64" s="73" t="s">
        <v>264</v>
      </c>
      <c r="E64" s="174" t="s">
        <v>265</v>
      </c>
      <c r="F64" s="959">
        <v>41</v>
      </c>
      <c r="G64" s="959">
        <v>41</v>
      </c>
      <c r="H64" s="959">
        <v>41</v>
      </c>
      <c r="I64" s="66"/>
      <c r="J64" s="66"/>
      <c r="K64" s="66"/>
      <c r="L64" s="13"/>
      <c r="M64" s="72">
        <f t="shared" si="0"/>
        <v>123</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v>0</v>
      </c>
      <c r="G65" s="66">
        <v>0</v>
      </c>
      <c r="H65" s="66">
        <v>0</v>
      </c>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v>0</v>
      </c>
      <c r="G66" s="66">
        <v>0</v>
      </c>
      <c r="H66" s="66">
        <v>0</v>
      </c>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v>0</v>
      </c>
      <c r="G67" s="66">
        <v>0</v>
      </c>
      <c r="H67" s="66">
        <v>0</v>
      </c>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v>0</v>
      </c>
      <c r="G68" s="66">
        <v>0</v>
      </c>
      <c r="H68" s="66">
        <v>0</v>
      </c>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944">
        <v>1</v>
      </c>
      <c r="G69" s="944">
        <v>1</v>
      </c>
      <c r="H69" s="944">
        <v>1</v>
      </c>
      <c r="I69" s="66"/>
      <c r="J69" s="66"/>
      <c r="K69" s="66"/>
      <c r="L69" s="13"/>
      <c r="M69" s="72">
        <f t="shared" si="0"/>
        <v>3</v>
      </c>
      <c r="N69" s="13"/>
      <c r="O69" s="989"/>
      <c r="P69" s="13"/>
      <c r="Q69" s="13"/>
      <c r="R69" s="13"/>
      <c r="S69" s="13"/>
      <c r="T69" s="13"/>
      <c r="U69" s="13"/>
      <c r="V69" s="13"/>
      <c r="W69" s="13"/>
      <c r="X69" s="13"/>
      <c r="Y69" s="13"/>
      <c r="Z69" s="13"/>
    </row>
    <row r="70" spans="1:26" ht="12.75" customHeight="1">
      <c r="A70" s="13"/>
      <c r="B70" s="969"/>
      <c r="C70" s="997"/>
      <c r="D70" s="73" t="s">
        <v>279</v>
      </c>
      <c r="E70" s="174" t="s">
        <v>280</v>
      </c>
      <c r="F70" s="944">
        <v>44</v>
      </c>
      <c r="G70" s="944">
        <v>43</v>
      </c>
      <c r="H70" s="944">
        <v>42</v>
      </c>
      <c r="I70" s="66"/>
      <c r="J70" s="66"/>
      <c r="K70" s="66"/>
      <c r="L70" s="13"/>
      <c r="M70" s="72">
        <f t="shared" si="0"/>
        <v>129</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v>0</v>
      </c>
      <c r="G71" s="66">
        <v>0</v>
      </c>
      <c r="H71" s="66">
        <v>0</v>
      </c>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v>0</v>
      </c>
      <c r="G72" s="66">
        <v>0</v>
      </c>
      <c r="H72" s="66">
        <v>0</v>
      </c>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v>0</v>
      </c>
      <c r="G73" s="66">
        <v>0</v>
      </c>
      <c r="H73" s="66">
        <v>0</v>
      </c>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v>0</v>
      </c>
      <c r="G74" s="66">
        <v>0</v>
      </c>
      <c r="H74" s="66">
        <v>0</v>
      </c>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v>0</v>
      </c>
      <c r="G75" s="66">
        <v>0</v>
      </c>
      <c r="H75" s="66">
        <v>0</v>
      </c>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v>0</v>
      </c>
      <c r="G76" s="66">
        <v>0</v>
      </c>
      <c r="H76" s="66">
        <v>0</v>
      </c>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959">
        <v>1</v>
      </c>
      <c r="G77" s="959">
        <v>1</v>
      </c>
      <c r="H77" s="959">
        <v>1</v>
      </c>
      <c r="I77" s="66"/>
      <c r="J77" s="66"/>
      <c r="K77" s="66"/>
      <c r="L77" s="13"/>
      <c r="M77" s="72">
        <f t="shared" si="0"/>
        <v>3</v>
      </c>
      <c r="N77" s="13"/>
      <c r="O77" s="989"/>
      <c r="P77" s="13"/>
      <c r="Q77" s="13"/>
      <c r="R77" s="13"/>
      <c r="S77" s="13"/>
      <c r="T77" s="13"/>
      <c r="U77" s="13"/>
      <c r="V77" s="13"/>
      <c r="W77" s="13"/>
      <c r="X77" s="13"/>
      <c r="Y77" s="13"/>
      <c r="Z77" s="13"/>
    </row>
    <row r="78" spans="1:26" ht="12.75" customHeight="1">
      <c r="A78" s="13"/>
      <c r="B78" s="969"/>
      <c r="C78" s="997"/>
      <c r="D78" s="73" t="s">
        <v>297</v>
      </c>
      <c r="E78" s="174" t="s">
        <v>298</v>
      </c>
      <c r="F78" s="959">
        <v>21</v>
      </c>
      <c r="G78" s="959">
        <v>21</v>
      </c>
      <c r="H78" s="959">
        <v>21</v>
      </c>
      <c r="I78" s="66"/>
      <c r="J78" s="66"/>
      <c r="K78" s="66"/>
      <c r="L78" s="13"/>
      <c r="M78" s="72">
        <f t="shared" si="0"/>
        <v>63</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v>0</v>
      </c>
      <c r="G79" s="66">
        <v>0</v>
      </c>
      <c r="H79" s="66">
        <v>0</v>
      </c>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v>0</v>
      </c>
      <c r="G80" s="66">
        <v>0</v>
      </c>
      <c r="H80" s="66">
        <v>0</v>
      </c>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v>0</v>
      </c>
      <c r="G81" s="66">
        <v>0</v>
      </c>
      <c r="H81" s="66">
        <v>0</v>
      </c>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v>0</v>
      </c>
      <c r="G82" s="66">
        <v>0</v>
      </c>
      <c r="H82" s="66">
        <v>0</v>
      </c>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v>0</v>
      </c>
      <c r="G83" s="66">
        <v>0</v>
      </c>
      <c r="H83" s="66">
        <v>0</v>
      </c>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v>0</v>
      </c>
      <c r="G84" s="66">
        <v>0</v>
      </c>
      <c r="H84" s="66">
        <v>0</v>
      </c>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v>0</v>
      </c>
      <c r="G85" s="66">
        <v>0</v>
      </c>
      <c r="H85" s="66">
        <v>0</v>
      </c>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v>0</v>
      </c>
      <c r="G86" s="66">
        <v>0</v>
      </c>
      <c r="H86" s="66">
        <v>0</v>
      </c>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v>0</v>
      </c>
      <c r="G87" s="66">
        <v>0</v>
      </c>
      <c r="H87" s="66">
        <v>0</v>
      </c>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v>0</v>
      </c>
      <c r="G88" s="66">
        <v>0</v>
      </c>
      <c r="H88" s="66">
        <v>0</v>
      </c>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v>0</v>
      </c>
      <c r="G89" s="66">
        <v>0</v>
      </c>
      <c r="H89" s="66">
        <v>0</v>
      </c>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v>0</v>
      </c>
      <c r="G90" s="66">
        <v>0</v>
      </c>
      <c r="H90" s="66">
        <v>0</v>
      </c>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3</v>
      </c>
      <c r="G91" s="169">
        <f t="shared" si="7"/>
        <v>3</v>
      </c>
      <c r="H91" s="169">
        <f t="shared" si="7"/>
        <v>3</v>
      </c>
      <c r="I91" s="169">
        <f t="shared" si="7"/>
        <v>0</v>
      </c>
      <c r="J91" s="169">
        <f t="shared" si="7"/>
        <v>0</v>
      </c>
      <c r="K91" s="169">
        <f t="shared" si="7"/>
        <v>0</v>
      </c>
      <c r="L91" s="13"/>
      <c r="M91" s="214">
        <f t="shared" si="0"/>
        <v>9</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106</v>
      </c>
      <c r="G92" s="169">
        <f t="shared" si="7"/>
        <v>105</v>
      </c>
      <c r="H92" s="169">
        <f t="shared" si="7"/>
        <v>104</v>
      </c>
      <c r="I92" s="169">
        <f t="shared" si="7"/>
        <v>0</v>
      </c>
      <c r="J92" s="169">
        <f t="shared" si="7"/>
        <v>0</v>
      </c>
      <c r="K92" s="169">
        <f t="shared" si="7"/>
        <v>0</v>
      </c>
      <c r="L92" s="13"/>
      <c r="M92" s="214">
        <f t="shared" si="0"/>
        <v>315</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v>0</v>
      </c>
      <c r="G93" s="66">
        <v>0</v>
      </c>
      <c r="H93" s="66">
        <v>0</v>
      </c>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v>0</v>
      </c>
      <c r="G94" s="66">
        <v>0</v>
      </c>
      <c r="H94" s="66">
        <v>0</v>
      </c>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v>0</v>
      </c>
      <c r="G95" s="944">
        <v>1</v>
      </c>
      <c r="H95" s="944">
        <v>1</v>
      </c>
      <c r="I95" s="66"/>
      <c r="J95" s="66"/>
      <c r="K95" s="66"/>
      <c r="L95" s="13"/>
      <c r="M95" s="72">
        <f t="shared" si="0"/>
        <v>2</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v>0</v>
      </c>
      <c r="G96" s="944">
        <v>50</v>
      </c>
      <c r="H96" s="944">
        <v>50</v>
      </c>
      <c r="I96" s="66"/>
      <c r="J96" s="66"/>
      <c r="K96" s="66"/>
      <c r="L96" s="13"/>
      <c r="M96" s="72">
        <f t="shared" si="0"/>
        <v>100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v>0</v>
      </c>
      <c r="G97" s="944">
        <v>1</v>
      </c>
      <c r="H97" s="944">
        <v>2</v>
      </c>
      <c r="I97" s="66"/>
      <c r="J97" s="66"/>
      <c r="K97" s="66"/>
      <c r="L97" s="13"/>
      <c r="M97" s="72">
        <f t="shared" si="0"/>
        <v>3</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v>0</v>
      </c>
      <c r="G98" s="944">
        <v>10</v>
      </c>
      <c r="H98" s="944">
        <v>25</v>
      </c>
      <c r="I98" s="66"/>
      <c r="J98" s="66"/>
      <c r="K98" s="66"/>
      <c r="L98" s="13"/>
      <c r="M98" s="72">
        <f t="shared" si="0"/>
        <v>35</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v>0</v>
      </c>
      <c r="G99" s="944">
        <v>1</v>
      </c>
      <c r="H99" s="944">
        <v>2</v>
      </c>
      <c r="I99" s="66"/>
      <c r="J99" s="66"/>
      <c r="K99" s="66"/>
      <c r="L99" s="13"/>
      <c r="M99" s="72">
        <f t="shared" si="0"/>
        <v>3</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v>0</v>
      </c>
      <c r="G100" s="944">
        <v>10</v>
      </c>
      <c r="H100" s="944">
        <v>25</v>
      </c>
      <c r="I100" s="66"/>
      <c r="J100" s="66"/>
      <c r="K100" s="66"/>
      <c r="L100" s="13"/>
      <c r="M100" s="72">
        <f t="shared" si="0"/>
        <v>35</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v>0</v>
      </c>
      <c r="G101" s="944">
        <v>0</v>
      </c>
      <c r="H101" s="944">
        <v>1</v>
      </c>
      <c r="I101" s="66"/>
      <c r="J101" s="66"/>
      <c r="K101" s="66"/>
      <c r="L101" s="13"/>
      <c r="M101" s="72">
        <f t="shared" si="0"/>
        <v>1</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v>0</v>
      </c>
      <c r="G102" s="944">
        <v>0</v>
      </c>
      <c r="H102" s="944">
        <v>10</v>
      </c>
      <c r="I102" s="66"/>
      <c r="J102" s="66"/>
      <c r="K102" s="66"/>
      <c r="L102" s="13"/>
      <c r="M102" s="72">
        <f t="shared" si="0"/>
        <v>10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v>0</v>
      </c>
      <c r="G103" s="66">
        <v>0</v>
      </c>
      <c r="H103" s="66">
        <v>0</v>
      </c>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v>0</v>
      </c>
      <c r="G104" s="66">
        <v>0</v>
      </c>
      <c r="H104" s="66">
        <v>0</v>
      </c>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v>0</v>
      </c>
      <c r="G105" s="66">
        <v>0</v>
      </c>
      <c r="H105" s="66">
        <v>0</v>
      </c>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v>0</v>
      </c>
      <c r="G106" s="66">
        <v>0</v>
      </c>
      <c r="H106" s="66">
        <v>0</v>
      </c>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v>0</v>
      </c>
      <c r="G107" s="66">
        <v>0</v>
      </c>
      <c r="H107" s="66">
        <v>0</v>
      </c>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v>0</v>
      </c>
      <c r="G108" s="66">
        <v>0</v>
      </c>
      <c r="H108" s="66">
        <v>0</v>
      </c>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v>0</v>
      </c>
      <c r="G109" s="66">
        <v>0</v>
      </c>
      <c r="H109" s="66">
        <v>0</v>
      </c>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v>0</v>
      </c>
      <c r="G110" s="66">
        <v>0</v>
      </c>
      <c r="H110" s="66">
        <v>0</v>
      </c>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v>0</v>
      </c>
      <c r="G111" s="66">
        <v>0</v>
      </c>
      <c r="H111" s="66">
        <v>0</v>
      </c>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v>0</v>
      </c>
      <c r="G112" s="66">
        <v>0</v>
      </c>
      <c r="H112" s="66">
        <v>0</v>
      </c>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v>0</v>
      </c>
      <c r="G113" s="66">
        <v>0</v>
      </c>
      <c r="H113" s="66">
        <v>0</v>
      </c>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v>0</v>
      </c>
      <c r="G114" s="66">
        <v>0</v>
      </c>
      <c r="H114" s="66">
        <v>0</v>
      </c>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v>0</v>
      </c>
      <c r="G115" s="66">
        <v>0</v>
      </c>
      <c r="H115" s="66">
        <v>0</v>
      </c>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v>0</v>
      </c>
      <c r="G116" s="66">
        <v>0</v>
      </c>
      <c r="H116" s="66">
        <v>0</v>
      </c>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v>0</v>
      </c>
      <c r="G117" s="66">
        <v>0</v>
      </c>
      <c r="H117" s="66">
        <v>0</v>
      </c>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v>0</v>
      </c>
      <c r="G118" s="66">
        <v>0</v>
      </c>
      <c r="H118" s="66">
        <v>0</v>
      </c>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v>0</v>
      </c>
      <c r="G119" s="66">
        <v>0</v>
      </c>
      <c r="H119" s="66">
        <v>0</v>
      </c>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v>0</v>
      </c>
      <c r="G120" s="66">
        <v>0</v>
      </c>
      <c r="H120" s="66">
        <v>0</v>
      </c>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v>0</v>
      </c>
      <c r="G121" s="66">
        <v>0</v>
      </c>
      <c r="H121" s="66">
        <v>0</v>
      </c>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v>0</v>
      </c>
      <c r="G122" s="66">
        <v>0</v>
      </c>
      <c r="H122" s="66">
        <v>0</v>
      </c>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v>0</v>
      </c>
      <c r="G123" s="66">
        <v>0</v>
      </c>
      <c r="H123" s="66">
        <v>0</v>
      </c>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v>0</v>
      </c>
      <c r="G124" s="66">
        <v>0</v>
      </c>
      <c r="H124" s="66">
        <v>0</v>
      </c>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3</v>
      </c>
      <c r="H125" s="169">
        <f t="shared" si="8"/>
        <v>6</v>
      </c>
      <c r="I125" s="169">
        <f t="shared" si="8"/>
        <v>0</v>
      </c>
      <c r="J125" s="169">
        <f t="shared" si="8"/>
        <v>0</v>
      </c>
      <c r="K125" s="169">
        <f t="shared" si="8"/>
        <v>0</v>
      </c>
      <c r="L125" s="13"/>
      <c r="M125" s="214">
        <f t="shared" si="0"/>
        <v>9</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70</v>
      </c>
      <c r="H126" s="169">
        <f t="shared" si="8"/>
        <v>110</v>
      </c>
      <c r="I126" s="169">
        <f t="shared" si="8"/>
        <v>0</v>
      </c>
      <c r="J126" s="169">
        <f t="shared" si="8"/>
        <v>0</v>
      </c>
      <c r="K126" s="169">
        <f t="shared" si="8"/>
        <v>0</v>
      </c>
      <c r="L126" s="13"/>
      <c r="M126" s="214">
        <f t="shared" si="0"/>
        <v>180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v>0</v>
      </c>
      <c r="G127" s="66">
        <v>0</v>
      </c>
      <c r="H127" s="66">
        <v>0</v>
      </c>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v>0</v>
      </c>
      <c r="G128" s="66">
        <v>0</v>
      </c>
      <c r="H128" s="66">
        <v>0</v>
      </c>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v>0</v>
      </c>
      <c r="G129" s="66">
        <v>0</v>
      </c>
      <c r="H129" s="944">
        <v>1</v>
      </c>
      <c r="I129" s="66"/>
      <c r="J129" s="66"/>
      <c r="K129" s="66"/>
      <c r="L129" s="13"/>
      <c r="M129" s="72">
        <f t="shared" si="0"/>
        <v>1</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v>0</v>
      </c>
      <c r="G130" s="66">
        <v>0</v>
      </c>
      <c r="H130" s="944">
        <v>35</v>
      </c>
      <c r="I130" s="66"/>
      <c r="J130" s="66"/>
      <c r="K130" s="66"/>
      <c r="L130" s="13"/>
      <c r="M130" s="72">
        <f t="shared" si="0"/>
        <v>35</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v>0</v>
      </c>
      <c r="G131" s="66">
        <v>0</v>
      </c>
      <c r="H131" s="944">
        <v>0</v>
      </c>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v>0</v>
      </c>
      <c r="G132" s="66">
        <v>0</v>
      </c>
      <c r="H132" s="944">
        <v>0</v>
      </c>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v>0</v>
      </c>
      <c r="G133" s="66">
        <v>0</v>
      </c>
      <c r="H133" s="944">
        <v>1</v>
      </c>
      <c r="I133" s="66"/>
      <c r="J133" s="66"/>
      <c r="K133" s="66"/>
      <c r="L133" s="13"/>
      <c r="M133" s="72">
        <f t="shared" si="0"/>
        <v>1</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v>0</v>
      </c>
      <c r="G134" s="66">
        <v>0</v>
      </c>
      <c r="H134" s="944">
        <v>35</v>
      </c>
      <c r="I134" s="66"/>
      <c r="J134" s="66"/>
      <c r="K134" s="66"/>
      <c r="L134" s="13"/>
      <c r="M134" s="72">
        <f t="shared" si="0"/>
        <v>35</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v>0</v>
      </c>
      <c r="G135" s="66">
        <v>0</v>
      </c>
      <c r="H135" s="944">
        <v>1</v>
      </c>
      <c r="I135" s="66"/>
      <c r="J135" s="66"/>
      <c r="K135" s="66"/>
      <c r="L135" s="13"/>
      <c r="M135" s="72">
        <f t="shared" si="0"/>
        <v>1</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v>0</v>
      </c>
      <c r="G136" s="66">
        <v>0</v>
      </c>
      <c r="H136" s="944">
        <v>35</v>
      </c>
      <c r="I136" s="66"/>
      <c r="J136" s="66"/>
      <c r="K136" s="66"/>
      <c r="L136" s="13"/>
      <c r="M136" s="72">
        <f t="shared" si="0"/>
        <v>35</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v>0</v>
      </c>
      <c r="G137" s="66">
        <v>0</v>
      </c>
      <c r="H137" s="944">
        <v>0</v>
      </c>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v>0</v>
      </c>
      <c r="G138" s="66">
        <v>0</v>
      </c>
      <c r="H138" s="944">
        <v>1</v>
      </c>
      <c r="I138" s="66"/>
      <c r="J138" s="66"/>
      <c r="K138" s="66"/>
      <c r="L138" s="13"/>
      <c r="M138" s="72">
        <f t="shared" si="0"/>
        <v>1</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v>0</v>
      </c>
      <c r="G139" s="66">
        <v>0</v>
      </c>
      <c r="H139" s="944">
        <v>35</v>
      </c>
      <c r="I139" s="66"/>
      <c r="J139" s="66"/>
      <c r="K139" s="66"/>
      <c r="L139" s="13"/>
      <c r="M139" s="72">
        <f t="shared" si="0"/>
        <v>35</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v>0</v>
      </c>
      <c r="G140" s="66">
        <v>0</v>
      </c>
      <c r="H140" s="944">
        <v>0</v>
      </c>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v>0</v>
      </c>
      <c r="G141" s="66">
        <v>0</v>
      </c>
      <c r="H141" s="944">
        <v>1</v>
      </c>
      <c r="I141" s="66"/>
      <c r="J141" s="66"/>
      <c r="K141" s="66"/>
      <c r="L141" s="13"/>
      <c r="M141" s="72">
        <f t="shared" si="0"/>
        <v>1</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v>0</v>
      </c>
      <c r="G142" s="66">
        <v>0</v>
      </c>
      <c r="H142" s="944">
        <v>20</v>
      </c>
      <c r="I142" s="66"/>
      <c r="J142" s="66"/>
      <c r="K142" s="66"/>
      <c r="L142" s="13"/>
      <c r="M142" s="72">
        <f t="shared" si="0"/>
        <v>20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v>0</v>
      </c>
      <c r="G143" s="66">
        <v>0</v>
      </c>
      <c r="H143" s="944">
        <v>0</v>
      </c>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v>0</v>
      </c>
      <c r="G144" s="66">
        <v>0</v>
      </c>
      <c r="H144" s="944">
        <v>0</v>
      </c>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v>0</v>
      </c>
      <c r="G145" s="66">
        <v>0</v>
      </c>
      <c r="H145" s="944">
        <v>0</v>
      </c>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v>0</v>
      </c>
      <c r="G146" s="66">
        <v>0</v>
      </c>
      <c r="H146" s="944">
        <v>0</v>
      </c>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v>0</v>
      </c>
      <c r="G147" s="66">
        <v>0</v>
      </c>
      <c r="H147" s="944">
        <v>1</v>
      </c>
      <c r="I147" s="66"/>
      <c r="J147" s="66"/>
      <c r="K147" s="66"/>
      <c r="L147" s="13"/>
      <c r="M147" s="72">
        <f t="shared" si="0"/>
        <v>1</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v>0</v>
      </c>
      <c r="G148" s="66">
        <v>0</v>
      </c>
      <c r="H148" s="944">
        <v>20</v>
      </c>
      <c r="I148" s="66"/>
      <c r="J148" s="66"/>
      <c r="K148" s="66"/>
      <c r="L148" s="13"/>
      <c r="M148" s="72">
        <f t="shared" si="0"/>
        <v>20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v>0</v>
      </c>
      <c r="G149" s="66">
        <v>0</v>
      </c>
      <c r="H149" s="944">
        <v>0</v>
      </c>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v>0</v>
      </c>
      <c r="G150" s="66">
        <v>0</v>
      </c>
      <c r="H150" s="944">
        <v>0</v>
      </c>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v>0</v>
      </c>
      <c r="G151" s="66">
        <v>0</v>
      </c>
      <c r="H151" s="944">
        <v>1</v>
      </c>
      <c r="I151" s="66"/>
      <c r="J151" s="66"/>
      <c r="K151" s="66"/>
      <c r="L151" s="13"/>
      <c r="M151" s="72">
        <f t="shared" si="0"/>
        <v>1</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v>0</v>
      </c>
      <c r="G152" s="66">
        <v>0</v>
      </c>
      <c r="H152" s="944">
        <v>20</v>
      </c>
      <c r="I152" s="66"/>
      <c r="J152" s="66"/>
      <c r="K152" s="66"/>
      <c r="L152" s="13"/>
      <c r="M152" s="72">
        <f t="shared" si="0"/>
        <v>20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v>0</v>
      </c>
      <c r="G153" s="66">
        <v>0</v>
      </c>
      <c r="H153" s="66">
        <v>0</v>
      </c>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v>0</v>
      </c>
      <c r="G154" s="66">
        <v>0</v>
      </c>
      <c r="H154" s="66">
        <v>0</v>
      </c>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v>0</v>
      </c>
      <c r="G155" s="66">
        <v>0</v>
      </c>
      <c r="H155" s="66">
        <v>0</v>
      </c>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v>0</v>
      </c>
      <c r="G156" s="66">
        <v>0</v>
      </c>
      <c r="H156" s="66">
        <v>0</v>
      </c>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v>0</v>
      </c>
      <c r="G157" s="66">
        <v>0</v>
      </c>
      <c r="H157" s="66">
        <v>0</v>
      </c>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v>0</v>
      </c>
      <c r="G158" s="66">
        <v>0</v>
      </c>
      <c r="H158" s="66">
        <v>0</v>
      </c>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41</v>
      </c>
      <c r="I159" s="169">
        <f t="shared" si="9"/>
        <v>0</v>
      </c>
      <c r="J159" s="169">
        <f t="shared" si="9"/>
        <v>0</v>
      </c>
      <c r="K159" s="169">
        <f t="shared" si="9"/>
        <v>0</v>
      </c>
      <c r="L159" s="13"/>
      <c r="M159" s="214">
        <f t="shared" si="0"/>
        <v>41</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166</v>
      </c>
      <c r="I160" s="169">
        <f t="shared" si="10"/>
        <v>0</v>
      </c>
      <c r="J160" s="169">
        <f t="shared" si="10"/>
        <v>0</v>
      </c>
      <c r="K160" s="169">
        <f t="shared" si="10"/>
        <v>0</v>
      </c>
      <c r="L160" s="13"/>
      <c r="M160" s="214">
        <f t="shared" si="0"/>
        <v>166</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v>0</v>
      </c>
      <c r="G161" s="66">
        <v>0</v>
      </c>
      <c r="H161" s="66">
        <v>0</v>
      </c>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v>0</v>
      </c>
      <c r="G162" s="66">
        <v>0</v>
      </c>
      <c r="H162" s="66">
        <v>0</v>
      </c>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v>0</v>
      </c>
      <c r="G163" s="66">
        <v>0</v>
      </c>
      <c r="H163" s="66">
        <v>0</v>
      </c>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v>0</v>
      </c>
      <c r="G164" s="66">
        <v>0</v>
      </c>
      <c r="H164" s="66">
        <v>0</v>
      </c>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v>4</v>
      </c>
      <c r="G165" s="66">
        <v>4</v>
      </c>
      <c r="H165" s="66">
        <v>4</v>
      </c>
      <c r="I165" s="66"/>
      <c r="J165" s="66"/>
      <c r="K165" s="66"/>
      <c r="L165" s="13"/>
      <c r="M165" s="72">
        <f t="shared" si="0"/>
        <v>12</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v>1415</v>
      </c>
      <c r="G166" s="66">
        <v>1415</v>
      </c>
      <c r="H166" s="66">
        <v>1415</v>
      </c>
      <c r="I166" s="66"/>
      <c r="J166" s="66"/>
      <c r="K166" s="66"/>
      <c r="L166" s="13"/>
      <c r="M166" s="72">
        <f t="shared" si="0"/>
        <v>4245</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v>1</v>
      </c>
      <c r="G167" s="66">
        <v>1</v>
      </c>
      <c r="H167" s="66">
        <v>1</v>
      </c>
      <c r="I167" s="66"/>
      <c r="J167" s="66"/>
      <c r="K167" s="66"/>
      <c r="L167" s="13"/>
      <c r="M167" s="72">
        <f t="shared" si="0"/>
        <v>3</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v>50</v>
      </c>
      <c r="G168" s="66">
        <v>50</v>
      </c>
      <c r="H168" s="66">
        <v>50</v>
      </c>
      <c r="I168" s="66"/>
      <c r="J168" s="66"/>
      <c r="K168" s="66"/>
      <c r="L168" s="13"/>
      <c r="M168" s="72">
        <f t="shared" si="0"/>
        <v>150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v>0</v>
      </c>
      <c r="G169" s="66">
        <v>0</v>
      </c>
      <c r="H169" s="66">
        <v>0</v>
      </c>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v>0</v>
      </c>
      <c r="G170" s="66">
        <v>0</v>
      </c>
      <c r="H170" s="66">
        <v>0</v>
      </c>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v>274</v>
      </c>
      <c r="G171" s="66">
        <v>274</v>
      </c>
      <c r="H171" s="66">
        <v>274</v>
      </c>
      <c r="I171" s="66"/>
      <c r="J171" s="66"/>
      <c r="K171" s="66"/>
      <c r="L171" s="13"/>
      <c r="M171" s="72">
        <f t="shared" si="0"/>
        <v>822</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v>1415</v>
      </c>
      <c r="G172" s="66">
        <v>1415</v>
      </c>
      <c r="H172" s="66">
        <v>1415</v>
      </c>
      <c r="I172" s="66"/>
      <c r="J172" s="66"/>
      <c r="K172" s="66"/>
      <c r="L172" s="13"/>
      <c r="M172" s="72">
        <f t="shared" si="0"/>
        <v>4245</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v>0</v>
      </c>
      <c r="G173" s="66">
        <v>0</v>
      </c>
      <c r="H173" s="66">
        <v>0</v>
      </c>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v>0</v>
      </c>
      <c r="G174" s="66">
        <v>0</v>
      </c>
      <c r="H174" s="66">
        <v>0</v>
      </c>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v>13</v>
      </c>
      <c r="G175" s="66">
        <v>13</v>
      </c>
      <c r="H175" s="66">
        <v>13</v>
      </c>
      <c r="I175" s="66"/>
      <c r="J175" s="66"/>
      <c r="K175" s="66"/>
      <c r="L175" s="13"/>
      <c r="M175" s="72">
        <f t="shared" si="0"/>
        <v>39</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v>1415</v>
      </c>
      <c r="G176" s="66">
        <v>1415</v>
      </c>
      <c r="H176" s="66">
        <v>1415</v>
      </c>
      <c r="I176" s="66"/>
      <c r="J176" s="66"/>
      <c r="K176" s="66"/>
      <c r="L176" s="13"/>
      <c r="M176" s="72">
        <f t="shared" si="0"/>
        <v>4245</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v>204</v>
      </c>
      <c r="G179" s="71">
        <v>105</v>
      </c>
      <c r="H179" s="71">
        <v>96</v>
      </c>
      <c r="I179" s="71"/>
      <c r="J179" s="71"/>
      <c r="K179" s="71"/>
      <c r="L179" s="13"/>
      <c r="M179" s="72">
        <f>SUM(F179:K179)</f>
        <v>405</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v>11</v>
      </c>
      <c r="G180" s="66">
        <v>8</v>
      </c>
      <c r="H180" s="66">
        <v>2</v>
      </c>
      <c r="I180" s="66"/>
      <c r="J180" s="66"/>
      <c r="K180" s="66"/>
      <c r="L180" s="13"/>
      <c r="M180" s="72">
        <f t="shared" si="0"/>
        <v>21</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v>11</v>
      </c>
      <c r="G181" s="71">
        <v>8</v>
      </c>
      <c r="H181" s="71">
        <v>2</v>
      </c>
      <c r="I181" s="71"/>
      <c r="J181" s="71"/>
      <c r="K181" s="71"/>
      <c r="L181" s="13"/>
      <c r="M181" s="72">
        <f t="shared" si="0"/>
        <v>21</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v>8</v>
      </c>
      <c r="G182" s="66">
        <v>8</v>
      </c>
      <c r="H182" s="66">
        <v>2</v>
      </c>
      <c r="I182" s="66"/>
      <c r="J182" s="66"/>
      <c r="K182" s="66"/>
      <c r="L182" s="13"/>
      <c r="M182" s="72">
        <f t="shared" si="0"/>
        <v>18</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v>11</v>
      </c>
      <c r="G183" s="71">
        <v>8</v>
      </c>
      <c r="H183" s="71">
        <v>2</v>
      </c>
      <c r="I183" s="71"/>
      <c r="J183" s="71"/>
      <c r="K183" s="71"/>
      <c r="L183" s="13"/>
      <c r="M183" s="72">
        <f t="shared" si="0"/>
        <v>21</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v>56</v>
      </c>
      <c r="G184" s="66">
        <v>32</v>
      </c>
      <c r="H184" s="66">
        <v>18</v>
      </c>
      <c r="I184" s="66"/>
      <c r="J184" s="66"/>
      <c r="K184" s="66"/>
      <c r="L184" s="13"/>
      <c r="M184" s="72">
        <f t="shared" si="0"/>
        <v>106</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f>56+5</f>
        <v>61</v>
      </c>
      <c r="G185" s="71">
        <v>32</v>
      </c>
      <c r="H185" s="71">
        <f>18+4</f>
        <v>22</v>
      </c>
      <c r="I185" s="71"/>
      <c r="J185" s="71"/>
      <c r="K185" s="71"/>
      <c r="L185" s="13"/>
      <c r="M185" s="72">
        <f t="shared" si="0"/>
        <v>115</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v>200</v>
      </c>
      <c r="G186" s="66">
        <v>103</v>
      </c>
      <c r="H186" s="66">
        <v>93</v>
      </c>
      <c r="I186" s="66"/>
      <c r="J186" s="66"/>
      <c r="K186" s="66"/>
      <c r="L186" s="13"/>
      <c r="M186" s="72">
        <f t="shared" si="0"/>
        <v>396</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v>204</v>
      </c>
      <c r="G187" s="66">
        <v>105</v>
      </c>
      <c r="H187" s="66">
        <v>96</v>
      </c>
      <c r="I187" s="66"/>
      <c r="J187" s="66"/>
      <c r="K187" s="66"/>
      <c r="L187" s="13"/>
      <c r="M187" s="72">
        <f t="shared" si="0"/>
        <v>405</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f>204-8</f>
        <v>196</v>
      </c>
      <c r="G188" s="66">
        <v>104</v>
      </c>
      <c r="H188" s="66">
        <v>96</v>
      </c>
      <c r="I188" s="66"/>
      <c r="J188" s="66"/>
      <c r="K188" s="66"/>
      <c r="L188" s="13"/>
      <c r="M188" s="72">
        <f t="shared" si="0"/>
        <v>396</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v>202</v>
      </c>
      <c r="G189" s="66">
        <v>105</v>
      </c>
      <c r="H189" s="66">
        <v>91</v>
      </c>
      <c r="I189" s="66"/>
      <c r="J189" s="66"/>
      <c r="K189" s="66"/>
      <c r="L189" s="13"/>
      <c r="M189" s="72">
        <f t="shared" si="0"/>
        <v>398</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v>198</v>
      </c>
      <c r="G190" s="66">
        <v>103</v>
      </c>
      <c r="H190" s="66">
        <v>93</v>
      </c>
      <c r="I190" s="66"/>
      <c r="J190" s="66"/>
      <c r="K190" s="66"/>
      <c r="L190" s="13"/>
      <c r="M190" s="72">
        <f t="shared" si="0"/>
        <v>394</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v>181</v>
      </c>
      <c r="G191" s="66">
        <v>86</v>
      </c>
      <c r="H191" s="66">
        <v>57</v>
      </c>
      <c r="I191" s="66"/>
      <c r="J191" s="66"/>
      <c r="K191" s="66"/>
      <c r="L191" s="13"/>
      <c r="M191" s="72">
        <f t="shared" si="0"/>
        <v>324</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v>99</v>
      </c>
      <c r="G192" s="66">
        <v>69</v>
      </c>
      <c r="H192" s="66">
        <v>71</v>
      </c>
      <c r="I192" s="66"/>
      <c r="J192" s="66"/>
      <c r="K192" s="66"/>
      <c r="L192" s="13"/>
      <c r="M192" s="72">
        <f t="shared" si="0"/>
        <v>239</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v>78</v>
      </c>
      <c r="G193" s="169">
        <v>58</v>
      </c>
      <c r="H193" s="169">
        <v>46</v>
      </c>
      <c r="I193" s="169">
        <f t="shared" ref="I193:K193" si="13">SUM(I180,I182,I184,I186:I192)</f>
        <v>0</v>
      </c>
      <c r="J193" s="169">
        <f t="shared" si="13"/>
        <v>0</v>
      </c>
      <c r="K193" s="169">
        <f t="shared" si="13"/>
        <v>0</v>
      </c>
      <c r="L193" s="13"/>
      <c r="M193" s="214">
        <f>SUM(F193:K193)</f>
        <v>182</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v>1</v>
      </c>
      <c r="G194" s="66">
        <v>0</v>
      </c>
      <c r="H194" s="66">
        <v>14</v>
      </c>
      <c r="I194" s="66"/>
      <c r="J194" s="66"/>
      <c r="K194" s="66"/>
      <c r="L194" s="13"/>
      <c r="M194" s="72">
        <f t="shared" si="0"/>
        <v>15</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v>1</v>
      </c>
      <c r="G195" s="66">
        <v>0</v>
      </c>
      <c r="H195" s="66">
        <v>14</v>
      </c>
      <c r="I195" s="66"/>
      <c r="J195" s="66"/>
      <c r="K195" s="66"/>
      <c r="L195" s="13"/>
      <c r="M195" s="72">
        <f t="shared" si="0"/>
        <v>15</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v>2</v>
      </c>
      <c r="G196" s="66">
        <v>0</v>
      </c>
      <c r="H196" s="66">
        <v>1</v>
      </c>
      <c r="I196" s="66"/>
      <c r="J196" s="66"/>
      <c r="K196" s="66"/>
      <c r="L196" s="13"/>
      <c r="M196" s="72">
        <f t="shared" si="0"/>
        <v>3</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v>20</v>
      </c>
      <c r="G197" s="66">
        <v>0</v>
      </c>
      <c r="H197" s="66">
        <v>35</v>
      </c>
      <c r="I197" s="66"/>
      <c r="J197" s="66"/>
      <c r="K197" s="66"/>
      <c r="L197" s="13"/>
      <c r="M197" s="72">
        <f t="shared" si="0"/>
        <v>55</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v>0</v>
      </c>
      <c r="G198" s="66">
        <v>0</v>
      </c>
      <c r="H198" s="66">
        <v>0</v>
      </c>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v>0</v>
      </c>
      <c r="G199" s="66">
        <v>0</v>
      </c>
      <c r="H199" s="66">
        <v>0</v>
      </c>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v>0</v>
      </c>
      <c r="G200" s="66">
        <v>0</v>
      </c>
      <c r="H200" s="66">
        <v>0</v>
      </c>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v>0</v>
      </c>
      <c r="G201" s="66">
        <v>0</v>
      </c>
      <c r="H201" s="66">
        <v>0</v>
      </c>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v>0</v>
      </c>
      <c r="G202" s="66">
        <v>0</v>
      </c>
      <c r="H202" s="66">
        <v>0</v>
      </c>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v>0</v>
      </c>
      <c r="G203" s="66">
        <v>0</v>
      </c>
      <c r="H203" s="66">
        <v>0</v>
      </c>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v>0</v>
      </c>
      <c r="G204" s="66">
        <v>0</v>
      </c>
      <c r="H204" s="66">
        <v>0</v>
      </c>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v>0</v>
      </c>
      <c r="G205" s="66">
        <v>0</v>
      </c>
      <c r="H205" s="66">
        <v>0</v>
      </c>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3</v>
      </c>
      <c r="G206" s="169">
        <f>G194+G196+G198+G200+G202+G204</f>
        <v>0</v>
      </c>
      <c r="H206" s="169">
        <f t="shared" ref="H206:K206" si="14">H194+H196+H198+H200+H202+H204</f>
        <v>15</v>
      </c>
      <c r="I206" s="169">
        <f t="shared" si="14"/>
        <v>0</v>
      </c>
      <c r="J206" s="169">
        <f t="shared" si="14"/>
        <v>0</v>
      </c>
      <c r="K206" s="169">
        <f t="shared" si="14"/>
        <v>0</v>
      </c>
      <c r="L206" s="13"/>
      <c r="M206" s="214">
        <f t="shared" si="0"/>
        <v>18</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v>0</v>
      </c>
      <c r="G207" s="66">
        <v>0</v>
      </c>
      <c r="H207" s="66">
        <v>0</v>
      </c>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v>0</v>
      </c>
      <c r="G208" s="66">
        <v>0</v>
      </c>
      <c r="H208" s="66">
        <v>0</v>
      </c>
      <c r="I208" s="66"/>
      <c r="J208" s="66"/>
      <c r="K208" s="66"/>
      <c r="L208" s="13"/>
      <c r="M208" s="72">
        <f t="shared" si="0"/>
        <v>0</v>
      </c>
      <c r="N208" s="13"/>
      <c r="O208" s="989"/>
      <c r="P208" s="13"/>
      <c r="Q208" s="13"/>
      <c r="R208" s="13"/>
      <c r="S208" s="13"/>
      <c r="T208" s="13"/>
      <c r="U208" s="13"/>
      <c r="V208" s="13"/>
      <c r="W208" s="13"/>
      <c r="X208" s="13"/>
      <c r="Y208" s="13"/>
      <c r="Z208" s="13"/>
    </row>
    <row r="209" spans="1:121" ht="12.75" customHeight="1">
      <c r="A209" s="13"/>
      <c r="B209" s="56" t="s">
        <v>488</v>
      </c>
      <c r="C209" s="1003"/>
      <c r="D209" s="86" t="s">
        <v>489</v>
      </c>
      <c r="E209" s="171" t="s">
        <v>490</v>
      </c>
      <c r="F209" s="66">
        <v>0</v>
      </c>
      <c r="G209" s="66">
        <v>0</v>
      </c>
      <c r="H209" s="66">
        <v>0</v>
      </c>
      <c r="I209" s="66"/>
      <c r="J209" s="66"/>
      <c r="K209" s="66"/>
      <c r="L209" s="13"/>
      <c r="M209" s="72">
        <f t="shared" si="0"/>
        <v>0</v>
      </c>
      <c r="N209" s="13"/>
      <c r="O209" s="989"/>
      <c r="P209" s="13"/>
      <c r="Q209" s="13"/>
      <c r="R209" s="13"/>
      <c r="S209" s="13"/>
      <c r="T209" s="13"/>
      <c r="U209" s="13"/>
      <c r="V209" s="13"/>
      <c r="W209" s="13"/>
      <c r="X209" s="13"/>
      <c r="Y209" s="13"/>
      <c r="Z209" s="13"/>
    </row>
    <row r="210" spans="1:121" ht="12.75" customHeight="1">
      <c r="A210" s="13"/>
      <c r="B210" s="56" t="s">
        <v>491</v>
      </c>
      <c r="C210" s="1003"/>
      <c r="D210" s="86" t="s">
        <v>492</v>
      </c>
      <c r="E210" s="171" t="s">
        <v>493</v>
      </c>
      <c r="F210" s="66">
        <v>0</v>
      </c>
      <c r="G210" s="66">
        <v>0</v>
      </c>
      <c r="H210" s="66">
        <v>0</v>
      </c>
      <c r="I210" s="66"/>
      <c r="J210" s="66"/>
      <c r="K210" s="66"/>
      <c r="L210" s="13"/>
      <c r="M210" s="72">
        <f t="shared" si="0"/>
        <v>0</v>
      </c>
      <c r="N210" s="13"/>
      <c r="O210" s="989"/>
      <c r="P210" s="13"/>
      <c r="Q210" s="13"/>
      <c r="R210" s="13"/>
      <c r="S210" s="13"/>
      <c r="T210" s="13"/>
      <c r="U210" s="13"/>
      <c r="V210" s="13"/>
      <c r="W210" s="13"/>
      <c r="X210" s="13"/>
      <c r="Y210" s="13"/>
      <c r="Z210" s="13"/>
    </row>
    <row r="211" spans="1:121"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121" ht="12.75" customHeight="1">
      <c r="A212" s="13"/>
      <c r="B212" s="56" t="s">
        <v>496</v>
      </c>
      <c r="C212" s="1002" t="s">
        <v>1913</v>
      </c>
      <c r="D212" s="86" t="s">
        <v>497</v>
      </c>
      <c r="E212" s="171" t="s">
        <v>498</v>
      </c>
      <c r="F212" s="66">
        <v>0</v>
      </c>
      <c r="G212" s="66">
        <v>0</v>
      </c>
      <c r="H212" s="66">
        <v>0</v>
      </c>
      <c r="I212" s="66"/>
      <c r="J212" s="66"/>
      <c r="K212" s="66"/>
      <c r="L212" s="13"/>
      <c r="M212" s="72">
        <f t="shared" si="0"/>
        <v>0</v>
      </c>
      <c r="N212" s="13"/>
      <c r="O212" s="989" t="s">
        <v>2000</v>
      </c>
      <c r="P212" s="13"/>
      <c r="Q212" s="13"/>
      <c r="R212" s="13"/>
      <c r="S212" s="13"/>
      <c r="T212" s="13"/>
      <c r="U212" s="13"/>
      <c r="V212" s="13"/>
      <c r="W212" s="13"/>
      <c r="X212" s="13"/>
      <c r="Y212" s="13"/>
      <c r="Z212" s="13"/>
    </row>
    <row r="213" spans="1:121" ht="12.75" customHeight="1">
      <c r="A213" s="13"/>
      <c r="B213" s="56" t="s">
        <v>499</v>
      </c>
      <c r="C213" s="968"/>
      <c r="D213" s="86" t="s">
        <v>500</v>
      </c>
      <c r="E213" s="171" t="s">
        <v>501</v>
      </c>
      <c r="F213" s="66">
        <v>0</v>
      </c>
      <c r="G213" s="66">
        <v>0</v>
      </c>
      <c r="H213" s="66">
        <v>0</v>
      </c>
      <c r="I213" s="66"/>
      <c r="J213" s="66"/>
      <c r="K213" s="66"/>
      <c r="L213" s="13"/>
      <c r="M213" s="72">
        <f t="shared" si="0"/>
        <v>0</v>
      </c>
      <c r="N213" s="13"/>
      <c r="O213" s="989"/>
      <c r="P213" s="13"/>
      <c r="Q213" s="13"/>
      <c r="R213" s="13"/>
      <c r="S213" s="13"/>
      <c r="T213" s="13"/>
      <c r="U213" s="13"/>
      <c r="V213" s="13"/>
      <c r="W213" s="13"/>
      <c r="X213" s="13"/>
      <c r="Y213" s="13"/>
      <c r="Z213" s="13"/>
    </row>
    <row r="214" spans="1:121" ht="12.75" customHeight="1">
      <c r="A214" s="13"/>
      <c r="B214" s="56" t="s">
        <v>502</v>
      </c>
      <c r="C214" s="968"/>
      <c r="D214" s="86" t="s">
        <v>503</v>
      </c>
      <c r="E214" s="171" t="s">
        <v>504</v>
      </c>
      <c r="F214" s="66">
        <v>0</v>
      </c>
      <c r="G214" s="66">
        <v>0</v>
      </c>
      <c r="H214" s="66">
        <v>0</v>
      </c>
      <c r="I214" s="66"/>
      <c r="J214" s="66"/>
      <c r="K214" s="66"/>
      <c r="L214" s="13"/>
      <c r="M214" s="72">
        <f t="shared" si="0"/>
        <v>0</v>
      </c>
      <c r="N214" s="13"/>
      <c r="O214" s="989"/>
      <c r="P214" s="13"/>
      <c r="Q214" s="13"/>
      <c r="R214" s="13"/>
      <c r="S214" s="13"/>
      <c r="T214" s="13"/>
      <c r="U214" s="13"/>
      <c r="V214" s="13"/>
      <c r="W214" s="13"/>
      <c r="X214" s="13"/>
      <c r="Y214" s="13"/>
      <c r="Z214" s="13"/>
    </row>
    <row r="215" spans="1:121" ht="12.75" customHeight="1">
      <c r="A215" s="13"/>
      <c r="B215" s="56" t="s">
        <v>505</v>
      </c>
      <c r="C215" s="968"/>
      <c r="D215" s="86" t="s">
        <v>506</v>
      </c>
      <c r="E215" s="171" t="s">
        <v>507</v>
      </c>
      <c r="F215" s="66">
        <v>2</v>
      </c>
      <c r="G215" s="66">
        <v>0</v>
      </c>
      <c r="H215" s="66">
        <v>0</v>
      </c>
      <c r="I215" s="66"/>
      <c r="J215" s="66"/>
      <c r="K215" s="66"/>
      <c r="L215" s="13"/>
      <c r="M215" s="72">
        <f t="shared" si="0"/>
        <v>2</v>
      </c>
      <c r="N215" s="13"/>
      <c r="O215" s="989"/>
      <c r="P215" s="13"/>
      <c r="Q215" s="13"/>
      <c r="R215" s="13"/>
      <c r="S215" s="13"/>
      <c r="T215" s="13"/>
      <c r="U215" s="13"/>
      <c r="V215" s="13"/>
      <c r="W215" s="13"/>
      <c r="X215" s="13"/>
      <c r="Y215" s="13"/>
      <c r="Z215" s="13"/>
    </row>
    <row r="216" spans="1:121" ht="12.75" customHeight="1">
      <c r="A216" s="13"/>
      <c r="B216" s="56">
        <v>13</v>
      </c>
      <c r="C216" s="969"/>
      <c r="D216" s="87" t="s">
        <v>508</v>
      </c>
      <c r="E216" s="194" t="s">
        <v>509</v>
      </c>
      <c r="F216" s="173">
        <f>SUM(F212:F215)</f>
        <v>2</v>
      </c>
      <c r="G216" s="173">
        <f t="shared" ref="G216:K216" si="16">SUM(G212:G215)</f>
        <v>0</v>
      </c>
      <c r="H216" s="173">
        <f t="shared" si="16"/>
        <v>0</v>
      </c>
      <c r="I216" s="173">
        <f t="shared" si="16"/>
        <v>0</v>
      </c>
      <c r="J216" s="173">
        <f t="shared" si="16"/>
        <v>0</v>
      </c>
      <c r="K216" s="173">
        <f t="shared" si="16"/>
        <v>0</v>
      </c>
      <c r="L216" s="13"/>
      <c r="M216" s="214">
        <f t="shared" si="0"/>
        <v>2</v>
      </c>
      <c r="N216" s="13"/>
      <c r="O216" s="989"/>
      <c r="P216" s="13"/>
      <c r="Q216" s="13"/>
      <c r="R216" s="13"/>
      <c r="S216" s="13"/>
      <c r="T216" s="13"/>
      <c r="U216" s="13"/>
      <c r="V216" s="13"/>
      <c r="W216" s="13"/>
      <c r="X216" s="13"/>
      <c r="Y216" s="13"/>
      <c r="Z216" s="13"/>
    </row>
    <row r="217" spans="1:121" ht="12.75" customHeight="1">
      <c r="A217" s="13"/>
      <c r="B217" s="56" t="s">
        <v>510</v>
      </c>
      <c r="C217" s="1005" t="s">
        <v>511</v>
      </c>
      <c r="D217" s="86" t="s">
        <v>512</v>
      </c>
      <c r="E217" s="171" t="s">
        <v>513</v>
      </c>
      <c r="F217" s="66">
        <v>0</v>
      </c>
      <c r="G217" s="66">
        <v>0</v>
      </c>
      <c r="H217" s="66">
        <v>0</v>
      </c>
      <c r="I217" s="66"/>
      <c r="J217" s="66"/>
      <c r="K217" s="66"/>
      <c r="L217" s="13"/>
      <c r="M217" s="72">
        <f t="shared" si="0"/>
        <v>0</v>
      </c>
      <c r="N217" s="13"/>
      <c r="O217" s="989" t="s">
        <v>2001</v>
      </c>
      <c r="P217" s="13"/>
      <c r="Q217" s="13"/>
      <c r="R217" s="13"/>
      <c r="S217" s="13"/>
      <c r="T217" s="13"/>
      <c r="U217" s="13"/>
      <c r="V217" s="13"/>
      <c r="W217" s="13"/>
      <c r="X217" s="13"/>
      <c r="Y217" s="13"/>
      <c r="Z217" s="13"/>
    </row>
    <row r="218" spans="1:121" ht="12.75" customHeight="1">
      <c r="A218" s="13"/>
      <c r="B218" s="56" t="s">
        <v>514</v>
      </c>
      <c r="C218" s="968"/>
      <c r="D218" s="86" t="s">
        <v>515</v>
      </c>
      <c r="E218" s="171" t="s">
        <v>516</v>
      </c>
      <c r="F218" s="66">
        <v>0</v>
      </c>
      <c r="G218" s="66">
        <v>0</v>
      </c>
      <c r="H218" s="66">
        <v>0</v>
      </c>
      <c r="I218" s="66"/>
      <c r="J218" s="66"/>
      <c r="K218" s="66"/>
      <c r="L218" s="13"/>
      <c r="M218" s="72">
        <f t="shared" si="0"/>
        <v>0</v>
      </c>
      <c r="N218" s="13"/>
      <c r="O218" s="989"/>
      <c r="P218" s="13"/>
      <c r="Q218" s="13"/>
      <c r="R218" s="13"/>
      <c r="S218" s="13"/>
      <c r="T218" s="13"/>
      <c r="U218" s="13"/>
      <c r="V218" s="13"/>
      <c r="W218" s="13"/>
      <c r="X218" s="13"/>
      <c r="Y218" s="13"/>
      <c r="Z218" s="13"/>
      <c r="DQ218" t="s">
        <v>2217</v>
      </c>
    </row>
    <row r="219" spans="1:121" ht="12.75" customHeight="1">
      <c r="A219" s="13"/>
      <c r="B219" s="56" t="s">
        <v>517</v>
      </c>
      <c r="C219" s="968"/>
      <c r="D219" s="86" t="s">
        <v>518</v>
      </c>
      <c r="E219" s="171" t="s">
        <v>519</v>
      </c>
      <c r="F219" s="66">
        <v>0</v>
      </c>
      <c r="G219" s="66">
        <v>0</v>
      </c>
      <c r="H219" s="66">
        <v>0</v>
      </c>
      <c r="I219" s="66"/>
      <c r="J219" s="66"/>
      <c r="K219" s="66"/>
      <c r="L219" s="13"/>
      <c r="M219" s="72">
        <f t="shared" si="0"/>
        <v>0</v>
      </c>
      <c r="N219" s="13"/>
      <c r="O219" s="989"/>
      <c r="P219" s="13"/>
      <c r="Q219" s="13"/>
      <c r="R219" s="13"/>
      <c r="S219" s="13"/>
      <c r="T219" s="13"/>
      <c r="U219" s="13"/>
      <c r="V219" s="13"/>
      <c r="W219" s="13"/>
      <c r="X219" s="13"/>
      <c r="Y219" s="13"/>
      <c r="Z219" s="13"/>
    </row>
    <row r="220" spans="1:121" ht="12.75" customHeight="1">
      <c r="A220" s="13"/>
      <c r="B220" s="181" t="s">
        <v>520</v>
      </c>
      <c r="C220" s="968"/>
      <c r="D220" s="86" t="s">
        <v>521</v>
      </c>
      <c r="E220" s="171" t="s">
        <v>522</v>
      </c>
      <c r="F220" s="66">
        <v>0</v>
      </c>
      <c r="G220" s="66">
        <v>0</v>
      </c>
      <c r="H220" s="66">
        <v>1</v>
      </c>
      <c r="I220" s="66"/>
      <c r="J220" s="66"/>
      <c r="K220" s="66"/>
      <c r="L220" s="13"/>
      <c r="M220" s="72">
        <f t="shared" si="0"/>
        <v>1</v>
      </c>
      <c r="N220" s="13"/>
      <c r="O220" s="989"/>
      <c r="P220" s="13"/>
      <c r="Q220" s="13"/>
      <c r="R220" s="13"/>
      <c r="S220" s="13"/>
      <c r="T220" s="13"/>
      <c r="U220" s="13"/>
      <c r="V220" s="13"/>
      <c r="W220" s="13"/>
      <c r="X220" s="13"/>
      <c r="Y220" s="13"/>
      <c r="Z220" s="13"/>
    </row>
    <row r="221" spans="1:121" ht="12.75" customHeight="1">
      <c r="A221" s="13"/>
      <c r="B221" s="176">
        <v>14</v>
      </c>
      <c r="C221" s="969"/>
      <c r="D221" s="87" t="s">
        <v>523</v>
      </c>
      <c r="E221" s="194" t="s">
        <v>524</v>
      </c>
      <c r="F221" s="173">
        <f>SUM(F217:F220)</f>
        <v>0</v>
      </c>
      <c r="G221" s="173">
        <f t="shared" ref="G221:K221" si="17">SUM(G217:G220)</f>
        <v>0</v>
      </c>
      <c r="H221" s="173">
        <f t="shared" si="17"/>
        <v>1</v>
      </c>
      <c r="I221" s="173">
        <f t="shared" si="17"/>
        <v>0</v>
      </c>
      <c r="J221" s="173">
        <f t="shared" si="17"/>
        <v>0</v>
      </c>
      <c r="K221" s="173">
        <f t="shared" si="17"/>
        <v>0</v>
      </c>
      <c r="L221" s="13"/>
      <c r="M221" s="214">
        <f t="shared" si="0"/>
        <v>1</v>
      </c>
      <c r="N221" s="13"/>
      <c r="O221" s="989"/>
      <c r="P221" s="13"/>
      <c r="Q221" s="13"/>
      <c r="R221" s="13"/>
      <c r="S221" s="13"/>
      <c r="T221" s="13"/>
      <c r="U221" s="13"/>
      <c r="V221" s="13"/>
      <c r="W221" s="13"/>
      <c r="X221" s="13"/>
      <c r="Y221" s="13"/>
      <c r="Z221" s="13"/>
    </row>
    <row r="222" spans="1:121" ht="12.75" customHeight="1">
      <c r="A222" s="13"/>
      <c r="B222" s="181" t="s">
        <v>525</v>
      </c>
      <c r="C222" s="1002" t="s">
        <v>1914</v>
      </c>
      <c r="D222" s="73" t="s">
        <v>526</v>
      </c>
      <c r="E222" s="174" t="s">
        <v>527</v>
      </c>
      <c r="F222" s="66">
        <v>0</v>
      </c>
      <c r="G222" s="66">
        <v>0</v>
      </c>
      <c r="H222" s="66">
        <v>0</v>
      </c>
      <c r="I222" s="66"/>
      <c r="J222" s="66"/>
      <c r="K222" s="66"/>
      <c r="L222" s="13"/>
      <c r="M222" s="72">
        <f t="shared" si="0"/>
        <v>0</v>
      </c>
      <c r="N222" s="13"/>
      <c r="O222" s="989" t="s">
        <v>2002</v>
      </c>
      <c r="P222" s="13"/>
      <c r="Q222" s="13"/>
      <c r="R222" s="13"/>
      <c r="S222" s="13"/>
      <c r="T222" s="13"/>
      <c r="U222" s="13"/>
      <c r="V222" s="13"/>
      <c r="W222" s="13"/>
      <c r="X222" s="13"/>
      <c r="Y222" s="13"/>
      <c r="Z222" s="13"/>
    </row>
    <row r="223" spans="1:121" ht="12.75" customHeight="1">
      <c r="A223" s="13"/>
      <c r="B223" s="181" t="s">
        <v>528</v>
      </c>
      <c r="C223" s="968"/>
      <c r="D223" s="73" t="s">
        <v>529</v>
      </c>
      <c r="E223" s="174" t="s">
        <v>530</v>
      </c>
      <c r="F223" s="66">
        <v>0</v>
      </c>
      <c r="G223" s="66">
        <v>0</v>
      </c>
      <c r="H223" s="66">
        <v>0</v>
      </c>
      <c r="I223" s="66"/>
      <c r="J223" s="66"/>
      <c r="K223" s="66"/>
      <c r="L223" s="13"/>
      <c r="M223" s="72">
        <f t="shared" si="0"/>
        <v>0</v>
      </c>
      <c r="N223" s="13"/>
      <c r="O223" s="989"/>
      <c r="P223" s="13"/>
      <c r="Q223" s="13"/>
      <c r="R223" s="13"/>
      <c r="S223" s="13"/>
      <c r="T223" s="13"/>
      <c r="U223" s="13"/>
      <c r="V223" s="13"/>
      <c r="W223" s="13"/>
      <c r="X223" s="13"/>
      <c r="Y223" s="13"/>
      <c r="Z223" s="13"/>
    </row>
    <row r="224" spans="1:121" ht="12.75" customHeight="1">
      <c r="A224" s="13"/>
      <c r="B224" s="181" t="s">
        <v>531</v>
      </c>
      <c r="C224" s="968"/>
      <c r="D224" s="73" t="s">
        <v>532</v>
      </c>
      <c r="E224" s="174" t="s">
        <v>533</v>
      </c>
      <c r="F224" s="66">
        <v>0</v>
      </c>
      <c r="G224" s="66">
        <v>0</v>
      </c>
      <c r="H224" s="66">
        <v>0</v>
      </c>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v>0</v>
      </c>
      <c r="G225" s="66">
        <v>0</v>
      </c>
      <c r="H225" s="66">
        <v>0</v>
      </c>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v>0</v>
      </c>
      <c r="G227" s="66">
        <v>0</v>
      </c>
      <c r="H227" s="66">
        <v>0</v>
      </c>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v>0</v>
      </c>
      <c r="G228" s="66">
        <v>0</v>
      </c>
      <c r="H228" s="66">
        <v>0</v>
      </c>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v>0</v>
      </c>
      <c r="G229" s="66">
        <v>0</v>
      </c>
      <c r="H229" s="66">
        <v>0</v>
      </c>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v>0</v>
      </c>
      <c r="G230" s="66">
        <v>0</v>
      </c>
      <c r="H230" s="66">
        <v>0</v>
      </c>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v>0</v>
      </c>
      <c r="G232" s="66">
        <v>0</v>
      </c>
      <c r="H232" s="66">
        <v>0</v>
      </c>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v>0</v>
      </c>
      <c r="G233" s="66">
        <v>0</v>
      </c>
      <c r="H233" s="66">
        <v>0</v>
      </c>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v>0</v>
      </c>
      <c r="G234" s="66">
        <v>0</v>
      </c>
      <c r="H234" s="66">
        <v>0</v>
      </c>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v>0</v>
      </c>
      <c r="G235" s="66">
        <v>0</v>
      </c>
      <c r="H235" s="66">
        <v>0</v>
      </c>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v>0</v>
      </c>
      <c r="G247" s="66">
        <v>0</v>
      </c>
      <c r="H247" s="66">
        <v>0</v>
      </c>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v>0</v>
      </c>
      <c r="G248" s="66">
        <v>0</v>
      </c>
      <c r="H248" s="66">
        <v>0</v>
      </c>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v>0</v>
      </c>
      <c r="G249" s="66">
        <v>0</v>
      </c>
      <c r="H249" s="66">
        <v>0</v>
      </c>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v>0</v>
      </c>
      <c r="G250" s="66">
        <v>0</v>
      </c>
      <c r="H250" s="66">
        <v>0</v>
      </c>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954" t="s">
        <v>629</v>
      </c>
      <c r="E257" s="952" t="s">
        <v>630</v>
      </c>
      <c r="F257" s="955"/>
      <c r="G257" s="955"/>
      <c r="H257" s="955"/>
      <c r="I257" s="955"/>
      <c r="J257" s="955"/>
      <c r="K257" s="955"/>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954" t="s">
        <v>632</v>
      </c>
      <c r="E258" s="952" t="s">
        <v>633</v>
      </c>
      <c r="F258" s="955"/>
      <c r="G258" s="955"/>
      <c r="H258" s="955"/>
      <c r="I258" s="955"/>
      <c r="J258" s="955"/>
      <c r="K258" s="955"/>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954" t="s">
        <v>635</v>
      </c>
      <c r="E259" s="952" t="s">
        <v>636</v>
      </c>
      <c r="F259" s="955"/>
      <c r="G259" s="955"/>
      <c r="H259" s="955"/>
      <c r="I259" s="955"/>
      <c r="J259" s="955"/>
      <c r="K259" s="955"/>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954" t="s">
        <v>638</v>
      </c>
      <c r="E260" s="952" t="s">
        <v>639</v>
      </c>
      <c r="F260" s="955"/>
      <c r="G260" s="955"/>
      <c r="H260" s="955"/>
      <c r="I260" s="955"/>
      <c r="J260" s="955"/>
      <c r="K260" s="955"/>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957" t="s">
        <v>641</v>
      </c>
      <c r="E261" s="946" t="s">
        <v>642</v>
      </c>
      <c r="F261" s="958">
        <f>SUM(F257:F260)</f>
        <v>0</v>
      </c>
      <c r="G261" s="958">
        <f t="shared" ref="G261:K261" si="25">SUM(G257:G260)</f>
        <v>0</v>
      </c>
      <c r="H261" s="958">
        <f t="shared" si="25"/>
        <v>0</v>
      </c>
      <c r="I261" s="958">
        <f t="shared" si="25"/>
        <v>0</v>
      </c>
      <c r="J261" s="958">
        <f t="shared" si="25"/>
        <v>0</v>
      </c>
      <c r="K261" s="958">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954" t="s">
        <v>644</v>
      </c>
      <c r="E262" s="952" t="s">
        <v>645</v>
      </c>
      <c r="F262" s="956"/>
      <c r="G262" s="956"/>
      <c r="H262" s="956"/>
      <c r="I262" s="956"/>
      <c r="J262" s="956"/>
      <c r="K262" s="956"/>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954" t="s">
        <v>647</v>
      </c>
      <c r="E263" s="952" t="s">
        <v>648</v>
      </c>
      <c r="F263" s="956"/>
      <c r="G263" s="956"/>
      <c r="H263" s="956"/>
      <c r="I263" s="956"/>
      <c r="J263" s="956"/>
      <c r="K263" s="956"/>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954" t="s">
        <v>650</v>
      </c>
      <c r="E264" s="952" t="s">
        <v>651</v>
      </c>
      <c r="F264" s="956"/>
      <c r="G264" s="956"/>
      <c r="H264" s="956"/>
      <c r="I264" s="956"/>
      <c r="J264" s="956"/>
      <c r="K264" s="956"/>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954" t="s">
        <v>653</v>
      </c>
      <c r="E265" s="952" t="s">
        <v>654</v>
      </c>
      <c r="F265" s="956"/>
      <c r="G265" s="956"/>
      <c r="H265" s="956"/>
      <c r="I265" s="956"/>
      <c r="J265" s="956"/>
      <c r="K265" s="956"/>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957" t="s">
        <v>656</v>
      </c>
      <c r="E266" s="946" t="s">
        <v>657</v>
      </c>
      <c r="F266" s="958">
        <f t="shared" ref="F266:K266" si="27">+F262+F263+F264+F265</f>
        <v>0</v>
      </c>
      <c r="G266" s="958">
        <f t="shared" si="27"/>
        <v>0</v>
      </c>
      <c r="H266" s="958">
        <f t="shared" si="27"/>
        <v>0</v>
      </c>
      <c r="I266" s="958">
        <f t="shared" si="27"/>
        <v>0</v>
      </c>
      <c r="J266" s="958">
        <f t="shared" si="27"/>
        <v>0</v>
      </c>
      <c r="K266" s="958">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954" t="s">
        <v>659</v>
      </c>
      <c r="E267" s="952" t="s">
        <v>660</v>
      </c>
      <c r="F267" s="955"/>
      <c r="G267" s="955"/>
      <c r="H267" s="955"/>
      <c r="I267" s="955"/>
      <c r="J267" s="955"/>
      <c r="K267" s="955"/>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954" t="s">
        <v>662</v>
      </c>
      <c r="E268" s="952" t="s">
        <v>663</v>
      </c>
      <c r="F268" s="955"/>
      <c r="G268" s="955"/>
      <c r="H268" s="955"/>
      <c r="I268" s="955"/>
      <c r="J268" s="955"/>
      <c r="K268" s="955"/>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954" t="s">
        <v>665</v>
      </c>
      <c r="E269" s="952" t="s">
        <v>666</v>
      </c>
      <c r="F269" s="955"/>
      <c r="G269" s="955"/>
      <c r="H269" s="955"/>
      <c r="I269" s="955"/>
      <c r="J269" s="955"/>
      <c r="K269" s="955"/>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954" t="s">
        <v>668</v>
      </c>
      <c r="E270" s="952" t="s">
        <v>669</v>
      </c>
      <c r="F270" s="955"/>
      <c r="G270" s="955"/>
      <c r="H270" s="955"/>
      <c r="I270" s="955"/>
      <c r="J270" s="955"/>
      <c r="K270" s="955"/>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894">
        <v>1</v>
      </c>
      <c r="G272" s="894">
        <v>1</v>
      </c>
      <c r="H272" s="938">
        <v>0</v>
      </c>
      <c r="I272" s="93"/>
      <c r="J272" s="93"/>
      <c r="K272" s="93"/>
      <c r="L272" s="92"/>
      <c r="M272" s="72">
        <f t="shared" si="26"/>
        <v>2</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894">
        <v>15</v>
      </c>
      <c r="G273" s="894">
        <v>15</v>
      </c>
      <c r="H273" s="938">
        <v>0</v>
      </c>
      <c r="I273" s="93"/>
      <c r="J273" s="93"/>
      <c r="K273" s="93"/>
      <c r="L273" s="92"/>
      <c r="M273" s="72">
        <f t="shared" si="26"/>
        <v>30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894">
        <v>15</v>
      </c>
      <c r="G274" s="894">
        <v>15</v>
      </c>
      <c r="H274" s="938">
        <v>0</v>
      </c>
      <c r="I274" s="94"/>
      <c r="J274" s="94"/>
      <c r="K274" s="94"/>
      <c r="L274" s="13"/>
      <c r="M274" s="72">
        <f t="shared" si="26"/>
        <v>30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894">
        <v>5</v>
      </c>
      <c r="G275" s="894">
        <v>5</v>
      </c>
      <c r="H275" s="938">
        <v>0</v>
      </c>
      <c r="I275" s="94"/>
      <c r="J275" s="94"/>
      <c r="K275" s="94"/>
      <c r="L275" s="13"/>
      <c r="M275" s="72">
        <f t="shared" si="26"/>
        <v>10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894">
        <v>0</v>
      </c>
      <c r="G276" s="894">
        <v>0</v>
      </c>
      <c r="H276" s="938">
        <v>0</v>
      </c>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39">
        <v>0</v>
      </c>
      <c r="G277" s="939">
        <v>0</v>
      </c>
      <c r="H277" s="939">
        <v>0</v>
      </c>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39">
        <v>0</v>
      </c>
      <c r="G278" s="939">
        <v>0</v>
      </c>
      <c r="H278" s="939">
        <v>0</v>
      </c>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39">
        <v>1</v>
      </c>
      <c r="G279" s="939">
        <v>0</v>
      </c>
      <c r="H279" s="939">
        <v>0</v>
      </c>
      <c r="I279" s="95"/>
      <c r="J279" s="95"/>
      <c r="K279" s="95"/>
      <c r="L279" s="13"/>
      <c r="M279" s="72">
        <f t="shared" si="26"/>
        <v>1</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39">
        <v>0</v>
      </c>
      <c r="G280" s="939">
        <v>1</v>
      </c>
      <c r="H280" s="939">
        <v>0</v>
      </c>
      <c r="I280" s="95"/>
      <c r="J280" s="95"/>
      <c r="K280" s="95"/>
      <c r="L280" s="13"/>
      <c r="M280" s="72">
        <f t="shared" si="26"/>
        <v>1</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1</v>
      </c>
      <c r="G281" s="191">
        <f t="shared" ref="G281:K281" si="29">SUM(G277:G280)</f>
        <v>1</v>
      </c>
      <c r="H281" s="191">
        <f t="shared" si="29"/>
        <v>0</v>
      </c>
      <c r="I281" s="191">
        <f t="shared" si="29"/>
        <v>0</v>
      </c>
      <c r="J281" s="191">
        <f t="shared" si="29"/>
        <v>0</v>
      </c>
      <c r="K281" s="191">
        <f t="shared" si="29"/>
        <v>0</v>
      </c>
      <c r="L281" s="13"/>
      <c r="M281" s="214">
        <f t="shared" si="26"/>
        <v>2</v>
      </c>
      <c r="N281" s="13"/>
      <c r="O281" s="1006"/>
      <c r="P281" s="13"/>
      <c r="Q281" s="13"/>
      <c r="R281" s="13"/>
      <c r="S281" s="13"/>
      <c r="T281" s="13"/>
      <c r="U281" s="13"/>
      <c r="V281" s="13"/>
      <c r="W281" s="13"/>
      <c r="X281" s="13"/>
      <c r="Y281" s="13"/>
      <c r="Z281" s="13"/>
    </row>
    <row r="282" spans="1:26" ht="12.75" customHeight="1">
      <c r="A282" s="13"/>
      <c r="B282" s="56" t="s">
        <v>700</v>
      </c>
      <c r="C282" s="999" t="s">
        <v>701</v>
      </c>
      <c r="D282" s="940" t="s">
        <v>702</v>
      </c>
      <c r="E282" s="941" t="s">
        <v>703</v>
      </c>
      <c r="F282" s="942">
        <v>0</v>
      </c>
      <c r="G282" s="942">
        <v>0</v>
      </c>
      <c r="H282" s="942">
        <v>0</v>
      </c>
      <c r="I282" s="943"/>
      <c r="J282" s="943"/>
      <c r="K282" s="943"/>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940" t="s">
        <v>705</v>
      </c>
      <c r="E283" s="941" t="s">
        <v>706</v>
      </c>
      <c r="F283" s="942">
        <v>0</v>
      </c>
      <c r="G283" s="942">
        <v>0</v>
      </c>
      <c r="H283" s="942">
        <v>0</v>
      </c>
      <c r="I283" s="943"/>
      <c r="J283" s="943"/>
      <c r="K283" s="943"/>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940" t="s">
        <v>708</v>
      </c>
      <c r="E284" s="941" t="s">
        <v>709</v>
      </c>
      <c r="F284" s="942">
        <v>0</v>
      </c>
      <c r="G284" s="942">
        <v>0</v>
      </c>
      <c r="H284" s="942">
        <v>0</v>
      </c>
      <c r="I284" s="943"/>
      <c r="J284" s="943"/>
      <c r="K284" s="943"/>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76">
        <v>0</v>
      </c>
      <c r="G285" s="76">
        <v>0</v>
      </c>
      <c r="H285" s="76">
        <v>0</v>
      </c>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76">
        <v>1</v>
      </c>
      <c r="G286" s="76">
        <v>4</v>
      </c>
      <c r="H286" s="76">
        <v>1</v>
      </c>
      <c r="I286" s="95"/>
      <c r="J286" s="95"/>
      <c r="K286" s="95"/>
      <c r="L286" s="13"/>
      <c r="M286" s="72">
        <f t="shared" si="26"/>
        <v>6</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76">
        <v>12</v>
      </c>
      <c r="G287" s="76">
        <v>6</v>
      </c>
      <c r="H287" s="76">
        <v>8</v>
      </c>
      <c r="I287" s="95"/>
      <c r="J287" s="95"/>
      <c r="K287" s="95"/>
      <c r="L287" s="13"/>
      <c r="M287" s="72">
        <f t="shared" si="26"/>
        <v>26</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76">
        <v>0</v>
      </c>
      <c r="G288" s="76">
        <v>0</v>
      </c>
      <c r="H288" s="76">
        <v>0</v>
      </c>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13</v>
      </c>
      <c r="G289" s="191">
        <f t="shared" ref="G289:K289" si="30">SUM(G285:G288)</f>
        <v>10</v>
      </c>
      <c r="H289" s="191">
        <f t="shared" si="30"/>
        <v>9</v>
      </c>
      <c r="I289" s="191">
        <f t="shared" si="30"/>
        <v>0</v>
      </c>
      <c r="J289" s="191">
        <f t="shared" si="30"/>
        <v>0</v>
      </c>
      <c r="K289" s="191">
        <f t="shared" si="30"/>
        <v>0</v>
      </c>
      <c r="L289" s="13"/>
      <c r="M289" s="214">
        <f t="shared" si="26"/>
        <v>32</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87" zoomScale="69" zoomScaleNormal="69" workbookViewId="0">
      <selection activeCell="T99" sqref="T99"/>
    </sheetView>
  </sheetViews>
  <sheetFormatPr defaultColWidth="12.5546875" defaultRowHeight="15" customHeight="1"/>
  <cols>
    <col min="1" max="1" width="2.44140625" customWidth="1"/>
    <col min="2" max="2" width="4.109375" customWidth="1"/>
    <col min="3" max="3" width="9.5546875" customWidth="1"/>
    <col min="4" max="4" width="59.33203125" customWidth="1"/>
    <col min="5" max="5" width="10.44140625" customWidth="1"/>
    <col min="6" max="9" width="6.44140625" customWidth="1"/>
    <col min="10" max="10" width="6" customWidth="1"/>
    <col min="11" max="11" width="6.44140625" customWidth="1"/>
    <col min="12" max="12" width="1.5546875" customWidth="1"/>
    <col min="13" max="13" width="9.109375" customWidth="1"/>
    <col min="14" max="14" width="1.88671875" customWidth="1"/>
    <col min="15" max="15" width="41.5546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3</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v>13</v>
      </c>
      <c r="G10" s="67">
        <v>10</v>
      </c>
      <c r="H10" s="68">
        <v>9</v>
      </c>
      <c r="I10" s="69"/>
      <c r="J10" s="70"/>
      <c r="K10" s="71"/>
      <c r="L10" s="13"/>
      <c r="M10" s="72">
        <f t="shared" ref="M10:M264" si="0">SUM(F10:K10)</f>
        <v>32</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v>0</v>
      </c>
      <c r="G12" s="67">
        <v>2</v>
      </c>
      <c r="H12" s="68">
        <v>0</v>
      </c>
      <c r="I12" s="69"/>
      <c r="J12" s="70"/>
      <c r="K12" s="71"/>
      <c r="L12" s="13"/>
      <c r="M12" s="72">
        <f t="shared" si="0"/>
        <v>2</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v>13</v>
      </c>
      <c r="G13" s="67">
        <v>8</v>
      </c>
      <c r="H13" s="68">
        <v>9</v>
      </c>
      <c r="I13" s="69"/>
      <c r="J13" s="70"/>
      <c r="K13" s="71"/>
      <c r="L13" s="13"/>
      <c r="M13" s="72">
        <f t="shared" si="0"/>
        <v>30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v>0</v>
      </c>
      <c r="G14" s="67">
        <v>0</v>
      </c>
      <c r="H14" s="68">
        <v>0</v>
      </c>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v>0</v>
      </c>
      <c r="G15" s="67">
        <v>0</v>
      </c>
      <c r="H15" s="68">
        <v>0</v>
      </c>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13</v>
      </c>
      <c r="G16" s="169">
        <f t="shared" si="1"/>
        <v>10</v>
      </c>
      <c r="H16" s="169">
        <f t="shared" si="1"/>
        <v>9</v>
      </c>
      <c r="I16" s="169">
        <f t="shared" si="1"/>
        <v>0</v>
      </c>
      <c r="J16" s="169">
        <f t="shared" si="1"/>
        <v>0</v>
      </c>
      <c r="K16" s="169">
        <f t="shared" si="1"/>
        <v>0</v>
      </c>
      <c r="L16" s="13"/>
      <c r="M16" s="214">
        <f t="shared" si="0"/>
        <v>32</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v>2</v>
      </c>
      <c r="G17" s="76">
        <v>3</v>
      </c>
      <c r="H17" s="76">
        <v>1</v>
      </c>
      <c r="I17" s="76"/>
      <c r="J17" s="76"/>
      <c r="K17" s="76"/>
      <c r="L17" s="13"/>
      <c r="M17" s="72">
        <f t="shared" si="0"/>
        <v>6</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v>4</v>
      </c>
      <c r="G18" s="76">
        <v>3</v>
      </c>
      <c r="H18" s="76">
        <v>5</v>
      </c>
      <c r="I18" s="76"/>
      <c r="J18" s="76"/>
      <c r="K18" s="76"/>
      <c r="L18" s="13"/>
      <c r="M18" s="72">
        <f t="shared" si="0"/>
        <v>12</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6</v>
      </c>
      <c r="G19" s="169">
        <f t="shared" si="2"/>
        <v>6</v>
      </c>
      <c r="H19" s="169">
        <f t="shared" si="2"/>
        <v>6</v>
      </c>
      <c r="I19" s="169">
        <f t="shared" si="2"/>
        <v>0</v>
      </c>
      <c r="J19" s="169">
        <f t="shared" si="2"/>
        <v>0</v>
      </c>
      <c r="K19" s="169">
        <f t="shared" si="2"/>
        <v>0</v>
      </c>
      <c r="L19" s="13"/>
      <c r="M19" s="214">
        <f t="shared" si="0"/>
        <v>18</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919">
        <v>0</v>
      </c>
      <c r="G21" s="919">
        <v>0</v>
      </c>
      <c r="H21" s="76">
        <v>36</v>
      </c>
      <c r="I21" s="76"/>
      <c r="J21" s="76"/>
      <c r="K21" s="76"/>
      <c r="L21" s="13"/>
      <c r="M21" s="72">
        <f t="shared" si="0"/>
        <v>36</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919">
        <v>0</v>
      </c>
      <c r="G22" s="919">
        <v>0</v>
      </c>
      <c r="H22" s="76">
        <v>36</v>
      </c>
      <c r="I22" s="76"/>
      <c r="J22" s="76"/>
      <c r="K22" s="76"/>
      <c r="L22" s="13"/>
      <c r="M22" s="72">
        <f t="shared" si="0"/>
        <v>36</v>
      </c>
      <c r="N22" s="13"/>
      <c r="O22" s="989"/>
      <c r="P22" s="13"/>
      <c r="Q22" s="13"/>
      <c r="R22" s="13"/>
      <c r="S22" s="13"/>
      <c r="T22" s="13"/>
      <c r="U22" s="13"/>
      <c r="V22" s="13"/>
      <c r="W22" s="13"/>
      <c r="X22" s="13"/>
      <c r="Y22" s="13"/>
      <c r="Z22" s="13"/>
    </row>
    <row r="23" spans="1:26" ht="12.75" customHeight="1">
      <c r="A23" s="13"/>
      <c r="B23" s="969"/>
      <c r="C23" s="1000"/>
      <c r="D23" s="170" t="s">
        <v>157</v>
      </c>
      <c r="E23" s="969"/>
      <c r="F23" s="919">
        <v>0</v>
      </c>
      <c r="G23" s="919">
        <v>0</v>
      </c>
      <c r="H23" s="76">
        <v>36</v>
      </c>
      <c r="I23" s="76"/>
      <c r="J23" s="76"/>
      <c r="K23" s="76"/>
      <c r="L23" s="13"/>
      <c r="M23" s="72">
        <f t="shared" si="0"/>
        <v>36</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v>0</v>
      </c>
      <c r="G24" s="76">
        <v>0</v>
      </c>
      <c r="H24" s="76">
        <v>1</v>
      </c>
      <c r="I24" s="76"/>
      <c r="J24" s="76"/>
      <c r="K24" s="76"/>
      <c r="L24" s="13"/>
      <c r="M24" s="72">
        <f t="shared" si="0"/>
        <v>1</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v>11</v>
      </c>
      <c r="G25" s="76">
        <v>9</v>
      </c>
      <c r="H25" s="76">
        <v>7</v>
      </c>
      <c r="I25" s="76"/>
      <c r="J25" s="76"/>
      <c r="K25" s="76"/>
      <c r="L25" s="13"/>
      <c r="M25" s="72">
        <f t="shared" si="0"/>
        <v>27</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v>2</v>
      </c>
      <c r="G26" s="76">
        <v>1</v>
      </c>
      <c r="H26" s="76">
        <v>0</v>
      </c>
      <c r="I26" s="76"/>
      <c r="J26" s="76"/>
      <c r="K26" s="76"/>
      <c r="L26" s="13"/>
      <c r="M26" s="72">
        <f t="shared" si="0"/>
        <v>3</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v>0</v>
      </c>
      <c r="G27" s="76">
        <v>0</v>
      </c>
      <c r="H27" s="76">
        <v>0</v>
      </c>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13</v>
      </c>
      <c r="G28" s="169">
        <f t="shared" si="3"/>
        <v>10</v>
      </c>
      <c r="H28" s="169">
        <f t="shared" si="3"/>
        <v>8</v>
      </c>
      <c r="I28" s="169">
        <f t="shared" si="3"/>
        <v>0</v>
      </c>
      <c r="J28" s="169">
        <f t="shared" si="3"/>
        <v>0</v>
      </c>
      <c r="K28" s="169">
        <f t="shared" si="3"/>
        <v>0</v>
      </c>
      <c r="L28" s="13"/>
      <c r="M28" s="214">
        <f t="shared" si="0"/>
        <v>31</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v>1</v>
      </c>
      <c r="G29" s="97">
        <v>1</v>
      </c>
      <c r="H29" s="97">
        <v>1</v>
      </c>
      <c r="I29" s="79"/>
      <c r="J29" s="79"/>
      <c r="K29" s="79"/>
      <c r="L29" s="77"/>
      <c r="M29" s="72">
        <f t="shared" si="0"/>
        <v>3</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v>0</v>
      </c>
      <c r="G30" s="97">
        <v>0</v>
      </c>
      <c r="H30" s="97">
        <v>0</v>
      </c>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v>15</v>
      </c>
      <c r="G31" s="97">
        <v>15</v>
      </c>
      <c r="H31" s="909">
        <v>0</v>
      </c>
      <c r="I31" s="79"/>
      <c r="J31" s="79"/>
      <c r="K31" s="79"/>
      <c r="L31" s="77"/>
      <c r="M31" s="72">
        <f t="shared" si="0"/>
        <v>30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v>0</v>
      </c>
      <c r="G32" s="97">
        <v>0</v>
      </c>
      <c r="H32" s="97">
        <v>0</v>
      </c>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v>1</v>
      </c>
      <c r="G33" s="98">
        <v>1</v>
      </c>
      <c r="H33" s="98">
        <v>1</v>
      </c>
      <c r="I33" s="80"/>
      <c r="J33" s="80"/>
      <c r="K33" s="80"/>
      <c r="L33" s="77"/>
      <c r="M33" s="72">
        <f t="shared" si="0"/>
        <v>3</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v>1</v>
      </c>
      <c r="G34" s="98">
        <v>1</v>
      </c>
      <c r="H34" s="98">
        <v>1</v>
      </c>
      <c r="I34" s="80"/>
      <c r="J34" s="80"/>
      <c r="K34" s="80"/>
      <c r="L34" s="77"/>
      <c r="M34" s="72">
        <f t="shared" si="0"/>
        <v>3</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92">
        <v>0</v>
      </c>
      <c r="G35" s="892">
        <v>0</v>
      </c>
      <c r="H35" s="892">
        <v>0</v>
      </c>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v>0</v>
      </c>
      <c r="G36" s="76">
        <v>0</v>
      </c>
      <c r="H36" s="76">
        <v>0</v>
      </c>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v>0</v>
      </c>
      <c r="G37" s="76">
        <v>0</v>
      </c>
      <c r="H37" s="76">
        <v>0</v>
      </c>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v>1</v>
      </c>
      <c r="G38" s="76">
        <v>1</v>
      </c>
      <c r="H38" s="76">
        <v>1</v>
      </c>
      <c r="I38" s="76"/>
      <c r="J38" s="76"/>
      <c r="K38" s="76"/>
      <c r="L38" s="13"/>
      <c r="M38" s="72">
        <f t="shared" si="0"/>
        <v>3</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v>0</v>
      </c>
      <c r="G39" s="76">
        <v>0</v>
      </c>
      <c r="H39" s="76">
        <v>0</v>
      </c>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v>0</v>
      </c>
      <c r="G41" s="76">
        <v>0</v>
      </c>
      <c r="H41" s="76">
        <v>0</v>
      </c>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v>1</v>
      </c>
      <c r="G42" s="76">
        <v>1</v>
      </c>
      <c r="H42" s="76">
        <v>0</v>
      </c>
      <c r="I42" s="76"/>
      <c r="J42" s="76"/>
      <c r="K42" s="76"/>
      <c r="L42" s="13"/>
      <c r="M42" s="72">
        <f t="shared" si="0"/>
        <v>2</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v>0</v>
      </c>
      <c r="G43" s="76">
        <v>0</v>
      </c>
      <c r="H43" s="76">
        <v>0</v>
      </c>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v>0</v>
      </c>
      <c r="G44" s="76">
        <v>0</v>
      </c>
      <c r="H44" s="76">
        <v>0</v>
      </c>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v>1</v>
      </c>
      <c r="G46" s="81">
        <v>1</v>
      </c>
      <c r="H46" s="81">
        <v>1</v>
      </c>
      <c r="I46" s="81"/>
      <c r="J46" s="81"/>
      <c r="K46" s="81"/>
      <c r="L46" s="13"/>
      <c r="M46" s="72">
        <f t="shared" si="0"/>
        <v>3</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v>1</v>
      </c>
      <c r="G47" s="81">
        <v>1</v>
      </c>
      <c r="H47" s="81">
        <v>1</v>
      </c>
      <c r="I47" s="81"/>
      <c r="J47" s="81"/>
      <c r="K47" s="81"/>
      <c r="L47" s="13"/>
      <c r="M47" s="72">
        <f t="shared" si="0"/>
        <v>3</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v>13</v>
      </c>
      <c r="G48" s="81">
        <v>11</v>
      </c>
      <c r="H48" s="81">
        <v>16</v>
      </c>
      <c r="I48" s="81"/>
      <c r="J48" s="81"/>
      <c r="K48" s="81"/>
      <c r="L48" s="13"/>
      <c r="M48" s="72">
        <f t="shared" si="0"/>
        <v>40</v>
      </c>
      <c r="N48" s="13"/>
      <c r="O48" s="989"/>
      <c r="P48" s="13"/>
      <c r="Q48" s="13"/>
      <c r="R48" s="13"/>
      <c r="S48" s="13"/>
      <c r="T48" s="13"/>
      <c r="U48" s="13"/>
      <c r="V48" s="13"/>
      <c r="W48" s="13"/>
      <c r="X48" s="13"/>
      <c r="Y48" s="13"/>
      <c r="Z48" s="13"/>
    </row>
    <row r="49" spans="1:26" ht="12.75" customHeight="1">
      <c r="A49" s="13"/>
      <c r="B49" s="1007" t="s">
        <v>228</v>
      </c>
      <c r="C49" s="992" t="s">
        <v>229</v>
      </c>
      <c r="D49" s="945" t="s">
        <v>230</v>
      </c>
      <c r="E49" s="946" t="s">
        <v>231</v>
      </c>
      <c r="F49" s="947">
        <v>0</v>
      </c>
      <c r="G49" s="947">
        <v>0</v>
      </c>
      <c r="H49" s="947">
        <v>0</v>
      </c>
      <c r="I49" s="947"/>
      <c r="J49" s="947"/>
      <c r="K49" s="947"/>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945" t="s">
        <v>232</v>
      </c>
      <c r="E50" s="946" t="s">
        <v>233</v>
      </c>
      <c r="F50" s="947">
        <v>0</v>
      </c>
      <c r="G50" s="947">
        <v>0</v>
      </c>
      <c r="H50" s="947">
        <v>0</v>
      </c>
      <c r="I50" s="947"/>
      <c r="J50" s="947"/>
      <c r="K50" s="947"/>
      <c r="L50" s="13"/>
      <c r="M50" s="72">
        <f t="shared" si="0"/>
        <v>0</v>
      </c>
      <c r="N50" s="13"/>
      <c r="O50" s="989"/>
      <c r="P50" s="13"/>
      <c r="Q50" s="13"/>
      <c r="R50" s="13"/>
      <c r="S50" s="13"/>
      <c r="T50" s="13"/>
      <c r="U50" s="13"/>
      <c r="V50" s="13"/>
      <c r="W50" s="13"/>
      <c r="X50" s="13"/>
      <c r="Y50" s="13"/>
      <c r="Z50" s="13"/>
    </row>
    <row r="51" spans="1:26" ht="12.75" customHeight="1">
      <c r="A51" s="13"/>
      <c r="B51" s="968"/>
      <c r="C51" s="993"/>
      <c r="D51" s="940" t="s">
        <v>234</v>
      </c>
      <c r="E51" s="948" t="s">
        <v>235</v>
      </c>
      <c r="F51" s="949">
        <v>0</v>
      </c>
      <c r="G51" s="949">
        <v>0</v>
      </c>
      <c r="H51" s="949">
        <v>0</v>
      </c>
      <c r="I51" s="950"/>
      <c r="J51" s="950"/>
      <c r="K51" s="950"/>
      <c r="L51" s="13"/>
      <c r="M51" s="72">
        <f t="shared" si="0"/>
        <v>0</v>
      </c>
      <c r="N51" s="13"/>
      <c r="O51" s="989"/>
      <c r="P51" s="13"/>
      <c r="Q51" s="13"/>
      <c r="R51" s="13"/>
      <c r="S51" s="13"/>
      <c r="T51" s="13"/>
      <c r="U51" s="13"/>
      <c r="V51" s="13"/>
      <c r="W51" s="13"/>
      <c r="X51" s="13"/>
      <c r="Y51" s="13"/>
      <c r="Z51" s="13"/>
    </row>
    <row r="52" spans="1:26" ht="12.75" customHeight="1">
      <c r="A52" s="13"/>
      <c r="B52" s="968"/>
      <c r="C52" s="993"/>
      <c r="D52" s="945" t="s">
        <v>236</v>
      </c>
      <c r="E52" s="946" t="s">
        <v>237</v>
      </c>
      <c r="F52" s="947">
        <v>0</v>
      </c>
      <c r="G52" s="947">
        <v>0</v>
      </c>
      <c r="H52" s="947">
        <v>0</v>
      </c>
      <c r="I52" s="947"/>
      <c r="J52" s="947"/>
      <c r="K52" s="947"/>
      <c r="L52" s="13"/>
      <c r="M52" s="72">
        <f t="shared" si="0"/>
        <v>0</v>
      </c>
      <c r="N52" s="13"/>
      <c r="O52" s="989"/>
      <c r="P52" s="13"/>
      <c r="Q52" s="13"/>
      <c r="R52" s="13"/>
      <c r="S52" s="13"/>
      <c r="T52" s="13"/>
      <c r="U52" s="13"/>
      <c r="V52" s="13"/>
      <c r="W52" s="13"/>
      <c r="X52" s="13"/>
      <c r="Y52" s="13"/>
      <c r="Z52" s="13"/>
    </row>
    <row r="53" spans="1:26" ht="12.75" customHeight="1">
      <c r="A53" s="13"/>
      <c r="B53" s="969"/>
      <c r="C53" s="993"/>
      <c r="D53" s="945" t="s">
        <v>238</v>
      </c>
      <c r="E53" s="946" t="s">
        <v>239</v>
      </c>
      <c r="F53" s="947">
        <v>0</v>
      </c>
      <c r="G53" s="947">
        <v>0</v>
      </c>
      <c r="H53" s="947">
        <v>0</v>
      </c>
      <c r="I53" s="947"/>
      <c r="J53" s="947"/>
      <c r="K53" s="947"/>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951" t="s">
        <v>241</v>
      </c>
      <c r="E54" s="952" t="s">
        <v>242</v>
      </c>
      <c r="F54" s="953">
        <v>0</v>
      </c>
      <c r="G54" s="953">
        <v>0</v>
      </c>
      <c r="H54" s="953">
        <v>0</v>
      </c>
      <c r="I54" s="953"/>
      <c r="J54" s="953"/>
      <c r="K54" s="953"/>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951" t="s">
        <v>243</v>
      </c>
      <c r="E55" s="952" t="s">
        <v>244</v>
      </c>
      <c r="F55" s="953">
        <v>0</v>
      </c>
      <c r="G55" s="953">
        <v>0</v>
      </c>
      <c r="H55" s="953">
        <v>0</v>
      </c>
      <c r="I55" s="953"/>
      <c r="J55" s="953"/>
      <c r="K55" s="953"/>
      <c r="L55" s="13"/>
      <c r="M55" s="72">
        <f t="shared" si="0"/>
        <v>0</v>
      </c>
      <c r="N55" s="13"/>
      <c r="O55" s="989"/>
      <c r="P55" s="13"/>
      <c r="Q55" s="13"/>
      <c r="R55" s="13"/>
      <c r="S55" s="13"/>
      <c r="T55" s="13"/>
      <c r="U55" s="13"/>
      <c r="V55" s="13"/>
      <c r="W55" s="13"/>
      <c r="X55" s="13"/>
      <c r="Y55" s="13"/>
      <c r="Z55" s="13"/>
    </row>
    <row r="56" spans="1:26" ht="12.75" customHeight="1">
      <c r="A56" s="13"/>
      <c r="B56" s="968"/>
      <c r="C56" s="995"/>
      <c r="D56" s="951" t="s">
        <v>245</v>
      </c>
      <c r="E56" s="952" t="s">
        <v>246</v>
      </c>
      <c r="F56" s="953">
        <v>0</v>
      </c>
      <c r="G56" s="953">
        <v>0</v>
      </c>
      <c r="H56" s="953">
        <v>0</v>
      </c>
      <c r="I56" s="953"/>
      <c r="J56" s="953"/>
      <c r="K56" s="953"/>
      <c r="L56" s="13"/>
      <c r="M56" s="72">
        <f t="shared" si="0"/>
        <v>0</v>
      </c>
      <c r="N56" s="13"/>
      <c r="O56" s="989"/>
      <c r="P56" s="13"/>
      <c r="Q56" s="13"/>
      <c r="R56" s="13"/>
      <c r="S56" s="13"/>
      <c r="T56" s="13"/>
      <c r="U56" s="13"/>
      <c r="V56" s="13"/>
      <c r="W56" s="13"/>
      <c r="X56" s="13"/>
      <c r="Y56" s="13"/>
      <c r="Z56" s="13"/>
    </row>
    <row r="57" spans="1:26" ht="12.75" customHeight="1">
      <c r="A57" s="13"/>
      <c r="B57" s="968"/>
      <c r="C57" s="995"/>
      <c r="D57" s="951" t="s">
        <v>247</v>
      </c>
      <c r="E57" s="952" t="s">
        <v>248</v>
      </c>
      <c r="F57" s="953">
        <v>0</v>
      </c>
      <c r="G57" s="953">
        <v>0</v>
      </c>
      <c r="H57" s="953">
        <v>0</v>
      </c>
      <c r="I57" s="953"/>
      <c r="J57" s="953"/>
      <c r="K57" s="953"/>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v>1</v>
      </c>
      <c r="G59" s="66">
        <v>1</v>
      </c>
      <c r="H59" s="66">
        <v>1</v>
      </c>
      <c r="I59" s="66"/>
      <c r="J59" s="66"/>
      <c r="K59" s="66"/>
      <c r="L59" s="13"/>
      <c r="M59" s="72">
        <f t="shared" si="0"/>
        <v>3</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v>9</v>
      </c>
      <c r="G60" s="66">
        <v>9</v>
      </c>
      <c r="H60" s="66">
        <v>9</v>
      </c>
      <c r="I60" s="66"/>
      <c r="J60" s="66"/>
      <c r="K60" s="66"/>
      <c r="L60" s="13"/>
      <c r="M60" s="72">
        <f t="shared" si="0"/>
        <v>27</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v>1</v>
      </c>
      <c r="G61" s="66">
        <v>1</v>
      </c>
      <c r="H61" s="66">
        <v>1</v>
      </c>
      <c r="I61" s="66"/>
      <c r="J61" s="66"/>
      <c r="K61" s="66"/>
      <c r="L61" s="13"/>
      <c r="M61" s="72">
        <f t="shared" si="0"/>
        <v>3</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v>9</v>
      </c>
      <c r="G62" s="66">
        <v>9</v>
      </c>
      <c r="H62" s="66">
        <v>9</v>
      </c>
      <c r="I62" s="66"/>
      <c r="J62" s="66"/>
      <c r="K62" s="66"/>
      <c r="L62" s="13"/>
      <c r="M62" s="72">
        <f t="shared" si="0"/>
        <v>27</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v>1</v>
      </c>
      <c r="G63" s="66">
        <v>1</v>
      </c>
      <c r="H63" s="66">
        <v>1</v>
      </c>
      <c r="I63" s="66"/>
      <c r="J63" s="66"/>
      <c r="K63" s="66"/>
      <c r="L63" s="13"/>
      <c r="M63" s="72">
        <f t="shared" si="0"/>
        <v>3</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v>9</v>
      </c>
      <c r="G64" s="66">
        <v>9</v>
      </c>
      <c r="H64" s="66">
        <v>9</v>
      </c>
      <c r="I64" s="66"/>
      <c r="J64" s="66"/>
      <c r="K64" s="66"/>
      <c r="L64" s="13"/>
      <c r="M64" s="72">
        <f t="shared" si="0"/>
        <v>27</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v>1</v>
      </c>
      <c r="G65" s="66">
        <v>1</v>
      </c>
      <c r="H65" s="66">
        <v>1</v>
      </c>
      <c r="I65" s="66"/>
      <c r="J65" s="66"/>
      <c r="K65" s="66"/>
      <c r="L65" s="13"/>
      <c r="M65" s="72">
        <f t="shared" si="0"/>
        <v>3</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v>9</v>
      </c>
      <c r="G66" s="66">
        <v>9</v>
      </c>
      <c r="H66" s="66">
        <v>9</v>
      </c>
      <c r="I66" s="66"/>
      <c r="J66" s="66"/>
      <c r="K66" s="66"/>
      <c r="L66" s="13"/>
      <c r="M66" s="72">
        <f t="shared" si="0"/>
        <v>27</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v>0</v>
      </c>
      <c r="G67" s="66">
        <v>0</v>
      </c>
      <c r="H67" s="66">
        <v>0</v>
      </c>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v>0</v>
      </c>
      <c r="G68" s="66">
        <v>0</v>
      </c>
      <c r="H68" s="66">
        <v>0</v>
      </c>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v>0</v>
      </c>
      <c r="G69" s="66">
        <v>0</v>
      </c>
      <c r="H69" s="66">
        <v>0</v>
      </c>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v>0</v>
      </c>
      <c r="G70" s="66">
        <v>0</v>
      </c>
      <c r="H70" s="66">
        <v>0</v>
      </c>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v>1</v>
      </c>
      <c r="G71" s="66">
        <v>1</v>
      </c>
      <c r="H71" s="66">
        <v>1</v>
      </c>
      <c r="I71" s="66"/>
      <c r="J71" s="66"/>
      <c r="K71" s="66"/>
      <c r="L71" s="13"/>
      <c r="M71" s="72">
        <f t="shared" si="0"/>
        <v>3</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v>9</v>
      </c>
      <c r="G72" s="66">
        <v>9</v>
      </c>
      <c r="H72" s="66">
        <v>9</v>
      </c>
      <c r="I72" s="66"/>
      <c r="J72" s="66"/>
      <c r="K72" s="66"/>
      <c r="L72" s="13"/>
      <c r="M72" s="72">
        <f t="shared" si="0"/>
        <v>27</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v>0</v>
      </c>
      <c r="G73" s="66">
        <v>0</v>
      </c>
      <c r="H73" s="66">
        <v>0</v>
      </c>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v>0</v>
      </c>
      <c r="G74" s="66">
        <v>0</v>
      </c>
      <c r="H74" s="66">
        <v>0</v>
      </c>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v>0</v>
      </c>
      <c r="G75" s="66">
        <v>0</v>
      </c>
      <c r="H75" s="66">
        <v>0</v>
      </c>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v>0</v>
      </c>
      <c r="G76" s="66">
        <v>0</v>
      </c>
      <c r="H76" s="66">
        <v>0</v>
      </c>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v>0</v>
      </c>
      <c r="G77" s="66">
        <v>0</v>
      </c>
      <c r="H77" s="66">
        <v>0</v>
      </c>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v>0</v>
      </c>
      <c r="G78" s="66">
        <v>0</v>
      </c>
      <c r="H78" s="66">
        <v>0</v>
      </c>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v>1</v>
      </c>
      <c r="G79" s="66">
        <v>1</v>
      </c>
      <c r="H79" s="66">
        <v>1</v>
      </c>
      <c r="I79" s="66"/>
      <c r="J79" s="66"/>
      <c r="K79" s="66"/>
      <c r="L79" s="13"/>
      <c r="M79" s="72">
        <f t="shared" si="0"/>
        <v>3</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v>9</v>
      </c>
      <c r="G80" s="66">
        <v>9</v>
      </c>
      <c r="H80" s="66">
        <v>9</v>
      </c>
      <c r="I80" s="66"/>
      <c r="J80" s="66"/>
      <c r="K80" s="66"/>
      <c r="L80" s="13"/>
      <c r="M80" s="72">
        <f t="shared" si="0"/>
        <v>27</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v>0</v>
      </c>
      <c r="G81" s="66">
        <v>0</v>
      </c>
      <c r="H81" s="66">
        <v>0</v>
      </c>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v>0</v>
      </c>
      <c r="G82" s="66">
        <v>0</v>
      </c>
      <c r="H82" s="66">
        <v>0</v>
      </c>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v>1</v>
      </c>
      <c r="G83" s="66">
        <v>1</v>
      </c>
      <c r="H83" s="66">
        <v>1</v>
      </c>
      <c r="I83" s="66"/>
      <c r="J83" s="66"/>
      <c r="K83" s="66"/>
      <c r="L83" s="13"/>
      <c r="M83" s="72">
        <f t="shared" si="0"/>
        <v>3</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v>9</v>
      </c>
      <c r="G84" s="66">
        <v>9</v>
      </c>
      <c r="H84" s="66">
        <v>9</v>
      </c>
      <c r="I84" s="66"/>
      <c r="J84" s="66"/>
      <c r="K84" s="66"/>
      <c r="L84" s="13"/>
      <c r="M84" s="72">
        <f t="shared" si="0"/>
        <v>27</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v>0</v>
      </c>
      <c r="G85" s="66">
        <v>0</v>
      </c>
      <c r="H85" s="66">
        <v>0</v>
      </c>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v>0</v>
      </c>
      <c r="G86" s="66">
        <v>0</v>
      </c>
      <c r="H86" s="66">
        <v>0</v>
      </c>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v>0</v>
      </c>
      <c r="G87" s="66">
        <v>0</v>
      </c>
      <c r="H87" s="66">
        <v>0</v>
      </c>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v>0</v>
      </c>
      <c r="G88" s="66">
        <v>0</v>
      </c>
      <c r="H88" s="66">
        <v>0</v>
      </c>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v>0</v>
      </c>
      <c r="G89" s="66">
        <v>0</v>
      </c>
      <c r="H89" s="66">
        <v>0</v>
      </c>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v>0</v>
      </c>
      <c r="G90" s="66">
        <v>0</v>
      </c>
      <c r="H90" s="66">
        <v>0</v>
      </c>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7</v>
      </c>
      <c r="G91" s="169">
        <f t="shared" si="7"/>
        <v>7</v>
      </c>
      <c r="H91" s="169">
        <f t="shared" si="7"/>
        <v>7</v>
      </c>
      <c r="I91" s="169">
        <f t="shared" si="7"/>
        <v>0</v>
      </c>
      <c r="J91" s="169">
        <f t="shared" si="7"/>
        <v>0</v>
      </c>
      <c r="K91" s="169">
        <f t="shared" si="7"/>
        <v>0</v>
      </c>
      <c r="L91" s="13"/>
      <c r="M91" s="214">
        <f t="shared" si="0"/>
        <v>21</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63</v>
      </c>
      <c r="G92" s="169">
        <f t="shared" si="7"/>
        <v>63</v>
      </c>
      <c r="H92" s="169">
        <f t="shared" si="7"/>
        <v>63</v>
      </c>
      <c r="I92" s="169">
        <f t="shared" si="7"/>
        <v>0</v>
      </c>
      <c r="J92" s="169">
        <f t="shared" si="7"/>
        <v>0</v>
      </c>
      <c r="K92" s="169">
        <f t="shared" si="7"/>
        <v>0</v>
      </c>
      <c r="L92" s="13"/>
      <c r="M92" s="214">
        <f t="shared" si="0"/>
        <v>189</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v>0</v>
      </c>
      <c r="G93" s="66">
        <v>0</v>
      </c>
      <c r="H93" s="66">
        <v>0</v>
      </c>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v>0</v>
      </c>
      <c r="G94" s="66">
        <v>0</v>
      </c>
      <c r="H94" s="66">
        <v>0</v>
      </c>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v>0</v>
      </c>
      <c r="G95" s="66">
        <v>0</v>
      </c>
      <c r="H95" s="66">
        <v>0</v>
      </c>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v>0</v>
      </c>
      <c r="G96" s="66">
        <v>0</v>
      </c>
      <c r="H96" s="66">
        <v>0</v>
      </c>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v>0</v>
      </c>
      <c r="G97" s="66">
        <v>1</v>
      </c>
      <c r="H97" s="66">
        <v>0</v>
      </c>
      <c r="I97" s="66"/>
      <c r="J97" s="66"/>
      <c r="K97" s="66"/>
      <c r="L97" s="13"/>
      <c r="M97" s="72">
        <f t="shared" si="0"/>
        <v>1</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v>0</v>
      </c>
      <c r="G98" s="66">
        <v>10</v>
      </c>
      <c r="H98" s="66">
        <v>0</v>
      </c>
      <c r="I98" s="66"/>
      <c r="J98" s="66"/>
      <c r="K98" s="66"/>
      <c r="L98" s="13"/>
      <c r="M98" s="72">
        <f t="shared" si="0"/>
        <v>10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v>0</v>
      </c>
      <c r="G99" s="66">
        <v>1</v>
      </c>
      <c r="H99" s="66">
        <v>0</v>
      </c>
      <c r="I99" s="66"/>
      <c r="J99" s="66"/>
      <c r="K99" s="66"/>
      <c r="L99" s="13"/>
      <c r="M99" s="72">
        <f t="shared" si="0"/>
        <v>1</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v>0</v>
      </c>
      <c r="G100" s="66">
        <v>10</v>
      </c>
      <c r="H100" s="66">
        <v>0</v>
      </c>
      <c r="I100" s="66"/>
      <c r="J100" s="66"/>
      <c r="K100" s="66"/>
      <c r="L100" s="13"/>
      <c r="M100" s="72">
        <f t="shared" si="0"/>
        <v>10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v>0</v>
      </c>
      <c r="G101" s="66">
        <v>0</v>
      </c>
      <c r="H101" s="66">
        <v>0</v>
      </c>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v>0</v>
      </c>
      <c r="G102" s="66">
        <v>0</v>
      </c>
      <c r="H102" s="66">
        <v>0</v>
      </c>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v>0</v>
      </c>
      <c r="G103" s="66">
        <v>0</v>
      </c>
      <c r="H103" s="66">
        <v>0</v>
      </c>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v>0</v>
      </c>
      <c r="G104" s="66">
        <v>0</v>
      </c>
      <c r="H104" s="66">
        <v>0</v>
      </c>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v>0</v>
      </c>
      <c r="G105" s="66">
        <v>0</v>
      </c>
      <c r="H105" s="66">
        <v>0</v>
      </c>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v>0</v>
      </c>
      <c r="G106" s="66">
        <v>0</v>
      </c>
      <c r="H106" s="66">
        <v>0</v>
      </c>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v>0</v>
      </c>
      <c r="G107" s="66">
        <v>0</v>
      </c>
      <c r="H107" s="66">
        <v>0</v>
      </c>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v>0</v>
      </c>
      <c r="G108" s="66">
        <v>0</v>
      </c>
      <c r="H108" s="66">
        <v>0</v>
      </c>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v>0</v>
      </c>
      <c r="G109" s="66">
        <v>0</v>
      </c>
      <c r="H109" s="66">
        <v>0</v>
      </c>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v>0</v>
      </c>
      <c r="G110" s="66">
        <v>0</v>
      </c>
      <c r="H110" s="66">
        <v>0</v>
      </c>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v>0</v>
      </c>
      <c r="G111" s="66">
        <v>0</v>
      </c>
      <c r="H111" s="66">
        <v>0</v>
      </c>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v>0</v>
      </c>
      <c r="G112" s="66">
        <v>0</v>
      </c>
      <c r="H112" s="66">
        <v>0</v>
      </c>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v>0</v>
      </c>
      <c r="G113" s="66">
        <v>0</v>
      </c>
      <c r="H113" s="66">
        <v>0</v>
      </c>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v>0</v>
      </c>
      <c r="G114" s="66">
        <v>0</v>
      </c>
      <c r="H114" s="66">
        <v>0</v>
      </c>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v>0</v>
      </c>
      <c r="G115" s="66">
        <v>0</v>
      </c>
      <c r="H115" s="66">
        <v>0</v>
      </c>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v>0</v>
      </c>
      <c r="G116" s="66">
        <v>0</v>
      </c>
      <c r="H116" s="66">
        <v>0</v>
      </c>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v>0</v>
      </c>
      <c r="G117" s="66">
        <v>1</v>
      </c>
      <c r="H117" s="66">
        <v>0</v>
      </c>
      <c r="I117" s="66"/>
      <c r="J117" s="66"/>
      <c r="K117" s="66"/>
      <c r="L117" s="13"/>
      <c r="M117" s="72">
        <f t="shared" si="0"/>
        <v>1</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v>0</v>
      </c>
      <c r="G118" s="66">
        <v>10</v>
      </c>
      <c r="H118" s="66">
        <v>0</v>
      </c>
      <c r="I118" s="66"/>
      <c r="J118" s="66"/>
      <c r="K118" s="66"/>
      <c r="L118" s="13"/>
      <c r="M118" s="72">
        <f t="shared" si="0"/>
        <v>10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v>0</v>
      </c>
      <c r="G119" s="66">
        <v>0</v>
      </c>
      <c r="H119" s="66">
        <v>0</v>
      </c>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v>0</v>
      </c>
      <c r="G120" s="66">
        <v>0</v>
      </c>
      <c r="H120" s="66">
        <v>0</v>
      </c>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v>0</v>
      </c>
      <c r="G121" s="66">
        <v>0</v>
      </c>
      <c r="H121" s="66">
        <v>0</v>
      </c>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v>0</v>
      </c>
      <c r="G122" s="66">
        <v>0</v>
      </c>
      <c r="H122" s="66">
        <v>0</v>
      </c>
      <c r="I122" s="66" t="s">
        <v>112</v>
      </c>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v>0</v>
      </c>
      <c r="G123" s="66">
        <v>0</v>
      </c>
      <c r="H123" s="66">
        <v>0</v>
      </c>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v>0</v>
      </c>
      <c r="G124" s="66">
        <v>0</v>
      </c>
      <c r="H124" s="66">
        <v>0</v>
      </c>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F93+F95+F97+F99+F101+F103+F105+F107+F109+F111+F113+F115+F117+F119+F121+F123</f>
        <v>0</v>
      </c>
      <c r="G125" s="169">
        <f t="shared" ref="G125:K126" si="8">G93+G95+G97+G99+G101+G103+G105+G107+G109+G111+G113+G115+G117+G119</f>
        <v>3</v>
      </c>
      <c r="H125" s="169">
        <f>H93+H95+H97+H99+H101+H103+H105+H107+H109+H111+H113+H115+H117+H119+H121+H123</f>
        <v>0</v>
      </c>
      <c r="I125" s="169">
        <f t="shared" si="8"/>
        <v>0</v>
      </c>
      <c r="J125" s="169">
        <f t="shared" si="8"/>
        <v>0</v>
      </c>
      <c r="K125" s="169">
        <f t="shared" si="8"/>
        <v>0</v>
      </c>
      <c r="L125" s="13"/>
      <c r="M125" s="214">
        <f t="shared" si="0"/>
        <v>3</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F94+F96+F98+F100+F102+F104+F106+F108+F110+F112+F114+F116+F118+F120+F122+F124</f>
        <v>0</v>
      </c>
      <c r="G126" s="169">
        <f t="shared" si="8"/>
        <v>30</v>
      </c>
      <c r="H126" s="169">
        <f>H94+H96+H98+H100+H102+H104+H106+H108+H110+H112+H114+H116+H118+H120+H122+H124</f>
        <v>0</v>
      </c>
      <c r="I126" s="169">
        <f t="shared" si="8"/>
        <v>0</v>
      </c>
      <c r="J126" s="169">
        <f t="shared" si="8"/>
        <v>0</v>
      </c>
      <c r="K126" s="169">
        <f t="shared" si="8"/>
        <v>0</v>
      </c>
      <c r="L126" s="13"/>
      <c r="M126" s="214">
        <f t="shared" si="0"/>
        <v>30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v>0</v>
      </c>
      <c r="G127" s="66">
        <v>0</v>
      </c>
      <c r="H127" s="66">
        <v>0</v>
      </c>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v>0</v>
      </c>
      <c r="G128" s="66">
        <v>0</v>
      </c>
      <c r="H128" s="66">
        <v>0</v>
      </c>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v>0</v>
      </c>
      <c r="G129" s="66">
        <v>0</v>
      </c>
      <c r="H129" s="66">
        <v>0</v>
      </c>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v>0</v>
      </c>
      <c r="G130" s="66">
        <v>0</v>
      </c>
      <c r="H130" s="66">
        <v>0</v>
      </c>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v>1</v>
      </c>
      <c r="G131" s="66">
        <v>2</v>
      </c>
      <c r="H131" s="66">
        <v>1</v>
      </c>
      <c r="I131" s="66"/>
      <c r="J131" s="66"/>
      <c r="K131" s="66"/>
      <c r="L131" s="13"/>
      <c r="M131" s="72">
        <f t="shared" si="0"/>
        <v>4</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v>26</v>
      </c>
      <c r="G132" s="66">
        <v>20</v>
      </c>
      <c r="H132" s="66">
        <v>20</v>
      </c>
      <c r="I132" s="66"/>
      <c r="J132" s="66"/>
      <c r="K132" s="66"/>
      <c r="L132" s="13"/>
      <c r="M132" s="72">
        <f t="shared" si="0"/>
        <v>66</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v>1</v>
      </c>
      <c r="G133" s="66">
        <v>0</v>
      </c>
      <c r="H133" s="66">
        <v>0</v>
      </c>
      <c r="I133" s="66"/>
      <c r="J133" s="66"/>
      <c r="K133" s="66"/>
      <c r="L133" s="13"/>
      <c r="M133" s="72">
        <f t="shared" si="0"/>
        <v>1</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v>26</v>
      </c>
      <c r="G134" s="66">
        <v>0</v>
      </c>
      <c r="H134" s="66">
        <v>0</v>
      </c>
      <c r="I134" s="66"/>
      <c r="J134" s="66"/>
      <c r="K134" s="66"/>
      <c r="L134" s="13"/>
      <c r="M134" s="72">
        <f t="shared" si="0"/>
        <v>26</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v>0</v>
      </c>
      <c r="G135" s="66">
        <v>0</v>
      </c>
      <c r="H135" s="66">
        <v>0</v>
      </c>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v>0</v>
      </c>
      <c r="G136" s="66">
        <v>0</v>
      </c>
      <c r="H136" s="66">
        <v>0</v>
      </c>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v>0</v>
      </c>
      <c r="G137" s="66">
        <v>0</v>
      </c>
      <c r="H137" s="66">
        <v>0</v>
      </c>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v>0</v>
      </c>
      <c r="G138" s="66">
        <v>0</v>
      </c>
      <c r="H138" s="66">
        <v>0</v>
      </c>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v>0</v>
      </c>
      <c r="G139" s="66">
        <v>0</v>
      </c>
      <c r="H139" s="66">
        <v>0</v>
      </c>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v>0</v>
      </c>
      <c r="G140" s="66">
        <v>0</v>
      </c>
      <c r="H140" s="66">
        <v>0</v>
      </c>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v>0</v>
      </c>
      <c r="G141" s="66">
        <v>0</v>
      </c>
      <c r="H141" s="66">
        <v>0</v>
      </c>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v>0</v>
      </c>
      <c r="G142" s="66">
        <v>0</v>
      </c>
      <c r="H142" s="66">
        <v>0</v>
      </c>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v>0</v>
      </c>
      <c r="G143" s="66">
        <v>0</v>
      </c>
      <c r="H143" s="66">
        <v>0</v>
      </c>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v>0</v>
      </c>
      <c r="G144" s="66">
        <v>0</v>
      </c>
      <c r="H144" s="66">
        <v>0</v>
      </c>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v>0</v>
      </c>
      <c r="G145" s="66">
        <v>1</v>
      </c>
      <c r="H145" s="66">
        <v>0</v>
      </c>
      <c r="I145" s="66"/>
      <c r="J145" s="66"/>
      <c r="K145" s="66"/>
      <c r="L145" s="13"/>
      <c r="M145" s="72">
        <f t="shared" si="0"/>
        <v>1</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v>0</v>
      </c>
      <c r="G146" s="66">
        <v>60</v>
      </c>
      <c r="H146" s="66">
        <v>0</v>
      </c>
      <c r="I146" s="66"/>
      <c r="J146" s="66"/>
      <c r="K146" s="66"/>
      <c r="L146" s="13"/>
      <c r="M146" s="72">
        <f t="shared" si="0"/>
        <v>60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v>0</v>
      </c>
      <c r="G147" s="66">
        <v>0</v>
      </c>
      <c r="H147" s="66">
        <v>0</v>
      </c>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v>0</v>
      </c>
      <c r="G148" s="66">
        <v>0</v>
      </c>
      <c r="H148" s="66">
        <v>0</v>
      </c>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v>0</v>
      </c>
      <c r="G149" s="66">
        <v>0</v>
      </c>
      <c r="H149" s="66">
        <v>0</v>
      </c>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v>0</v>
      </c>
      <c r="G150" s="66">
        <v>0</v>
      </c>
      <c r="H150" s="66">
        <v>0</v>
      </c>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v>0</v>
      </c>
      <c r="G151" s="66">
        <v>1</v>
      </c>
      <c r="H151" s="66">
        <v>0</v>
      </c>
      <c r="I151" s="66"/>
      <c r="J151" s="66"/>
      <c r="K151" s="66"/>
      <c r="L151" s="13"/>
      <c r="M151" s="72">
        <f t="shared" si="0"/>
        <v>1</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v>0</v>
      </c>
      <c r="G152" s="66">
        <v>60</v>
      </c>
      <c r="H152" s="66">
        <v>0</v>
      </c>
      <c r="I152" s="66"/>
      <c r="J152" s="66"/>
      <c r="K152" s="66"/>
      <c r="L152" s="13"/>
      <c r="M152" s="72">
        <f t="shared" si="0"/>
        <v>60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v>0</v>
      </c>
      <c r="G153" s="66">
        <v>0</v>
      </c>
      <c r="H153" s="66">
        <v>0</v>
      </c>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v>0</v>
      </c>
      <c r="G154" s="66">
        <v>0</v>
      </c>
      <c r="H154" s="66">
        <v>0</v>
      </c>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v>0</v>
      </c>
      <c r="G155" s="66">
        <v>0</v>
      </c>
      <c r="H155" s="66">
        <v>0</v>
      </c>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v>0</v>
      </c>
      <c r="G156" s="66">
        <v>0</v>
      </c>
      <c r="H156" s="66">
        <v>0</v>
      </c>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v>1</v>
      </c>
      <c r="G157" s="66">
        <v>0</v>
      </c>
      <c r="H157" s="66">
        <v>1</v>
      </c>
      <c r="I157" s="66"/>
      <c r="J157" s="66"/>
      <c r="K157" s="66"/>
      <c r="L157" s="13"/>
      <c r="M157" s="72">
        <f t="shared" si="0"/>
        <v>2</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v>26</v>
      </c>
      <c r="G158" s="66">
        <v>0</v>
      </c>
      <c r="H158" s="66">
        <v>20</v>
      </c>
      <c r="I158" s="66"/>
      <c r="J158" s="66"/>
      <c r="K158" s="66"/>
      <c r="L158" s="13"/>
      <c r="M158" s="72">
        <f t="shared" si="0"/>
        <v>46</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2</v>
      </c>
      <c r="G159" s="169">
        <f t="shared" si="9"/>
        <v>4</v>
      </c>
      <c r="H159" s="169">
        <f t="shared" si="9"/>
        <v>1</v>
      </c>
      <c r="I159" s="169">
        <f t="shared" si="9"/>
        <v>0</v>
      </c>
      <c r="J159" s="169">
        <f t="shared" si="9"/>
        <v>0</v>
      </c>
      <c r="K159" s="169">
        <f t="shared" si="9"/>
        <v>0</v>
      </c>
      <c r="L159" s="13"/>
      <c r="M159" s="214">
        <f t="shared" si="0"/>
        <v>7</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52</v>
      </c>
      <c r="G160" s="169">
        <f t="shared" ref="G160:K160" si="10">+G128+G130+G132+G134+G136+G138+G140+G142+G144+G146+G148+G150+G152+G154</f>
        <v>140</v>
      </c>
      <c r="H160" s="169">
        <f t="shared" si="10"/>
        <v>20</v>
      </c>
      <c r="I160" s="169">
        <f t="shared" si="10"/>
        <v>0</v>
      </c>
      <c r="J160" s="169">
        <f t="shared" si="10"/>
        <v>0</v>
      </c>
      <c r="K160" s="169">
        <f t="shared" si="10"/>
        <v>0</v>
      </c>
      <c r="L160" s="13"/>
      <c r="M160" s="214">
        <f t="shared" si="0"/>
        <v>212</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v>0</v>
      </c>
      <c r="G161" s="66">
        <v>0</v>
      </c>
      <c r="H161" s="66">
        <v>0</v>
      </c>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v>0</v>
      </c>
      <c r="G162" s="66">
        <v>0</v>
      </c>
      <c r="H162" s="66">
        <v>0</v>
      </c>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v>0</v>
      </c>
      <c r="G163" s="66">
        <v>0</v>
      </c>
      <c r="H163" s="66">
        <v>0</v>
      </c>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v>0</v>
      </c>
      <c r="G164" s="66">
        <v>0</v>
      </c>
      <c r="H164" s="66">
        <v>0</v>
      </c>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v>4</v>
      </c>
      <c r="G165" s="66">
        <v>4</v>
      </c>
      <c r="H165" s="66">
        <v>4</v>
      </c>
      <c r="I165" s="66"/>
      <c r="J165" s="66"/>
      <c r="K165" s="66"/>
      <c r="L165" s="13"/>
      <c r="M165" s="72">
        <f t="shared" si="0"/>
        <v>12</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v>1415</v>
      </c>
      <c r="G166" s="66">
        <v>1415</v>
      </c>
      <c r="H166" s="66">
        <v>1415</v>
      </c>
      <c r="I166" s="66"/>
      <c r="J166" s="66"/>
      <c r="K166" s="66"/>
      <c r="L166" s="13"/>
      <c r="M166" s="72">
        <f t="shared" si="0"/>
        <v>4245</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v>1</v>
      </c>
      <c r="G167" s="66">
        <v>1</v>
      </c>
      <c r="H167" s="66">
        <v>1</v>
      </c>
      <c r="I167" s="66"/>
      <c r="J167" s="66"/>
      <c r="K167" s="66"/>
      <c r="L167" s="13"/>
      <c r="M167" s="72">
        <f t="shared" si="0"/>
        <v>3</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v>50</v>
      </c>
      <c r="G168" s="66">
        <v>50</v>
      </c>
      <c r="H168" s="66">
        <v>50</v>
      </c>
      <c r="I168" s="66"/>
      <c r="J168" s="66"/>
      <c r="K168" s="66"/>
      <c r="L168" s="13"/>
      <c r="M168" s="72">
        <f t="shared" si="0"/>
        <v>150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v>0</v>
      </c>
      <c r="G169" s="66">
        <v>0</v>
      </c>
      <c r="H169" s="66">
        <v>0</v>
      </c>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v>0</v>
      </c>
      <c r="G170" s="66">
        <v>0</v>
      </c>
      <c r="H170" s="66">
        <v>0</v>
      </c>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v>274</v>
      </c>
      <c r="G171" s="66">
        <v>274</v>
      </c>
      <c r="H171" s="66">
        <v>274</v>
      </c>
      <c r="I171" s="66"/>
      <c r="J171" s="66"/>
      <c r="K171" s="66"/>
      <c r="L171" s="13"/>
      <c r="M171" s="72">
        <f t="shared" si="0"/>
        <v>822</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v>1415</v>
      </c>
      <c r="G172" s="66">
        <v>1415</v>
      </c>
      <c r="H172" s="66">
        <v>1415</v>
      </c>
      <c r="I172" s="66"/>
      <c r="J172" s="66"/>
      <c r="K172" s="66"/>
      <c r="L172" s="13"/>
      <c r="M172" s="72">
        <f t="shared" si="0"/>
        <v>4245</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v>0</v>
      </c>
      <c r="G173" s="66">
        <v>0</v>
      </c>
      <c r="H173" s="66">
        <v>0</v>
      </c>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v>0</v>
      </c>
      <c r="G174" s="66">
        <v>0</v>
      </c>
      <c r="H174" s="66">
        <v>0</v>
      </c>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v>13</v>
      </c>
      <c r="G175" s="66">
        <v>13</v>
      </c>
      <c r="H175" s="66">
        <v>13</v>
      </c>
      <c r="I175" s="66"/>
      <c r="J175" s="66"/>
      <c r="K175" s="66"/>
      <c r="L175" s="13"/>
      <c r="M175" s="72">
        <f t="shared" si="0"/>
        <v>39</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v>1415</v>
      </c>
      <c r="G176" s="66">
        <v>1415</v>
      </c>
      <c r="H176" s="66">
        <v>1415</v>
      </c>
      <c r="I176" s="66"/>
      <c r="J176" s="66"/>
      <c r="K176" s="66"/>
      <c r="L176" s="13"/>
      <c r="M176" s="72">
        <f t="shared" si="0"/>
        <v>4245</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v>230</v>
      </c>
      <c r="G179" s="71">
        <v>105</v>
      </c>
      <c r="H179" s="71">
        <v>103</v>
      </c>
      <c r="I179" s="71"/>
      <c r="J179" s="71"/>
      <c r="K179" s="71"/>
      <c r="L179" s="13"/>
      <c r="M179" s="72">
        <f t="shared" si="0"/>
        <v>438</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v>67</v>
      </c>
      <c r="G180" s="66">
        <v>20</v>
      </c>
      <c r="H180" s="66">
        <v>45</v>
      </c>
      <c r="I180" s="66"/>
      <c r="J180" s="66"/>
      <c r="K180" s="66"/>
      <c r="L180" s="13"/>
      <c r="M180" s="72">
        <f t="shared" si="0"/>
        <v>132</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v>67</v>
      </c>
      <c r="G181" s="71">
        <v>20</v>
      </c>
      <c r="H181" s="71">
        <v>45</v>
      </c>
      <c r="I181" s="71"/>
      <c r="J181" s="71"/>
      <c r="K181" s="71"/>
      <c r="L181" s="13"/>
      <c r="M181" s="72">
        <f t="shared" si="0"/>
        <v>132</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v>13</v>
      </c>
      <c r="G182" s="66">
        <v>3</v>
      </c>
      <c r="H182" s="66">
        <v>9</v>
      </c>
      <c r="I182" s="66"/>
      <c r="J182" s="66"/>
      <c r="K182" s="66"/>
      <c r="L182" s="13"/>
      <c r="M182" s="72">
        <f t="shared" si="0"/>
        <v>25</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v>13</v>
      </c>
      <c r="G183" s="71">
        <v>3</v>
      </c>
      <c r="H183" s="71">
        <v>9</v>
      </c>
      <c r="I183" s="71"/>
      <c r="J183" s="71"/>
      <c r="K183" s="71"/>
      <c r="L183" s="13"/>
      <c r="M183" s="72">
        <f t="shared" si="0"/>
        <v>25</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v>63</v>
      </c>
      <c r="G184" s="66">
        <v>20</v>
      </c>
      <c r="H184" s="66">
        <v>44</v>
      </c>
      <c r="I184" s="66"/>
      <c r="J184" s="66"/>
      <c r="K184" s="66"/>
      <c r="L184" s="13"/>
      <c r="M184" s="72">
        <f t="shared" si="0"/>
        <v>127</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v>63</v>
      </c>
      <c r="G185" s="71">
        <v>20</v>
      </c>
      <c r="H185" s="71">
        <v>45</v>
      </c>
      <c r="I185" s="71"/>
      <c r="J185" s="71"/>
      <c r="K185" s="71"/>
      <c r="L185" s="13"/>
      <c r="M185" s="72">
        <f t="shared" si="0"/>
        <v>128</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v>230</v>
      </c>
      <c r="G186" s="66">
        <v>103</v>
      </c>
      <c r="H186" s="66">
        <v>103</v>
      </c>
      <c r="I186" s="66"/>
      <c r="J186" s="66"/>
      <c r="K186" s="66"/>
      <c r="L186" s="13"/>
      <c r="M186" s="72">
        <f t="shared" si="0"/>
        <v>436</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v>230</v>
      </c>
      <c r="G187" s="66">
        <v>105</v>
      </c>
      <c r="H187" s="66">
        <v>103</v>
      </c>
      <c r="I187" s="66"/>
      <c r="J187" s="66"/>
      <c r="K187" s="66"/>
      <c r="L187" s="13"/>
      <c r="M187" s="72">
        <f t="shared" si="0"/>
        <v>438</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v>217</v>
      </c>
      <c r="G188" s="66">
        <v>105</v>
      </c>
      <c r="H188" s="66">
        <v>103</v>
      </c>
      <c r="I188" s="66"/>
      <c r="J188" s="66"/>
      <c r="K188" s="66"/>
      <c r="L188" s="13"/>
      <c r="M188" s="72">
        <f t="shared" si="0"/>
        <v>425</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v>229</v>
      </c>
      <c r="G189" s="66">
        <v>105</v>
      </c>
      <c r="H189" s="66">
        <v>102</v>
      </c>
      <c r="I189" s="66"/>
      <c r="J189" s="66"/>
      <c r="K189" s="66"/>
      <c r="L189" s="13"/>
      <c r="M189" s="72">
        <f t="shared" si="0"/>
        <v>436</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v>220</v>
      </c>
      <c r="G190" s="66">
        <v>102</v>
      </c>
      <c r="H190" s="66">
        <v>98</v>
      </c>
      <c r="I190" s="66"/>
      <c r="J190" s="66"/>
      <c r="K190" s="66"/>
      <c r="L190" s="13"/>
      <c r="M190" s="72">
        <f t="shared" si="0"/>
        <v>420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v>192</v>
      </c>
      <c r="G191" s="66">
        <v>97</v>
      </c>
      <c r="H191" s="66">
        <v>76</v>
      </c>
      <c r="I191" s="66"/>
      <c r="J191" s="66"/>
      <c r="K191" s="66"/>
      <c r="L191" s="13"/>
      <c r="M191" s="72">
        <f t="shared" si="0"/>
        <v>365</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v>135</v>
      </c>
      <c r="G192" s="66">
        <v>71</v>
      </c>
      <c r="H192" s="66">
        <v>66</v>
      </c>
      <c r="I192" s="66"/>
      <c r="J192" s="66"/>
      <c r="K192" s="66"/>
      <c r="L192" s="13"/>
      <c r="M192" s="72">
        <f t="shared" si="0"/>
        <v>272</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v>102</v>
      </c>
      <c r="G193" s="169">
        <v>66</v>
      </c>
      <c r="H193" s="169">
        <v>49</v>
      </c>
      <c r="I193" s="169">
        <f t="shared" ref="I193:K193" si="13">SUM(I180,I182,I184,I186:I192)</f>
        <v>0</v>
      </c>
      <c r="J193" s="169">
        <f t="shared" si="13"/>
        <v>0</v>
      </c>
      <c r="K193" s="169">
        <f t="shared" si="13"/>
        <v>0</v>
      </c>
      <c r="L193" s="13"/>
      <c r="M193" s="214">
        <f>SUM(F193:K193)</f>
        <v>217</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v>9</v>
      </c>
      <c r="G194" s="66">
        <v>8</v>
      </c>
      <c r="H194" s="66">
        <v>3</v>
      </c>
      <c r="I194" s="66"/>
      <c r="J194" s="66"/>
      <c r="K194" s="66"/>
      <c r="L194" s="13"/>
      <c r="M194" s="72">
        <f t="shared" si="0"/>
        <v>20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v>36</v>
      </c>
      <c r="G195" s="66">
        <f>4+6+3+3+5+3+4+4</f>
        <v>32</v>
      </c>
      <c r="H195" s="66">
        <f>2+5+20</f>
        <v>27</v>
      </c>
      <c r="I195" s="66"/>
      <c r="J195" s="66"/>
      <c r="K195" s="66"/>
      <c r="L195" s="13"/>
      <c r="M195" s="72">
        <f t="shared" si="0"/>
        <v>95</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v>0</v>
      </c>
      <c r="G196" s="66">
        <v>2</v>
      </c>
      <c r="H196" s="66">
        <v>0</v>
      </c>
      <c r="I196" s="66"/>
      <c r="J196" s="66"/>
      <c r="K196" s="66"/>
      <c r="L196" s="13"/>
      <c r="M196" s="72">
        <f t="shared" si="0"/>
        <v>2</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v>0</v>
      </c>
      <c r="G197" s="66">
        <v>60</v>
      </c>
      <c r="H197" s="66">
        <v>0</v>
      </c>
      <c r="I197" s="66"/>
      <c r="J197" s="66"/>
      <c r="K197" s="66"/>
      <c r="L197" s="13"/>
      <c r="M197" s="72">
        <f t="shared" si="0"/>
        <v>60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v>0</v>
      </c>
      <c r="G198" s="66">
        <v>0</v>
      </c>
      <c r="H198" s="66">
        <v>0</v>
      </c>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v>0</v>
      </c>
      <c r="G199" s="66">
        <v>0</v>
      </c>
      <c r="H199" s="66">
        <v>0</v>
      </c>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v>0</v>
      </c>
      <c r="G200" s="66">
        <v>0</v>
      </c>
      <c r="H200" s="66">
        <v>0</v>
      </c>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v>0</v>
      </c>
      <c r="G201" s="66">
        <v>0</v>
      </c>
      <c r="H201" s="66">
        <v>0</v>
      </c>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v>0</v>
      </c>
      <c r="G202" s="66">
        <v>0</v>
      </c>
      <c r="H202" s="66">
        <v>0</v>
      </c>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v>0</v>
      </c>
      <c r="G203" s="66">
        <v>0</v>
      </c>
      <c r="H203" s="66">
        <v>0</v>
      </c>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v>0</v>
      </c>
      <c r="G204" s="66">
        <v>0</v>
      </c>
      <c r="H204" s="66">
        <v>0</v>
      </c>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v>0</v>
      </c>
      <c r="G205" s="66">
        <v>0</v>
      </c>
      <c r="H205" s="66">
        <v>0</v>
      </c>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9</v>
      </c>
      <c r="G206" s="169">
        <f>G194+G196+G198+G200+G202+G204</f>
        <v>10</v>
      </c>
      <c r="H206" s="169">
        <f t="shared" ref="H206:K206" si="14">H194+H196+H198+H200+H202+H204</f>
        <v>3</v>
      </c>
      <c r="I206" s="169">
        <f t="shared" si="14"/>
        <v>0</v>
      </c>
      <c r="J206" s="169">
        <f t="shared" si="14"/>
        <v>0</v>
      </c>
      <c r="K206" s="169">
        <f t="shared" si="14"/>
        <v>0</v>
      </c>
      <c r="L206" s="13"/>
      <c r="M206" s="214">
        <f t="shared" si="0"/>
        <v>22</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v>0</v>
      </c>
      <c r="G207" s="66">
        <v>0</v>
      </c>
      <c r="H207" s="66">
        <v>0</v>
      </c>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v>0</v>
      </c>
      <c r="G208" s="66">
        <v>0</v>
      </c>
      <c r="H208" s="66">
        <v>0</v>
      </c>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v>0</v>
      </c>
      <c r="G209" s="66">
        <v>0</v>
      </c>
      <c r="H209" s="66">
        <v>0</v>
      </c>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v>0</v>
      </c>
      <c r="G210" s="66">
        <v>2</v>
      </c>
      <c r="H210" s="66">
        <v>0</v>
      </c>
      <c r="I210" s="66"/>
      <c r="J210" s="66"/>
      <c r="K210" s="66"/>
      <c r="L210" s="13"/>
      <c r="M210" s="72">
        <f t="shared" si="0"/>
        <v>2</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2</v>
      </c>
      <c r="H211" s="173">
        <f t="shared" si="15"/>
        <v>0</v>
      </c>
      <c r="I211" s="173">
        <f t="shared" si="15"/>
        <v>0</v>
      </c>
      <c r="J211" s="173">
        <f t="shared" si="15"/>
        <v>0</v>
      </c>
      <c r="K211" s="173">
        <f t="shared" si="15"/>
        <v>0</v>
      </c>
      <c r="L211" s="13"/>
      <c r="M211" s="214">
        <f t="shared" si="0"/>
        <v>2</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v>0</v>
      </c>
      <c r="G212" s="66">
        <v>0</v>
      </c>
      <c r="H212" s="66">
        <v>0</v>
      </c>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v>0</v>
      </c>
      <c r="G213" s="66">
        <v>0</v>
      </c>
      <c r="H213" s="66">
        <v>0</v>
      </c>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v>0</v>
      </c>
      <c r="G214" s="66">
        <v>0</v>
      </c>
      <c r="H214" s="66">
        <v>0</v>
      </c>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v>0</v>
      </c>
      <c r="G215" s="66">
        <v>0</v>
      </c>
      <c r="H215" s="66">
        <v>0</v>
      </c>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v>0</v>
      </c>
      <c r="G217" s="66">
        <v>0</v>
      </c>
      <c r="H217" s="66">
        <v>0</v>
      </c>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v>0</v>
      </c>
      <c r="G218" s="66">
        <v>0</v>
      </c>
      <c r="H218" s="66">
        <v>0</v>
      </c>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v>0</v>
      </c>
      <c r="G219" s="66">
        <v>0</v>
      </c>
      <c r="H219" s="66">
        <v>0</v>
      </c>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v>0</v>
      </c>
      <c r="G220" s="66">
        <v>0</v>
      </c>
      <c r="H220" s="66">
        <v>0</v>
      </c>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v>0</v>
      </c>
      <c r="G222" s="66">
        <v>0</v>
      </c>
      <c r="H222" s="66">
        <v>0</v>
      </c>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v>0</v>
      </c>
      <c r="G223" s="66">
        <v>0</v>
      </c>
      <c r="H223" s="66">
        <v>0</v>
      </c>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v>0</v>
      </c>
      <c r="G224" s="66">
        <v>0</v>
      </c>
      <c r="H224" s="66">
        <v>0</v>
      </c>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v>0</v>
      </c>
      <c r="G225" s="66">
        <v>0</v>
      </c>
      <c r="H225" s="66">
        <v>0</v>
      </c>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v>0</v>
      </c>
      <c r="G227" s="66">
        <v>0</v>
      </c>
      <c r="H227" s="66">
        <v>0</v>
      </c>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v>0</v>
      </c>
      <c r="G228" s="66">
        <v>0</v>
      </c>
      <c r="H228" s="66">
        <v>0</v>
      </c>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v>0</v>
      </c>
      <c r="G229" s="66">
        <v>0</v>
      </c>
      <c r="H229" s="66">
        <v>0</v>
      </c>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v>0</v>
      </c>
      <c r="G230" s="66">
        <v>0</v>
      </c>
      <c r="H230" s="66">
        <v>0</v>
      </c>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v>0</v>
      </c>
      <c r="G232" s="66">
        <v>0</v>
      </c>
      <c r="H232" s="66">
        <v>0</v>
      </c>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v>0</v>
      </c>
      <c r="G233" s="66">
        <v>0</v>
      </c>
      <c r="H233" s="66">
        <v>0</v>
      </c>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v>0</v>
      </c>
      <c r="G234" s="66">
        <v>0</v>
      </c>
      <c r="H234" s="66">
        <v>0</v>
      </c>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v>0</v>
      </c>
      <c r="G235" s="66">
        <v>0</v>
      </c>
      <c r="H235" s="66">
        <v>0</v>
      </c>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v>0</v>
      </c>
      <c r="G247" s="66">
        <v>0</v>
      </c>
      <c r="H247" s="66">
        <v>0</v>
      </c>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v>0</v>
      </c>
      <c r="G248" s="66">
        <v>0</v>
      </c>
      <c r="H248" s="66">
        <v>0</v>
      </c>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v>0</v>
      </c>
      <c r="G249" s="66">
        <v>0</v>
      </c>
      <c r="H249" s="66">
        <v>0</v>
      </c>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v>0</v>
      </c>
      <c r="G250" s="66">
        <v>0</v>
      </c>
      <c r="H250" s="66">
        <v>0</v>
      </c>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204" t="s">
        <v>629</v>
      </c>
      <c r="E257" s="199" t="s">
        <v>630</v>
      </c>
      <c r="F257" s="200"/>
      <c r="G257" s="200"/>
      <c r="H257" s="200"/>
      <c r="I257" s="200"/>
      <c r="J257" s="200"/>
      <c r="K257" s="200"/>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204" t="s">
        <v>632</v>
      </c>
      <c r="E258" s="199" t="s">
        <v>633</v>
      </c>
      <c r="F258" s="200"/>
      <c r="G258" s="200"/>
      <c r="H258" s="200"/>
      <c r="I258" s="200"/>
      <c r="J258" s="200"/>
      <c r="K258" s="200"/>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204" t="s">
        <v>635</v>
      </c>
      <c r="E259" s="199" t="s">
        <v>636</v>
      </c>
      <c r="F259" s="200"/>
      <c r="G259" s="200"/>
      <c r="H259" s="200"/>
      <c r="I259" s="200"/>
      <c r="J259" s="200"/>
      <c r="K259" s="200"/>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204" t="s">
        <v>638</v>
      </c>
      <c r="E260" s="199" t="s">
        <v>639</v>
      </c>
      <c r="F260" s="200"/>
      <c r="G260" s="200"/>
      <c r="H260" s="200"/>
      <c r="I260" s="200"/>
      <c r="J260" s="200"/>
      <c r="K260" s="200"/>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201" t="s">
        <v>641</v>
      </c>
      <c r="E261" s="202" t="s">
        <v>642</v>
      </c>
      <c r="F261" s="203">
        <f>SUM(F257:F260)</f>
        <v>0</v>
      </c>
      <c r="G261" s="203">
        <f t="shared" ref="G261:K261" si="25">SUM(G257:G260)</f>
        <v>0</v>
      </c>
      <c r="H261" s="203">
        <f t="shared" si="25"/>
        <v>0</v>
      </c>
      <c r="I261" s="203">
        <f t="shared" si="25"/>
        <v>0</v>
      </c>
      <c r="J261" s="203">
        <f t="shared" si="25"/>
        <v>0</v>
      </c>
      <c r="K261" s="20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4" t="s">
        <v>644</v>
      </c>
      <c r="E262" s="199" t="s">
        <v>645</v>
      </c>
      <c r="F262" s="913"/>
      <c r="G262" s="913"/>
      <c r="H262" s="913"/>
      <c r="I262" s="913"/>
      <c r="J262" s="913"/>
      <c r="K262" s="913"/>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4" t="s">
        <v>647</v>
      </c>
      <c r="E263" s="199" t="s">
        <v>648</v>
      </c>
      <c r="F263" s="913"/>
      <c r="G263" s="913"/>
      <c r="H263" s="913"/>
      <c r="I263" s="913"/>
      <c r="J263" s="913"/>
      <c r="K263" s="913"/>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4" t="s">
        <v>650</v>
      </c>
      <c r="E264" s="199" t="s">
        <v>651</v>
      </c>
      <c r="F264" s="913"/>
      <c r="G264" s="913"/>
      <c r="H264" s="913"/>
      <c r="I264" s="913"/>
      <c r="J264" s="913"/>
      <c r="K264" s="913"/>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4" t="s">
        <v>653</v>
      </c>
      <c r="E265" s="199" t="s">
        <v>654</v>
      </c>
      <c r="F265" s="913"/>
      <c r="G265" s="913"/>
      <c r="H265" s="913"/>
      <c r="I265" s="913"/>
      <c r="J265" s="913"/>
      <c r="K265" s="913"/>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1" t="s">
        <v>656</v>
      </c>
      <c r="E266" s="202" t="s">
        <v>657</v>
      </c>
      <c r="F266" s="203">
        <f t="shared" ref="F266:K266" si="27">+F262+F263+F264+F265</f>
        <v>0</v>
      </c>
      <c r="G266" s="203">
        <f t="shared" si="27"/>
        <v>0</v>
      </c>
      <c r="H266" s="203">
        <f t="shared" si="27"/>
        <v>0</v>
      </c>
      <c r="I266" s="203">
        <f t="shared" si="27"/>
        <v>0</v>
      </c>
      <c r="J266" s="203">
        <f t="shared" si="27"/>
        <v>0</v>
      </c>
      <c r="K266" s="203">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204" t="s">
        <v>659</v>
      </c>
      <c r="E267" s="199" t="s">
        <v>660</v>
      </c>
      <c r="F267" s="200"/>
      <c r="G267" s="200"/>
      <c r="H267" s="200"/>
      <c r="I267" s="200"/>
      <c r="J267" s="200"/>
      <c r="K267" s="200"/>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204" t="s">
        <v>662</v>
      </c>
      <c r="E268" s="199" t="s">
        <v>663</v>
      </c>
      <c r="F268" s="200"/>
      <c r="G268" s="200"/>
      <c r="H268" s="200"/>
      <c r="I268" s="200"/>
      <c r="J268" s="200"/>
      <c r="K268" s="200"/>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204" t="s">
        <v>665</v>
      </c>
      <c r="E269" s="199" t="s">
        <v>666</v>
      </c>
      <c r="F269" s="200"/>
      <c r="G269" s="200"/>
      <c r="H269" s="200"/>
      <c r="I269" s="200"/>
      <c r="J269" s="200"/>
      <c r="K269" s="200"/>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204" t="s">
        <v>668</v>
      </c>
      <c r="E270" s="199" t="s">
        <v>669</v>
      </c>
      <c r="F270" s="200"/>
      <c r="G270" s="200"/>
      <c r="H270" s="200"/>
      <c r="I270" s="200"/>
      <c r="J270" s="200"/>
      <c r="K270" s="200"/>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923" t="s">
        <v>1911</v>
      </c>
      <c r="E271" s="924" t="s">
        <v>670</v>
      </c>
      <c r="F271" s="925">
        <f>SUM(F267:F270)</f>
        <v>0</v>
      </c>
      <c r="G271" s="925">
        <f t="shared" ref="G271:K271" si="28">SUM(G267:G270)</f>
        <v>0</v>
      </c>
      <c r="H271" s="925">
        <f t="shared" si="28"/>
        <v>0</v>
      </c>
      <c r="I271" s="925">
        <f t="shared" si="28"/>
        <v>0</v>
      </c>
      <c r="J271" s="925">
        <f t="shared" si="28"/>
        <v>0</v>
      </c>
      <c r="K271" s="925">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894">
        <v>1</v>
      </c>
      <c r="G272" s="894">
        <v>1</v>
      </c>
      <c r="H272" s="938">
        <v>0</v>
      </c>
      <c r="I272" s="93"/>
      <c r="J272" s="93"/>
      <c r="K272" s="93"/>
      <c r="L272" s="92"/>
      <c r="M272" s="72">
        <f t="shared" si="26"/>
        <v>2</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894">
        <v>15</v>
      </c>
      <c r="G273" s="894">
        <v>15</v>
      </c>
      <c r="H273" s="938">
        <v>0</v>
      </c>
      <c r="I273" s="93"/>
      <c r="J273" s="93"/>
      <c r="K273" s="93"/>
      <c r="L273" s="92"/>
      <c r="M273" s="72">
        <f t="shared" si="26"/>
        <v>30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894">
        <v>15</v>
      </c>
      <c r="G274" s="894">
        <v>15</v>
      </c>
      <c r="H274" s="938">
        <v>0</v>
      </c>
      <c r="I274" s="94"/>
      <c r="J274" s="94"/>
      <c r="K274" s="94"/>
      <c r="L274" s="13"/>
      <c r="M274" s="72">
        <f t="shared" si="26"/>
        <v>30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894">
        <v>5</v>
      </c>
      <c r="G275" s="894">
        <v>5</v>
      </c>
      <c r="H275" s="938">
        <v>0</v>
      </c>
      <c r="I275" s="94"/>
      <c r="J275" s="94"/>
      <c r="K275" s="94"/>
      <c r="L275" s="13"/>
      <c r="M275" s="72">
        <f t="shared" si="26"/>
        <v>10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894">
        <v>0</v>
      </c>
      <c r="G276" s="894">
        <v>0</v>
      </c>
      <c r="H276" s="938">
        <v>0</v>
      </c>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39">
        <v>0</v>
      </c>
      <c r="G277" s="939">
        <v>0</v>
      </c>
      <c r="H277" s="939">
        <v>0</v>
      </c>
      <c r="I277" s="95"/>
      <c r="J277" s="95"/>
      <c r="K277" s="95"/>
      <c r="L277" s="13"/>
      <c r="M277" s="72">
        <f t="shared" si="26"/>
        <v>0</v>
      </c>
      <c r="N277" s="13"/>
      <c r="O277" s="1006"/>
      <c r="P277" s="13"/>
      <c r="Q277" s="13"/>
      <c r="R277" s="13"/>
      <c r="S277" s="13"/>
      <c r="T277" s="13"/>
      <c r="U277" s="13"/>
      <c r="V277" s="13"/>
      <c r="W277" s="13"/>
      <c r="X277" s="13"/>
      <c r="Y277" s="13"/>
      <c r="Z277" s="13"/>
    </row>
    <row r="278" spans="1:26" ht="10.5" customHeight="1">
      <c r="A278" s="13"/>
      <c r="B278" s="182" t="s">
        <v>689</v>
      </c>
      <c r="C278" s="997"/>
      <c r="D278" s="63" t="s">
        <v>690</v>
      </c>
      <c r="E278" s="57" t="s">
        <v>691</v>
      </c>
      <c r="F278" s="939">
        <v>0</v>
      </c>
      <c r="G278" s="939">
        <v>0</v>
      </c>
      <c r="H278" s="939">
        <v>0</v>
      </c>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39">
        <v>1</v>
      </c>
      <c r="G279" s="939">
        <v>0</v>
      </c>
      <c r="H279" s="939">
        <v>0</v>
      </c>
      <c r="I279" s="95"/>
      <c r="J279" s="95"/>
      <c r="K279" s="95"/>
      <c r="L279" s="13"/>
      <c r="M279" s="72">
        <f t="shared" si="26"/>
        <v>1</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39">
        <v>0</v>
      </c>
      <c r="G280" s="939">
        <v>1</v>
      </c>
      <c r="H280" s="939">
        <v>0</v>
      </c>
      <c r="I280" s="95"/>
      <c r="J280" s="95"/>
      <c r="K280" s="95"/>
      <c r="L280" s="13"/>
      <c r="M280" s="72">
        <f t="shared" si="26"/>
        <v>1</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1</v>
      </c>
      <c r="G281" s="191">
        <f t="shared" ref="G281:K281" si="29">SUM(G277:G280)</f>
        <v>1</v>
      </c>
      <c r="H281" s="191">
        <f t="shared" si="29"/>
        <v>0</v>
      </c>
      <c r="I281" s="191">
        <f t="shared" si="29"/>
        <v>0</v>
      </c>
      <c r="J281" s="191">
        <f t="shared" si="29"/>
        <v>0</v>
      </c>
      <c r="K281" s="191">
        <f t="shared" si="29"/>
        <v>0</v>
      </c>
      <c r="L281" s="13"/>
      <c r="M281" s="214">
        <f t="shared" si="26"/>
        <v>2</v>
      </c>
      <c r="N281" s="13"/>
      <c r="O281" s="1006"/>
      <c r="P281" s="13"/>
      <c r="Q281" s="13"/>
      <c r="R281" s="13"/>
      <c r="S281" s="13"/>
      <c r="T281" s="13"/>
      <c r="U281" s="13"/>
      <c r="V281" s="13"/>
      <c r="W281" s="13"/>
      <c r="X281" s="13"/>
      <c r="Y281" s="13"/>
      <c r="Z281" s="13"/>
    </row>
    <row r="282" spans="1:26" ht="12.75" customHeight="1">
      <c r="A282" s="13"/>
      <c r="B282" s="56" t="s">
        <v>700</v>
      </c>
      <c r="C282" s="999" t="s">
        <v>701</v>
      </c>
      <c r="D282" s="940" t="s">
        <v>702</v>
      </c>
      <c r="E282" s="941" t="s">
        <v>703</v>
      </c>
      <c r="F282" s="942">
        <v>0</v>
      </c>
      <c r="G282" s="942">
        <v>0</v>
      </c>
      <c r="H282" s="942">
        <v>0</v>
      </c>
      <c r="I282" s="943"/>
      <c r="J282" s="943"/>
      <c r="K282" s="943"/>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940" t="s">
        <v>705</v>
      </c>
      <c r="E283" s="941" t="s">
        <v>706</v>
      </c>
      <c r="F283" s="942">
        <v>0</v>
      </c>
      <c r="G283" s="942">
        <v>0</v>
      </c>
      <c r="H283" s="942">
        <v>0</v>
      </c>
      <c r="I283" s="943"/>
      <c r="J283" s="943"/>
      <c r="K283" s="943"/>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940" t="s">
        <v>708</v>
      </c>
      <c r="E284" s="941" t="s">
        <v>709</v>
      </c>
      <c r="F284" s="942">
        <v>0</v>
      </c>
      <c r="G284" s="942">
        <v>0</v>
      </c>
      <c r="H284" s="942">
        <v>0</v>
      </c>
      <c r="I284" s="943"/>
      <c r="J284" s="943"/>
      <c r="K284" s="943"/>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76">
        <v>0</v>
      </c>
      <c r="G285" s="76">
        <v>0</v>
      </c>
      <c r="H285" s="76">
        <v>0</v>
      </c>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76">
        <v>1</v>
      </c>
      <c r="G286" s="76">
        <v>4</v>
      </c>
      <c r="H286" s="76">
        <v>1</v>
      </c>
      <c r="I286" s="95"/>
      <c r="J286" s="95"/>
      <c r="K286" s="95"/>
      <c r="L286" s="13"/>
      <c r="M286" s="72">
        <f t="shared" si="26"/>
        <v>6</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76">
        <v>12</v>
      </c>
      <c r="G287" s="76">
        <v>6</v>
      </c>
      <c r="H287" s="76">
        <v>8</v>
      </c>
      <c r="I287" s="95"/>
      <c r="J287" s="95"/>
      <c r="K287" s="95"/>
      <c r="L287" s="13"/>
      <c r="M287" s="72">
        <f t="shared" si="26"/>
        <v>26</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76">
        <v>0</v>
      </c>
      <c r="G288" s="76">
        <v>0</v>
      </c>
      <c r="H288" s="76">
        <v>0</v>
      </c>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13</v>
      </c>
      <c r="G289" s="191">
        <f t="shared" ref="G289:K289" si="30">SUM(G285:G288)</f>
        <v>10</v>
      </c>
      <c r="H289" s="191">
        <f t="shared" si="30"/>
        <v>9</v>
      </c>
      <c r="I289" s="191">
        <f t="shared" si="30"/>
        <v>0</v>
      </c>
      <c r="J289" s="191">
        <f t="shared" si="30"/>
        <v>0</v>
      </c>
      <c r="K289" s="191">
        <f t="shared" si="30"/>
        <v>0</v>
      </c>
      <c r="L289" s="13"/>
      <c r="M289" s="214">
        <f t="shared" si="26"/>
        <v>32</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zoomScale="85" zoomScaleNormal="85" workbookViewId="0">
      <selection activeCell="F206" sqref="F206"/>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33203125" customWidth="1"/>
    <col min="15" max="15" width="40.441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726</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4</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v>13</v>
      </c>
      <c r="G10" s="67">
        <v>10</v>
      </c>
      <c r="H10" s="68">
        <v>9</v>
      </c>
      <c r="I10" s="69"/>
      <c r="J10" s="70"/>
      <c r="K10" s="71"/>
      <c r="L10" s="13"/>
      <c r="M10" s="72">
        <f t="shared" ref="M10:M264" si="0">SUM(F10:K10)</f>
        <v>32</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v>114</v>
      </c>
      <c r="G11" s="67">
        <v>79</v>
      </c>
      <c r="H11" s="68">
        <v>50</v>
      </c>
      <c r="I11" s="69"/>
      <c r="J11" s="70"/>
      <c r="K11" s="71"/>
      <c r="L11" s="13"/>
      <c r="M11" s="72">
        <f t="shared" si="0"/>
        <v>243</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v>0</v>
      </c>
      <c r="G12" s="67">
        <v>2</v>
      </c>
      <c r="H12" s="68">
        <v>0</v>
      </c>
      <c r="I12" s="69"/>
      <c r="J12" s="70"/>
      <c r="K12" s="71"/>
      <c r="L12" s="13"/>
      <c r="M12" s="72">
        <f t="shared" si="0"/>
        <v>2</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v>13</v>
      </c>
      <c r="G13" s="67">
        <v>8</v>
      </c>
      <c r="H13" s="68">
        <v>9</v>
      </c>
      <c r="I13" s="69"/>
      <c r="J13" s="70"/>
      <c r="K13" s="71"/>
      <c r="L13" s="13"/>
      <c r="M13" s="72">
        <f t="shared" si="0"/>
        <v>30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v>0</v>
      </c>
      <c r="G14" s="67">
        <v>0</v>
      </c>
      <c r="H14" s="68">
        <v>0</v>
      </c>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v>0</v>
      </c>
      <c r="G15" s="67">
        <v>0</v>
      </c>
      <c r="H15" s="68">
        <v>0</v>
      </c>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13</v>
      </c>
      <c r="G16" s="169">
        <f t="shared" si="1"/>
        <v>10</v>
      </c>
      <c r="H16" s="169">
        <f t="shared" si="1"/>
        <v>9</v>
      </c>
      <c r="I16" s="169">
        <f t="shared" si="1"/>
        <v>0</v>
      </c>
      <c r="J16" s="169">
        <f t="shared" si="1"/>
        <v>0</v>
      </c>
      <c r="K16" s="169">
        <f t="shared" si="1"/>
        <v>0</v>
      </c>
      <c r="L16" s="13"/>
      <c r="M16" s="214">
        <f t="shared" si="0"/>
        <v>32</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v>2</v>
      </c>
      <c r="G17" s="76">
        <v>3</v>
      </c>
      <c r="H17" s="76">
        <v>1</v>
      </c>
      <c r="I17" s="76"/>
      <c r="J17" s="76"/>
      <c r="K17" s="76"/>
      <c r="L17" s="13"/>
      <c r="M17" s="72">
        <f t="shared" si="0"/>
        <v>6</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v>4</v>
      </c>
      <c r="G18" s="76">
        <v>3</v>
      </c>
      <c r="H18" s="76">
        <v>5</v>
      </c>
      <c r="I18" s="76"/>
      <c r="J18" s="76"/>
      <c r="K18" s="76"/>
      <c r="L18" s="13"/>
      <c r="M18" s="72">
        <f t="shared" si="0"/>
        <v>12</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6</v>
      </c>
      <c r="G19" s="169">
        <f t="shared" si="2"/>
        <v>6</v>
      </c>
      <c r="H19" s="169">
        <f t="shared" si="2"/>
        <v>6</v>
      </c>
      <c r="I19" s="169">
        <f t="shared" si="2"/>
        <v>0</v>
      </c>
      <c r="J19" s="169">
        <f t="shared" si="2"/>
        <v>0</v>
      </c>
      <c r="K19" s="169">
        <f t="shared" si="2"/>
        <v>0</v>
      </c>
      <c r="L19" s="13"/>
      <c r="M19" s="214">
        <f t="shared" si="0"/>
        <v>18</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v>13</v>
      </c>
      <c r="G20" s="76">
        <v>10</v>
      </c>
      <c r="H20" s="76">
        <v>8</v>
      </c>
      <c r="I20" s="76"/>
      <c r="J20" s="76"/>
      <c r="K20" s="76"/>
      <c r="L20" s="13"/>
      <c r="M20" s="72">
        <f t="shared" si="0"/>
        <v>31</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919">
        <v>0</v>
      </c>
      <c r="G21" s="919">
        <v>0</v>
      </c>
      <c r="H21" s="76">
        <v>36</v>
      </c>
      <c r="I21" s="76"/>
      <c r="J21" s="76"/>
      <c r="K21" s="76"/>
      <c r="L21" s="13"/>
      <c r="M21" s="72">
        <f t="shared" si="0"/>
        <v>36</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919">
        <v>0</v>
      </c>
      <c r="G22" s="919">
        <v>0</v>
      </c>
      <c r="H22" s="76">
        <v>36</v>
      </c>
      <c r="I22" s="76"/>
      <c r="J22" s="76"/>
      <c r="K22" s="76"/>
      <c r="L22" s="13"/>
      <c r="M22" s="72">
        <f t="shared" si="0"/>
        <v>36</v>
      </c>
      <c r="N22" s="13"/>
      <c r="O22" s="989"/>
      <c r="P22" s="13"/>
      <c r="Q22" s="13"/>
      <c r="R22" s="13"/>
      <c r="S22" s="13"/>
      <c r="T22" s="13"/>
      <c r="U22" s="13"/>
      <c r="V22" s="13"/>
      <c r="W22" s="13"/>
      <c r="X22" s="13"/>
      <c r="Y22" s="13"/>
      <c r="Z22" s="13"/>
    </row>
    <row r="23" spans="1:26" ht="12.75" customHeight="1">
      <c r="A23" s="13"/>
      <c r="B23" s="969"/>
      <c r="C23" s="1000"/>
      <c r="D23" s="170" t="s">
        <v>157</v>
      </c>
      <c r="E23" s="969"/>
      <c r="F23" s="919">
        <v>0</v>
      </c>
      <c r="G23" s="919">
        <v>0</v>
      </c>
      <c r="H23" s="76">
        <v>36</v>
      </c>
      <c r="I23" s="76"/>
      <c r="J23" s="76"/>
      <c r="K23" s="76"/>
      <c r="L23" s="13"/>
      <c r="M23" s="72">
        <f t="shared" si="0"/>
        <v>36</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v>0</v>
      </c>
      <c r="G24" s="76">
        <v>0</v>
      </c>
      <c r="H24" s="76">
        <v>1</v>
      </c>
      <c r="I24" s="76"/>
      <c r="J24" s="76"/>
      <c r="K24" s="76"/>
      <c r="L24" s="13"/>
      <c r="M24" s="72">
        <f t="shared" si="0"/>
        <v>1</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v>11</v>
      </c>
      <c r="G25" s="76">
        <v>9</v>
      </c>
      <c r="H25" s="76">
        <v>7</v>
      </c>
      <c r="I25" s="76"/>
      <c r="J25" s="76"/>
      <c r="K25" s="76"/>
      <c r="L25" s="13"/>
      <c r="M25" s="72">
        <f t="shared" si="0"/>
        <v>27</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v>2</v>
      </c>
      <c r="G26" s="76">
        <v>1</v>
      </c>
      <c r="H26" s="76">
        <v>0</v>
      </c>
      <c r="I26" s="76"/>
      <c r="J26" s="76"/>
      <c r="K26" s="76"/>
      <c r="L26" s="13"/>
      <c r="M26" s="72">
        <f t="shared" si="0"/>
        <v>3</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v>0</v>
      </c>
      <c r="G27" s="76">
        <v>0</v>
      </c>
      <c r="H27" s="76">
        <v>0</v>
      </c>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13</v>
      </c>
      <c r="G28" s="169">
        <f t="shared" si="3"/>
        <v>10</v>
      </c>
      <c r="H28" s="169">
        <f t="shared" si="3"/>
        <v>8</v>
      </c>
      <c r="I28" s="169">
        <f t="shared" si="3"/>
        <v>0</v>
      </c>
      <c r="J28" s="169">
        <f t="shared" si="3"/>
        <v>0</v>
      </c>
      <c r="K28" s="169">
        <f t="shared" si="3"/>
        <v>0</v>
      </c>
      <c r="L28" s="13"/>
      <c r="M28" s="214">
        <f t="shared" si="0"/>
        <v>31</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v>1</v>
      </c>
      <c r="G29" s="97">
        <v>1</v>
      </c>
      <c r="H29" s="97">
        <v>1</v>
      </c>
      <c r="I29" s="79"/>
      <c r="J29" s="79"/>
      <c r="K29" s="79"/>
      <c r="L29" s="77"/>
      <c r="M29" s="72">
        <f t="shared" si="0"/>
        <v>3</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v>0</v>
      </c>
      <c r="G30" s="97">
        <v>0</v>
      </c>
      <c r="H30" s="97">
        <v>0</v>
      </c>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v>15</v>
      </c>
      <c r="G31" s="97">
        <v>15</v>
      </c>
      <c r="H31" s="909">
        <v>0</v>
      </c>
      <c r="I31" s="79"/>
      <c r="J31" s="79"/>
      <c r="K31" s="79"/>
      <c r="L31" s="77"/>
      <c r="M31" s="72">
        <f t="shared" si="0"/>
        <v>30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v>0</v>
      </c>
      <c r="G32" s="97">
        <v>0</v>
      </c>
      <c r="H32" s="97">
        <v>0</v>
      </c>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v>1</v>
      </c>
      <c r="G33" s="98">
        <v>1</v>
      </c>
      <c r="H33" s="98">
        <v>1</v>
      </c>
      <c r="I33" s="80"/>
      <c r="J33" s="80"/>
      <c r="K33" s="80"/>
      <c r="L33" s="77"/>
      <c r="M33" s="72">
        <f t="shared" si="0"/>
        <v>3</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v>1</v>
      </c>
      <c r="G34" s="98">
        <v>1</v>
      </c>
      <c r="H34" s="98">
        <v>1</v>
      </c>
      <c r="I34" s="80"/>
      <c r="J34" s="80"/>
      <c r="K34" s="80"/>
      <c r="L34" s="77"/>
      <c r="M34" s="72">
        <f t="shared" si="0"/>
        <v>3</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92">
        <v>0</v>
      </c>
      <c r="G35" s="892">
        <v>0</v>
      </c>
      <c r="H35" s="892">
        <v>0</v>
      </c>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v>0</v>
      </c>
      <c r="G36" s="76">
        <v>0</v>
      </c>
      <c r="H36" s="76">
        <v>0</v>
      </c>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v>0</v>
      </c>
      <c r="G37" s="76">
        <v>0</v>
      </c>
      <c r="H37" s="76">
        <v>0</v>
      </c>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v>1</v>
      </c>
      <c r="G38" s="76">
        <v>1</v>
      </c>
      <c r="H38" s="76">
        <v>1</v>
      </c>
      <c r="I38" s="76"/>
      <c r="J38" s="76"/>
      <c r="K38" s="76"/>
      <c r="L38" s="13"/>
      <c r="M38" s="72">
        <f t="shared" si="0"/>
        <v>3</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v>0</v>
      </c>
      <c r="G39" s="76">
        <v>0</v>
      </c>
      <c r="H39" s="76">
        <v>0</v>
      </c>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1</v>
      </c>
      <c r="G40" s="173">
        <f t="shared" ref="G40:K40" si="4">SUM(G36:G39)</f>
        <v>1</v>
      </c>
      <c r="H40" s="173">
        <f t="shared" si="4"/>
        <v>1</v>
      </c>
      <c r="I40" s="173">
        <f t="shared" si="4"/>
        <v>0</v>
      </c>
      <c r="J40" s="173">
        <f t="shared" si="4"/>
        <v>0</v>
      </c>
      <c r="K40" s="173">
        <f t="shared" si="4"/>
        <v>0</v>
      </c>
      <c r="L40" s="13"/>
      <c r="M40" s="214">
        <f t="shared" si="0"/>
        <v>3</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v>0</v>
      </c>
      <c r="G41" s="76">
        <v>0</v>
      </c>
      <c r="H41" s="76">
        <v>0</v>
      </c>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v>1</v>
      </c>
      <c r="G42" s="76">
        <v>1</v>
      </c>
      <c r="H42" s="76">
        <v>0</v>
      </c>
      <c r="I42" s="76"/>
      <c r="J42" s="76"/>
      <c r="K42" s="76"/>
      <c r="L42" s="13"/>
      <c r="M42" s="72">
        <f t="shared" si="0"/>
        <v>2</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v>0</v>
      </c>
      <c r="G43" s="76">
        <v>0</v>
      </c>
      <c r="H43" s="76">
        <v>0</v>
      </c>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v>0</v>
      </c>
      <c r="G44" s="76">
        <v>0</v>
      </c>
      <c r="H44" s="76">
        <v>0</v>
      </c>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1</v>
      </c>
      <c r="G45" s="173">
        <f t="shared" ref="G45:K45" si="5">SUM(G41:G44)</f>
        <v>1</v>
      </c>
      <c r="H45" s="173">
        <f t="shared" si="5"/>
        <v>0</v>
      </c>
      <c r="I45" s="173">
        <f t="shared" si="5"/>
        <v>0</v>
      </c>
      <c r="J45" s="173">
        <f t="shared" si="5"/>
        <v>0</v>
      </c>
      <c r="K45" s="173">
        <f t="shared" si="5"/>
        <v>0</v>
      </c>
      <c r="L45" s="13"/>
      <c r="M45" s="214">
        <f t="shared" si="0"/>
        <v>2</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v>1</v>
      </c>
      <c r="G46" s="81">
        <v>0</v>
      </c>
      <c r="H46" s="81">
        <v>0</v>
      </c>
      <c r="I46" s="81"/>
      <c r="J46" s="81"/>
      <c r="K46" s="81"/>
      <c r="L46" s="13"/>
      <c r="M46" s="72">
        <f t="shared" si="0"/>
        <v>1</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v>1</v>
      </c>
      <c r="G47" s="81">
        <v>0</v>
      </c>
      <c r="H47" s="81">
        <v>0</v>
      </c>
      <c r="I47" s="81"/>
      <c r="J47" s="81"/>
      <c r="K47" s="81"/>
      <c r="L47" s="13"/>
      <c r="M47" s="72">
        <f t="shared" si="0"/>
        <v>1</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v>13</v>
      </c>
      <c r="G48" s="81">
        <v>0</v>
      </c>
      <c r="H48" s="81">
        <v>0</v>
      </c>
      <c r="I48" s="81"/>
      <c r="J48" s="81"/>
      <c r="K48" s="81"/>
      <c r="L48" s="13"/>
      <c r="M48" s="72">
        <f t="shared" si="0"/>
        <v>13</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v>0</v>
      </c>
      <c r="G49" s="82">
        <v>0</v>
      </c>
      <c r="H49" s="82">
        <v>0</v>
      </c>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v>0</v>
      </c>
      <c r="G50" s="82">
        <v>0</v>
      </c>
      <c r="H50" s="82">
        <v>0</v>
      </c>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v>0</v>
      </c>
      <c r="G51" s="83">
        <v>0</v>
      </c>
      <c r="H51" s="83">
        <v>0</v>
      </c>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v>0</v>
      </c>
      <c r="G52" s="82">
        <v>0</v>
      </c>
      <c r="H52" s="82">
        <v>0</v>
      </c>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v>0</v>
      </c>
      <c r="G53" s="82">
        <v>0</v>
      </c>
      <c r="H53" s="82">
        <v>0</v>
      </c>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v>0</v>
      </c>
      <c r="G54" s="76">
        <v>0</v>
      </c>
      <c r="H54" s="76">
        <v>0</v>
      </c>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v>0</v>
      </c>
      <c r="G55" s="76">
        <v>0</v>
      </c>
      <c r="H55" s="76">
        <v>0</v>
      </c>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v>0</v>
      </c>
      <c r="G56" s="76">
        <v>0</v>
      </c>
      <c r="H56" s="76">
        <v>0</v>
      </c>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v>0</v>
      </c>
      <c r="G57" s="76">
        <v>0</v>
      </c>
      <c r="H57" s="76">
        <v>0</v>
      </c>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v>0</v>
      </c>
      <c r="G59" s="66">
        <v>0</v>
      </c>
      <c r="H59" s="66">
        <v>0</v>
      </c>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v>0</v>
      </c>
      <c r="G60" s="66">
        <v>0</v>
      </c>
      <c r="H60" s="66">
        <v>0</v>
      </c>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v>0</v>
      </c>
      <c r="G61" s="66">
        <v>0</v>
      </c>
      <c r="H61" s="66">
        <v>0</v>
      </c>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v>0</v>
      </c>
      <c r="G62" s="66">
        <v>0</v>
      </c>
      <c r="H62" s="66">
        <v>0</v>
      </c>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v>3</v>
      </c>
      <c r="G63" s="66">
        <v>3</v>
      </c>
      <c r="H63" s="66">
        <v>3</v>
      </c>
      <c r="I63" s="66"/>
      <c r="J63" s="66"/>
      <c r="K63" s="66"/>
      <c r="L63" s="13"/>
      <c r="M63" s="72">
        <f t="shared" si="0"/>
        <v>9</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v>20</v>
      </c>
      <c r="G64" s="66">
        <v>20</v>
      </c>
      <c r="H64" s="66">
        <v>20</v>
      </c>
      <c r="I64" s="66"/>
      <c r="J64" s="66"/>
      <c r="K64" s="66"/>
      <c r="L64" s="13"/>
      <c r="M64" s="72">
        <f t="shared" si="0"/>
        <v>60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v>0</v>
      </c>
      <c r="G65" s="66">
        <v>0</v>
      </c>
      <c r="H65" s="66">
        <v>0</v>
      </c>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v>0</v>
      </c>
      <c r="G66" s="66">
        <v>0</v>
      </c>
      <c r="H66" s="66">
        <v>0</v>
      </c>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v>0</v>
      </c>
      <c r="G67" s="66">
        <v>0</v>
      </c>
      <c r="H67" s="66">
        <v>0</v>
      </c>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v>0</v>
      </c>
      <c r="G68" s="66">
        <v>0</v>
      </c>
      <c r="H68" s="66">
        <v>0</v>
      </c>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v>0</v>
      </c>
      <c r="G69" s="66">
        <v>0</v>
      </c>
      <c r="H69" s="66">
        <v>0</v>
      </c>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v>0</v>
      </c>
      <c r="G70" s="66">
        <v>0</v>
      </c>
      <c r="H70" s="66">
        <v>0</v>
      </c>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v>0</v>
      </c>
      <c r="G71" s="66">
        <v>0</v>
      </c>
      <c r="H71" s="66">
        <v>0</v>
      </c>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v>0</v>
      </c>
      <c r="G72" s="66">
        <v>0</v>
      </c>
      <c r="H72" s="66">
        <v>0</v>
      </c>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v>0</v>
      </c>
      <c r="G73" s="66">
        <v>0</v>
      </c>
      <c r="H73" s="66">
        <v>0</v>
      </c>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v>0</v>
      </c>
      <c r="G74" s="66">
        <v>0</v>
      </c>
      <c r="H74" s="66">
        <v>0</v>
      </c>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v>0</v>
      </c>
      <c r="G75" s="66">
        <v>0</v>
      </c>
      <c r="H75" s="66">
        <v>0</v>
      </c>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v>0</v>
      </c>
      <c r="G76" s="66">
        <v>0</v>
      </c>
      <c r="H76" s="66">
        <v>0</v>
      </c>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v>0</v>
      </c>
      <c r="G77" s="66">
        <v>0</v>
      </c>
      <c r="H77" s="66">
        <v>0</v>
      </c>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v>0</v>
      </c>
      <c r="G78" s="66">
        <v>0</v>
      </c>
      <c r="H78" s="66">
        <v>0</v>
      </c>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v>0</v>
      </c>
      <c r="G79" s="66">
        <v>0</v>
      </c>
      <c r="H79" s="66">
        <v>0</v>
      </c>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v>0</v>
      </c>
      <c r="G80" s="66">
        <v>0</v>
      </c>
      <c r="H80" s="66">
        <v>0</v>
      </c>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v>0</v>
      </c>
      <c r="G81" s="66">
        <v>0</v>
      </c>
      <c r="H81" s="66">
        <v>0</v>
      </c>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v>0</v>
      </c>
      <c r="G82" s="66">
        <v>0</v>
      </c>
      <c r="H82" s="66">
        <v>0</v>
      </c>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v>2</v>
      </c>
      <c r="G83" s="66">
        <v>2</v>
      </c>
      <c r="H83" s="66">
        <v>2</v>
      </c>
      <c r="I83" s="66"/>
      <c r="J83" s="66"/>
      <c r="K83" s="66"/>
      <c r="L83" s="13"/>
      <c r="M83" s="72">
        <f t="shared" si="0"/>
        <v>6</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v>15</v>
      </c>
      <c r="G84" s="66">
        <v>15</v>
      </c>
      <c r="H84" s="66">
        <v>15</v>
      </c>
      <c r="I84" s="66"/>
      <c r="J84" s="66"/>
      <c r="K84" s="66"/>
      <c r="L84" s="13"/>
      <c r="M84" s="72">
        <f t="shared" si="0"/>
        <v>45</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v>0</v>
      </c>
      <c r="G85" s="66">
        <v>0</v>
      </c>
      <c r="H85" s="66">
        <v>0</v>
      </c>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v>0</v>
      </c>
      <c r="G86" s="66">
        <v>0</v>
      </c>
      <c r="H86" s="66">
        <v>0</v>
      </c>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v>0</v>
      </c>
      <c r="G87" s="66">
        <v>0</v>
      </c>
      <c r="H87" s="66">
        <v>0</v>
      </c>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v>0</v>
      </c>
      <c r="G88" s="66">
        <v>0</v>
      </c>
      <c r="H88" s="66">
        <v>0</v>
      </c>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v>0</v>
      </c>
      <c r="G89" s="66">
        <v>0</v>
      </c>
      <c r="H89" s="66">
        <v>0</v>
      </c>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v>0</v>
      </c>
      <c r="G90" s="66">
        <v>0</v>
      </c>
      <c r="H90" s="66">
        <v>0</v>
      </c>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5</v>
      </c>
      <c r="G91" s="169">
        <f t="shared" si="7"/>
        <v>5</v>
      </c>
      <c r="H91" s="169">
        <f t="shared" si="7"/>
        <v>5</v>
      </c>
      <c r="I91" s="169">
        <f t="shared" si="7"/>
        <v>0</v>
      </c>
      <c r="J91" s="169">
        <f t="shared" si="7"/>
        <v>0</v>
      </c>
      <c r="K91" s="169">
        <f t="shared" si="7"/>
        <v>0</v>
      </c>
      <c r="L91" s="13"/>
      <c r="M91" s="214">
        <f t="shared" si="0"/>
        <v>15</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35</v>
      </c>
      <c r="G92" s="169">
        <f t="shared" si="7"/>
        <v>35</v>
      </c>
      <c r="H92" s="169">
        <f t="shared" si="7"/>
        <v>35</v>
      </c>
      <c r="I92" s="169">
        <f t="shared" si="7"/>
        <v>0</v>
      </c>
      <c r="J92" s="169">
        <f t="shared" si="7"/>
        <v>0</v>
      </c>
      <c r="K92" s="169">
        <f t="shared" si="7"/>
        <v>0</v>
      </c>
      <c r="L92" s="13"/>
      <c r="M92" s="214">
        <f t="shared" si="0"/>
        <v>105</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v>0</v>
      </c>
      <c r="G93" s="66">
        <v>0</v>
      </c>
      <c r="H93" s="66">
        <v>0</v>
      </c>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v>0</v>
      </c>
      <c r="G94" s="66">
        <v>0</v>
      </c>
      <c r="H94" s="66">
        <v>0</v>
      </c>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v>0</v>
      </c>
      <c r="G95" s="66">
        <v>0</v>
      </c>
      <c r="H95" s="66">
        <v>0</v>
      </c>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v>0</v>
      </c>
      <c r="G96" s="66">
        <v>0</v>
      </c>
      <c r="H96" s="66">
        <v>0</v>
      </c>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v>0</v>
      </c>
      <c r="G97" s="66">
        <v>0</v>
      </c>
      <c r="H97" s="66">
        <v>0</v>
      </c>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v>0</v>
      </c>
      <c r="G98" s="66">
        <v>0</v>
      </c>
      <c r="H98" s="66">
        <v>0</v>
      </c>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v>0</v>
      </c>
      <c r="G99" s="66">
        <v>0</v>
      </c>
      <c r="H99" s="66">
        <v>0</v>
      </c>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v>0</v>
      </c>
      <c r="G100" s="66">
        <v>0</v>
      </c>
      <c r="H100" s="66">
        <v>0</v>
      </c>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v>0</v>
      </c>
      <c r="G101" s="66">
        <v>0</v>
      </c>
      <c r="H101" s="66">
        <v>0</v>
      </c>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v>0</v>
      </c>
      <c r="G102" s="66">
        <v>0</v>
      </c>
      <c r="H102" s="66">
        <v>0</v>
      </c>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v>0</v>
      </c>
      <c r="G103" s="66">
        <v>0</v>
      </c>
      <c r="H103" s="66">
        <v>0</v>
      </c>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v>0</v>
      </c>
      <c r="G104" s="66">
        <v>0</v>
      </c>
      <c r="H104" s="66">
        <v>0</v>
      </c>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v>0</v>
      </c>
      <c r="G105" s="66">
        <v>0</v>
      </c>
      <c r="H105" s="66">
        <v>0</v>
      </c>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v>0</v>
      </c>
      <c r="G106" s="66">
        <v>0</v>
      </c>
      <c r="H106" s="66">
        <v>0</v>
      </c>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v>0</v>
      </c>
      <c r="G107" s="66">
        <v>0</v>
      </c>
      <c r="H107" s="66">
        <v>0</v>
      </c>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v>0</v>
      </c>
      <c r="G108" s="66">
        <v>0</v>
      </c>
      <c r="H108" s="66">
        <v>0</v>
      </c>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v>0</v>
      </c>
      <c r="G109" s="66">
        <v>0</v>
      </c>
      <c r="H109" s="66">
        <v>0</v>
      </c>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v>0</v>
      </c>
      <c r="G110" s="66">
        <v>0</v>
      </c>
      <c r="H110" s="66">
        <v>0</v>
      </c>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v>0</v>
      </c>
      <c r="G111" s="66">
        <v>0</v>
      </c>
      <c r="H111" s="66">
        <v>0</v>
      </c>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v>0</v>
      </c>
      <c r="G112" s="66">
        <v>0</v>
      </c>
      <c r="H112" s="66">
        <v>0</v>
      </c>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v>0</v>
      </c>
      <c r="G113" s="66">
        <v>0</v>
      </c>
      <c r="H113" s="66">
        <v>0</v>
      </c>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v>0</v>
      </c>
      <c r="G114" s="66">
        <v>0</v>
      </c>
      <c r="H114" s="66">
        <v>0</v>
      </c>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v>0</v>
      </c>
      <c r="G115" s="66">
        <v>0</v>
      </c>
      <c r="H115" s="66">
        <v>0</v>
      </c>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v>0</v>
      </c>
      <c r="G116" s="66">
        <v>0</v>
      </c>
      <c r="H116" s="66">
        <v>0</v>
      </c>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v>0</v>
      </c>
      <c r="G117" s="66">
        <v>0</v>
      </c>
      <c r="H117" s="66">
        <v>0</v>
      </c>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v>0</v>
      </c>
      <c r="G118" s="66">
        <v>0</v>
      </c>
      <c r="H118" s="66">
        <v>0</v>
      </c>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v>0</v>
      </c>
      <c r="G119" s="66">
        <v>0</v>
      </c>
      <c r="H119" s="66">
        <v>0</v>
      </c>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v>0</v>
      </c>
      <c r="G120" s="66">
        <v>0</v>
      </c>
      <c r="H120" s="66">
        <v>0</v>
      </c>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v>0</v>
      </c>
      <c r="G121" s="66">
        <v>0</v>
      </c>
      <c r="H121" s="66">
        <v>0</v>
      </c>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v>0</v>
      </c>
      <c r="G122" s="66">
        <v>0</v>
      </c>
      <c r="H122" s="66">
        <v>0</v>
      </c>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v>0</v>
      </c>
      <c r="G123" s="66">
        <v>0</v>
      </c>
      <c r="H123" s="66">
        <v>0</v>
      </c>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v>0</v>
      </c>
      <c r="G124" s="66">
        <v>0</v>
      </c>
      <c r="H124" s="66">
        <v>0</v>
      </c>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v>0</v>
      </c>
      <c r="G127" s="66">
        <v>0</v>
      </c>
      <c r="H127" s="66">
        <v>0</v>
      </c>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v>0</v>
      </c>
      <c r="G128" s="66">
        <v>0</v>
      </c>
      <c r="H128" s="66">
        <v>0</v>
      </c>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v>1</v>
      </c>
      <c r="G129" s="66">
        <v>0</v>
      </c>
      <c r="H129" s="66">
        <v>0</v>
      </c>
      <c r="I129" s="66"/>
      <c r="J129" s="66"/>
      <c r="K129" s="66"/>
      <c r="L129" s="13"/>
      <c r="M129" s="72">
        <f t="shared" si="0"/>
        <v>1</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v>25</v>
      </c>
      <c r="G130" s="66">
        <v>0</v>
      </c>
      <c r="H130" s="66">
        <v>0</v>
      </c>
      <c r="I130" s="66"/>
      <c r="J130" s="66"/>
      <c r="K130" s="66"/>
      <c r="L130" s="13"/>
      <c r="M130" s="72">
        <f t="shared" si="0"/>
        <v>25</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v>0</v>
      </c>
      <c r="G131" s="66">
        <v>0</v>
      </c>
      <c r="H131" s="66">
        <v>0</v>
      </c>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v>0</v>
      </c>
      <c r="G132" s="66">
        <v>0</v>
      </c>
      <c r="H132" s="66">
        <v>0</v>
      </c>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v>0</v>
      </c>
      <c r="G133" s="66">
        <v>0</v>
      </c>
      <c r="H133" s="66">
        <v>0</v>
      </c>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v>0</v>
      </c>
      <c r="G134" s="66">
        <v>0</v>
      </c>
      <c r="H134" s="66">
        <v>0</v>
      </c>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v>0</v>
      </c>
      <c r="G135" s="66">
        <v>0</v>
      </c>
      <c r="H135" s="66">
        <v>0</v>
      </c>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v>0</v>
      </c>
      <c r="G136" s="66">
        <v>0</v>
      </c>
      <c r="H136" s="66">
        <v>0</v>
      </c>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v>0</v>
      </c>
      <c r="G137" s="66">
        <v>0</v>
      </c>
      <c r="H137" s="66">
        <v>0</v>
      </c>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v>0</v>
      </c>
      <c r="G138" s="66">
        <v>0</v>
      </c>
      <c r="H138" s="66">
        <v>0</v>
      </c>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v>0</v>
      </c>
      <c r="G139" s="66">
        <v>0</v>
      </c>
      <c r="H139" s="66">
        <v>0</v>
      </c>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v>0</v>
      </c>
      <c r="G140" s="66">
        <v>0</v>
      </c>
      <c r="H140" s="66">
        <v>0</v>
      </c>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v>0</v>
      </c>
      <c r="G141" s="66">
        <v>0</v>
      </c>
      <c r="H141" s="66">
        <v>0</v>
      </c>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v>0</v>
      </c>
      <c r="G142" s="66">
        <v>0</v>
      </c>
      <c r="H142" s="66">
        <v>0</v>
      </c>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v>0</v>
      </c>
      <c r="G143" s="66">
        <v>0</v>
      </c>
      <c r="H143" s="66">
        <v>0</v>
      </c>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v>0</v>
      </c>
      <c r="G144" s="66">
        <v>0</v>
      </c>
      <c r="H144" s="66">
        <v>0</v>
      </c>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v>0</v>
      </c>
      <c r="G145" s="66">
        <v>0</v>
      </c>
      <c r="H145" s="66">
        <v>0</v>
      </c>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v>0</v>
      </c>
      <c r="G146" s="66">
        <v>0</v>
      </c>
      <c r="H146" s="66">
        <v>0</v>
      </c>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v>0</v>
      </c>
      <c r="G147" s="66">
        <v>0</v>
      </c>
      <c r="H147" s="66">
        <v>0</v>
      </c>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v>0</v>
      </c>
      <c r="G148" s="66">
        <v>0</v>
      </c>
      <c r="H148" s="66">
        <v>0</v>
      </c>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v>0</v>
      </c>
      <c r="G149" s="66">
        <v>0</v>
      </c>
      <c r="H149" s="66">
        <v>0</v>
      </c>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v>0</v>
      </c>
      <c r="G150" s="66">
        <v>0</v>
      </c>
      <c r="H150" s="66">
        <v>0</v>
      </c>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v>0</v>
      </c>
      <c r="G151" s="66">
        <v>0</v>
      </c>
      <c r="H151" s="66">
        <v>0</v>
      </c>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v>0</v>
      </c>
      <c r="G152" s="66">
        <v>0</v>
      </c>
      <c r="H152" s="66">
        <v>0</v>
      </c>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v>0</v>
      </c>
      <c r="G153" s="66">
        <v>0</v>
      </c>
      <c r="H153" s="66">
        <v>0</v>
      </c>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v>0</v>
      </c>
      <c r="G154" s="66">
        <v>0</v>
      </c>
      <c r="H154" s="66">
        <v>0</v>
      </c>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v>0</v>
      </c>
      <c r="G155" s="66">
        <v>0</v>
      </c>
      <c r="H155" s="66">
        <v>0</v>
      </c>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v>0</v>
      </c>
      <c r="G156" s="66">
        <v>0</v>
      </c>
      <c r="H156" s="66">
        <v>0</v>
      </c>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v>1</v>
      </c>
      <c r="G157" s="66">
        <v>0</v>
      </c>
      <c r="H157" s="66">
        <v>0</v>
      </c>
      <c r="I157" s="66"/>
      <c r="J157" s="66"/>
      <c r="K157" s="66"/>
      <c r="L157" s="13"/>
      <c r="M157" s="72">
        <f t="shared" si="0"/>
        <v>1</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v>25</v>
      </c>
      <c r="G158" s="66">
        <v>0</v>
      </c>
      <c r="H158" s="66">
        <v>0</v>
      </c>
      <c r="I158" s="66"/>
      <c r="J158" s="66"/>
      <c r="K158" s="66"/>
      <c r="L158" s="13"/>
      <c r="M158" s="72">
        <f t="shared" si="0"/>
        <v>25</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1</v>
      </c>
      <c r="G159" s="169">
        <f t="shared" si="9"/>
        <v>0</v>
      </c>
      <c r="H159" s="169">
        <f t="shared" si="9"/>
        <v>0</v>
      </c>
      <c r="I159" s="169">
        <f t="shared" si="9"/>
        <v>0</v>
      </c>
      <c r="J159" s="169">
        <f t="shared" si="9"/>
        <v>0</v>
      </c>
      <c r="K159" s="169">
        <f t="shared" si="9"/>
        <v>0</v>
      </c>
      <c r="L159" s="13"/>
      <c r="M159" s="214">
        <f t="shared" si="0"/>
        <v>1</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25</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25</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v>0</v>
      </c>
      <c r="G161" s="66">
        <v>0</v>
      </c>
      <c r="H161" s="66">
        <v>0</v>
      </c>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v>0</v>
      </c>
      <c r="G162" s="66">
        <v>0</v>
      </c>
      <c r="H162" s="66">
        <v>0</v>
      </c>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v>0</v>
      </c>
      <c r="G163" s="66">
        <v>0</v>
      </c>
      <c r="H163" s="66">
        <v>0</v>
      </c>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v>0</v>
      </c>
      <c r="G164" s="66">
        <v>0</v>
      </c>
      <c r="H164" s="66">
        <v>0</v>
      </c>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v>4</v>
      </c>
      <c r="G165" s="66">
        <v>4</v>
      </c>
      <c r="H165" s="66">
        <v>4</v>
      </c>
      <c r="I165" s="66"/>
      <c r="J165" s="66"/>
      <c r="K165" s="66"/>
      <c r="L165" s="13"/>
      <c r="M165" s="72">
        <f t="shared" si="0"/>
        <v>12</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v>1415</v>
      </c>
      <c r="G166" s="66">
        <v>1415</v>
      </c>
      <c r="H166" s="66">
        <v>1415</v>
      </c>
      <c r="I166" s="66"/>
      <c r="J166" s="66"/>
      <c r="K166" s="66"/>
      <c r="L166" s="13"/>
      <c r="M166" s="72">
        <f t="shared" si="0"/>
        <v>4245</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v>1</v>
      </c>
      <c r="G167" s="66">
        <v>1</v>
      </c>
      <c r="H167" s="66">
        <v>1</v>
      </c>
      <c r="I167" s="66"/>
      <c r="J167" s="66"/>
      <c r="K167" s="66"/>
      <c r="L167" s="13"/>
      <c r="M167" s="72">
        <f t="shared" si="0"/>
        <v>3</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v>50</v>
      </c>
      <c r="G168" s="66">
        <v>50</v>
      </c>
      <c r="H168" s="66">
        <v>50</v>
      </c>
      <c r="I168" s="66"/>
      <c r="J168" s="66"/>
      <c r="K168" s="66"/>
      <c r="L168" s="13"/>
      <c r="M168" s="72">
        <f t="shared" si="0"/>
        <v>150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v>0</v>
      </c>
      <c r="G169" s="66">
        <v>0</v>
      </c>
      <c r="H169" s="66">
        <v>0</v>
      </c>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v>0</v>
      </c>
      <c r="G170" s="66">
        <v>0</v>
      </c>
      <c r="H170" s="66">
        <v>0</v>
      </c>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v>274</v>
      </c>
      <c r="G171" s="66">
        <v>274</v>
      </c>
      <c r="H171" s="66">
        <v>274</v>
      </c>
      <c r="I171" s="66"/>
      <c r="J171" s="66"/>
      <c r="K171" s="66"/>
      <c r="L171" s="13"/>
      <c r="M171" s="72">
        <f t="shared" si="0"/>
        <v>822</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v>1415</v>
      </c>
      <c r="G172" s="66">
        <v>1415</v>
      </c>
      <c r="H172" s="66">
        <v>1415</v>
      </c>
      <c r="I172" s="66"/>
      <c r="J172" s="66"/>
      <c r="K172" s="66"/>
      <c r="L172" s="13"/>
      <c r="M172" s="72">
        <f t="shared" si="0"/>
        <v>4245</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v>0</v>
      </c>
      <c r="G173" s="66">
        <v>0</v>
      </c>
      <c r="H173" s="66">
        <v>0</v>
      </c>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v>0</v>
      </c>
      <c r="G174" s="66">
        <v>0</v>
      </c>
      <c r="H174" s="66">
        <v>0</v>
      </c>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v>13</v>
      </c>
      <c r="G175" s="66">
        <v>13</v>
      </c>
      <c r="H175" s="66">
        <v>13</v>
      </c>
      <c r="I175" s="66"/>
      <c r="J175" s="66"/>
      <c r="K175" s="66"/>
      <c r="L175" s="13"/>
      <c r="M175" s="72">
        <f t="shared" si="0"/>
        <v>39</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v>1415</v>
      </c>
      <c r="G176" s="66">
        <v>1415</v>
      </c>
      <c r="H176" s="66">
        <v>1415</v>
      </c>
      <c r="I176" s="66"/>
      <c r="J176" s="66"/>
      <c r="K176" s="66"/>
      <c r="L176" s="13"/>
      <c r="M176" s="72">
        <f t="shared" si="0"/>
        <v>4245</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292</v>
      </c>
      <c r="G177" s="187">
        <f t="shared" si="11"/>
        <v>292</v>
      </c>
      <c r="H177" s="187">
        <f t="shared" si="11"/>
        <v>292</v>
      </c>
      <c r="I177" s="187">
        <f t="shared" si="11"/>
        <v>0</v>
      </c>
      <c r="J177" s="187">
        <f t="shared" si="11"/>
        <v>0</v>
      </c>
      <c r="K177" s="187">
        <f t="shared" si="11"/>
        <v>0</v>
      </c>
      <c r="L177" s="13"/>
      <c r="M177" s="215">
        <f t="shared" si="0"/>
        <v>876</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4295</v>
      </c>
      <c r="G178" s="169">
        <f t="shared" ref="G178:K178" si="12">+G162+G164+G166+G168+G170+G172+G174+G176</f>
        <v>4295</v>
      </c>
      <c r="H178" s="169">
        <f t="shared" si="12"/>
        <v>4295</v>
      </c>
      <c r="I178" s="169">
        <f t="shared" si="12"/>
        <v>0</v>
      </c>
      <c r="J178" s="169">
        <f t="shared" si="12"/>
        <v>0</v>
      </c>
      <c r="K178" s="169">
        <f t="shared" si="12"/>
        <v>0</v>
      </c>
      <c r="L178" s="13"/>
      <c r="M178" s="214">
        <f t="shared" si="0"/>
        <v>12885</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v>241</v>
      </c>
      <c r="G179" s="71">
        <v>107</v>
      </c>
      <c r="H179" s="71">
        <v>84</v>
      </c>
      <c r="I179" s="71"/>
      <c r="J179" s="71"/>
      <c r="K179" s="71"/>
      <c r="L179" s="13"/>
      <c r="M179" s="72">
        <f t="shared" si="0"/>
        <v>432</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v>44</v>
      </c>
      <c r="G180" s="66">
        <v>18</v>
      </c>
      <c r="H180" s="66">
        <v>21</v>
      </c>
      <c r="I180" s="66"/>
      <c r="J180" s="66"/>
      <c r="K180" s="66"/>
      <c r="L180" s="13"/>
      <c r="M180" s="72">
        <f t="shared" si="0"/>
        <v>83</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v>44</v>
      </c>
      <c r="G181" s="71">
        <v>18</v>
      </c>
      <c r="H181" s="71">
        <v>21</v>
      </c>
      <c r="I181" s="71"/>
      <c r="J181" s="71"/>
      <c r="K181" s="71"/>
      <c r="L181" s="13"/>
      <c r="M181" s="72">
        <f t="shared" si="0"/>
        <v>83</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v>6</v>
      </c>
      <c r="G182" s="66">
        <v>2</v>
      </c>
      <c r="H182" s="66">
        <v>3</v>
      </c>
      <c r="I182" s="66"/>
      <c r="J182" s="66"/>
      <c r="K182" s="66"/>
      <c r="L182" s="13"/>
      <c r="M182" s="72">
        <f t="shared" si="0"/>
        <v>11</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v>7</v>
      </c>
      <c r="G183" s="71">
        <v>2</v>
      </c>
      <c r="H183" s="71">
        <v>3</v>
      </c>
      <c r="I183" s="71"/>
      <c r="J183" s="71"/>
      <c r="K183" s="71"/>
      <c r="L183" s="13"/>
      <c r="M183" s="72">
        <f t="shared" si="0"/>
        <v>12</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v>40</v>
      </c>
      <c r="G184" s="66">
        <v>18</v>
      </c>
      <c r="H184" s="66">
        <v>19</v>
      </c>
      <c r="I184" s="66"/>
      <c r="J184" s="66"/>
      <c r="K184" s="66"/>
      <c r="L184" s="13"/>
      <c r="M184" s="72">
        <f t="shared" si="0"/>
        <v>77</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v>42</v>
      </c>
      <c r="G185" s="71">
        <v>18</v>
      </c>
      <c r="H185" s="71">
        <v>21</v>
      </c>
      <c r="I185" s="71"/>
      <c r="J185" s="71"/>
      <c r="K185" s="71"/>
      <c r="L185" s="13"/>
      <c r="M185" s="72">
        <f t="shared" si="0"/>
        <v>81</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v>230</v>
      </c>
      <c r="G186" s="66">
        <v>105</v>
      </c>
      <c r="H186" s="66">
        <v>84</v>
      </c>
      <c r="I186" s="66"/>
      <c r="J186" s="66"/>
      <c r="K186" s="66"/>
      <c r="L186" s="13"/>
      <c r="M186" s="72">
        <f t="shared" si="0"/>
        <v>419</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v>240</v>
      </c>
      <c r="G187" s="66">
        <v>107</v>
      </c>
      <c r="H187" s="66">
        <v>84</v>
      </c>
      <c r="I187" s="66"/>
      <c r="J187" s="66"/>
      <c r="K187" s="66"/>
      <c r="L187" s="13"/>
      <c r="M187" s="72">
        <f t="shared" si="0"/>
        <v>431</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v>235</v>
      </c>
      <c r="G188" s="66">
        <v>103</v>
      </c>
      <c r="H188" s="66">
        <v>83</v>
      </c>
      <c r="I188" s="66"/>
      <c r="J188" s="66"/>
      <c r="K188" s="66"/>
      <c r="L188" s="13"/>
      <c r="M188" s="72">
        <f t="shared" si="0"/>
        <v>421</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v>238</v>
      </c>
      <c r="G189" s="66">
        <v>106</v>
      </c>
      <c r="H189" s="66">
        <v>81</v>
      </c>
      <c r="I189" s="66"/>
      <c r="J189" s="66"/>
      <c r="K189" s="66"/>
      <c r="L189" s="13"/>
      <c r="M189" s="72">
        <f t="shared" si="0"/>
        <v>425</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v>233</v>
      </c>
      <c r="G190" s="66">
        <v>103</v>
      </c>
      <c r="H190" s="66">
        <v>78</v>
      </c>
      <c r="I190" s="66"/>
      <c r="J190" s="66"/>
      <c r="K190" s="66"/>
      <c r="L190" s="13"/>
      <c r="M190" s="72">
        <f t="shared" si="0"/>
        <v>414</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v>191</v>
      </c>
      <c r="G191" s="66">
        <v>90</v>
      </c>
      <c r="H191" s="66">
        <v>48</v>
      </c>
      <c r="I191" s="66"/>
      <c r="J191" s="66"/>
      <c r="K191" s="66"/>
      <c r="L191" s="13"/>
      <c r="M191" s="72">
        <f t="shared" si="0"/>
        <v>329</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v>134</v>
      </c>
      <c r="G192" s="66">
        <v>62</v>
      </c>
      <c r="H192" s="66">
        <v>46</v>
      </c>
      <c r="I192" s="66"/>
      <c r="J192" s="66"/>
      <c r="K192" s="66"/>
      <c r="L192" s="13"/>
      <c r="M192" s="72">
        <f t="shared" si="0"/>
        <v>242</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v>98</v>
      </c>
      <c r="G193" s="169">
        <v>47</v>
      </c>
      <c r="H193" s="169">
        <v>26</v>
      </c>
      <c r="I193" s="169">
        <f t="shared" ref="I193:K193" si="13">SUM(I180,I182,I184,I186:I192)</f>
        <v>0</v>
      </c>
      <c r="J193" s="169">
        <f t="shared" si="13"/>
        <v>0</v>
      </c>
      <c r="K193" s="169">
        <f t="shared" si="13"/>
        <v>0</v>
      </c>
      <c r="L193" s="13"/>
      <c r="M193" s="214">
        <f>SUM(F193:K193)</f>
        <v>171</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v>8</v>
      </c>
      <c r="G194" s="66">
        <v>6</v>
      </c>
      <c r="H194" s="66">
        <v>5</v>
      </c>
      <c r="I194" s="66"/>
      <c r="J194" s="66"/>
      <c r="K194" s="66"/>
      <c r="L194" s="13"/>
      <c r="M194" s="72">
        <f t="shared" si="0"/>
        <v>19</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v>16</v>
      </c>
      <c r="G195" s="66">
        <v>12</v>
      </c>
      <c r="H195" s="66">
        <v>15</v>
      </c>
      <c r="I195" s="66"/>
      <c r="J195" s="66"/>
      <c r="K195" s="66"/>
      <c r="L195" s="13"/>
      <c r="M195" s="72">
        <f t="shared" si="0"/>
        <v>43</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v>0</v>
      </c>
      <c r="G196" s="66">
        <v>0</v>
      </c>
      <c r="H196" s="66">
        <v>0</v>
      </c>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v>0</v>
      </c>
      <c r="G197" s="66">
        <v>0</v>
      </c>
      <c r="H197" s="66">
        <v>0</v>
      </c>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v>0</v>
      </c>
      <c r="G198" s="66">
        <v>0</v>
      </c>
      <c r="H198" s="66">
        <v>0</v>
      </c>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v>0</v>
      </c>
      <c r="G199" s="66">
        <v>0</v>
      </c>
      <c r="H199" s="66">
        <v>0</v>
      </c>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v>0</v>
      </c>
      <c r="G200" s="66">
        <v>0</v>
      </c>
      <c r="H200" s="66">
        <v>0</v>
      </c>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v>0</v>
      </c>
      <c r="G201" s="66">
        <v>0</v>
      </c>
      <c r="H201" s="66">
        <v>0</v>
      </c>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v>0</v>
      </c>
      <c r="G202" s="66">
        <v>0</v>
      </c>
      <c r="H202" s="66">
        <v>0</v>
      </c>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v>0</v>
      </c>
      <c r="G203" s="66">
        <v>0</v>
      </c>
      <c r="H203" s="66">
        <v>0</v>
      </c>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v>0</v>
      </c>
      <c r="G204" s="66">
        <v>0</v>
      </c>
      <c r="H204" s="66">
        <v>0</v>
      </c>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v>0</v>
      </c>
      <c r="G205" s="66">
        <v>0</v>
      </c>
      <c r="H205" s="66">
        <v>0</v>
      </c>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8</v>
      </c>
      <c r="G206" s="169">
        <f>G194+G196+G198+G200+G202+G204</f>
        <v>6</v>
      </c>
      <c r="H206" s="169">
        <f t="shared" ref="H206:K206" si="14">H194+H196+H198+H200+H202+H204</f>
        <v>5</v>
      </c>
      <c r="I206" s="169">
        <f t="shared" si="14"/>
        <v>0</v>
      </c>
      <c r="J206" s="169">
        <f t="shared" si="14"/>
        <v>0</v>
      </c>
      <c r="K206" s="169">
        <f t="shared" si="14"/>
        <v>0</v>
      </c>
      <c r="L206" s="13"/>
      <c r="M206" s="214">
        <f t="shared" si="0"/>
        <v>19</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v>0</v>
      </c>
      <c r="G207" s="66">
        <v>0</v>
      </c>
      <c r="H207" s="66">
        <v>0</v>
      </c>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v>0</v>
      </c>
      <c r="G208" s="66">
        <v>0</v>
      </c>
      <c r="H208" s="66">
        <v>0</v>
      </c>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v>0</v>
      </c>
      <c r="G209" s="66">
        <v>0</v>
      </c>
      <c r="H209" s="66">
        <v>0</v>
      </c>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v>0</v>
      </c>
      <c r="G210" s="66">
        <v>0</v>
      </c>
      <c r="H210" s="66">
        <v>0</v>
      </c>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v>0</v>
      </c>
      <c r="G212" s="66">
        <v>0</v>
      </c>
      <c r="H212" s="66">
        <v>0</v>
      </c>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v>0</v>
      </c>
      <c r="G213" s="66">
        <v>0</v>
      </c>
      <c r="H213" s="66">
        <v>0</v>
      </c>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v>0</v>
      </c>
      <c r="G214" s="66">
        <v>0</v>
      </c>
      <c r="H214" s="66">
        <v>0</v>
      </c>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v>0</v>
      </c>
      <c r="G215" s="66">
        <v>0</v>
      </c>
      <c r="H215" s="66">
        <v>0</v>
      </c>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v>0</v>
      </c>
      <c r="G217" s="66">
        <v>0</v>
      </c>
      <c r="H217" s="66">
        <v>0</v>
      </c>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v>0</v>
      </c>
      <c r="G218" s="66">
        <v>0</v>
      </c>
      <c r="H218" s="66">
        <v>0</v>
      </c>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v>0</v>
      </c>
      <c r="G219" s="66">
        <v>0</v>
      </c>
      <c r="H219" s="66">
        <v>0</v>
      </c>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v>0</v>
      </c>
      <c r="G220" s="66">
        <v>0</v>
      </c>
      <c r="H220" s="66">
        <v>0</v>
      </c>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v>0</v>
      </c>
      <c r="G222" s="66">
        <v>0</v>
      </c>
      <c r="H222" s="66">
        <v>0</v>
      </c>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v>0</v>
      </c>
      <c r="G223" s="66">
        <v>0</v>
      </c>
      <c r="H223" s="66">
        <v>0</v>
      </c>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v>0</v>
      </c>
      <c r="G224" s="66">
        <v>0</v>
      </c>
      <c r="H224" s="66">
        <v>0</v>
      </c>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v>0</v>
      </c>
      <c r="G225" s="66">
        <v>0</v>
      </c>
      <c r="H225" s="66">
        <v>0</v>
      </c>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v>0</v>
      </c>
      <c r="G227" s="66">
        <v>0</v>
      </c>
      <c r="H227" s="66">
        <v>0</v>
      </c>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v>0</v>
      </c>
      <c r="G228" s="66">
        <v>0</v>
      </c>
      <c r="H228" s="66">
        <v>0</v>
      </c>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v>0</v>
      </c>
      <c r="G229" s="66">
        <v>0</v>
      </c>
      <c r="H229" s="66">
        <v>0</v>
      </c>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v>0</v>
      </c>
      <c r="G230" s="66">
        <v>0</v>
      </c>
      <c r="H230" s="66">
        <v>0</v>
      </c>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v>0</v>
      </c>
      <c r="G232" s="66">
        <v>0</v>
      </c>
      <c r="H232" s="66">
        <v>0</v>
      </c>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v>0</v>
      </c>
      <c r="G233" s="66">
        <v>0</v>
      </c>
      <c r="H233" s="66">
        <v>0</v>
      </c>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v>0</v>
      </c>
      <c r="G234" s="66">
        <v>0</v>
      </c>
      <c r="H234" s="66">
        <v>0</v>
      </c>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v>0</v>
      </c>
      <c r="G235" s="66">
        <v>0</v>
      </c>
      <c r="H235" s="66">
        <v>0</v>
      </c>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v>0</v>
      </c>
      <c r="G237" s="200">
        <v>0</v>
      </c>
      <c r="H237" s="200">
        <v>0</v>
      </c>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v>0</v>
      </c>
      <c r="G238" s="200">
        <v>0</v>
      </c>
      <c r="H238" s="200">
        <v>0</v>
      </c>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v>0</v>
      </c>
      <c r="G239" s="200">
        <v>0</v>
      </c>
      <c r="H239" s="200">
        <v>0</v>
      </c>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v>0</v>
      </c>
      <c r="G240" s="200">
        <v>0</v>
      </c>
      <c r="H240" s="200">
        <v>0</v>
      </c>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0">
        <v>0</v>
      </c>
      <c r="G241" s="200">
        <v>0</v>
      </c>
      <c r="H241" s="200">
        <v>0</v>
      </c>
      <c r="I241" s="203">
        <f t="shared" ref="I241:K241" si="21">+I237+I238+I239+I240</f>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v>0</v>
      </c>
      <c r="G242" s="200">
        <v>0</v>
      </c>
      <c r="H242" s="200">
        <v>0</v>
      </c>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v>0</v>
      </c>
      <c r="G243" s="200">
        <v>0</v>
      </c>
      <c r="H243" s="200">
        <v>0</v>
      </c>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v>0</v>
      </c>
      <c r="G244" s="200">
        <v>0</v>
      </c>
      <c r="H244" s="200">
        <v>0</v>
      </c>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v>0</v>
      </c>
      <c r="G245" s="200">
        <v>0</v>
      </c>
      <c r="H245" s="200">
        <v>0</v>
      </c>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0">
        <v>0</v>
      </c>
      <c r="G246" s="200">
        <v>0</v>
      </c>
      <c r="H246" s="200">
        <v>0</v>
      </c>
      <c r="I246" s="203">
        <f t="shared" ref="I246:K246" si="22">+I242+I243+I244+I245</f>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v>0</v>
      </c>
      <c r="G247" s="66">
        <v>0</v>
      </c>
      <c r="H247" s="66">
        <v>0</v>
      </c>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v>0</v>
      </c>
      <c r="G248" s="66">
        <v>0</v>
      </c>
      <c r="H248" s="66">
        <v>0</v>
      </c>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v>0</v>
      </c>
      <c r="G249" s="66">
        <v>0</v>
      </c>
      <c r="H249" s="66">
        <v>0</v>
      </c>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v>0</v>
      </c>
      <c r="G250" s="66">
        <v>0</v>
      </c>
      <c r="H250" s="66">
        <v>0</v>
      </c>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v>0</v>
      </c>
      <c r="G252" s="200">
        <v>0</v>
      </c>
      <c r="H252" s="200">
        <v>0</v>
      </c>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v>0</v>
      </c>
      <c r="G253" s="200">
        <v>0</v>
      </c>
      <c r="H253" s="200">
        <v>0</v>
      </c>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v>0</v>
      </c>
      <c r="G254" s="200">
        <v>0</v>
      </c>
      <c r="H254" s="200">
        <v>0</v>
      </c>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v>0</v>
      </c>
      <c r="G255" s="200">
        <v>0</v>
      </c>
      <c r="H255" s="200">
        <v>0</v>
      </c>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v>0</v>
      </c>
      <c r="G257" s="66">
        <v>0</v>
      </c>
      <c r="H257" s="66">
        <v>0</v>
      </c>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v>0</v>
      </c>
      <c r="G258" s="66">
        <v>0</v>
      </c>
      <c r="H258" s="66">
        <v>0</v>
      </c>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v>0</v>
      </c>
      <c r="G259" s="66">
        <v>0</v>
      </c>
      <c r="H259" s="66">
        <v>0</v>
      </c>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v>0</v>
      </c>
      <c r="G260" s="66">
        <v>0</v>
      </c>
      <c r="H260" s="66">
        <v>0</v>
      </c>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960">
        <v>0</v>
      </c>
      <c r="G262" s="960">
        <v>0</v>
      </c>
      <c r="H262" s="960">
        <v>0</v>
      </c>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960">
        <v>0</v>
      </c>
      <c r="G263" s="960">
        <v>0</v>
      </c>
      <c r="H263" s="960">
        <v>0</v>
      </c>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960">
        <v>0</v>
      </c>
      <c r="G264" s="960">
        <v>0</v>
      </c>
      <c r="H264" s="960">
        <v>0</v>
      </c>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960">
        <v>0</v>
      </c>
      <c r="G265" s="960">
        <v>0</v>
      </c>
      <c r="H265" s="960">
        <v>0</v>
      </c>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v>0</v>
      </c>
      <c r="G267" s="66">
        <v>0</v>
      </c>
      <c r="H267" s="66">
        <v>0</v>
      </c>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v>0</v>
      </c>
      <c r="G268" s="66">
        <v>0</v>
      </c>
      <c r="H268" s="66">
        <v>0</v>
      </c>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v>0</v>
      </c>
      <c r="G269" s="66">
        <v>0</v>
      </c>
      <c r="H269" s="66">
        <v>0</v>
      </c>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v>0</v>
      </c>
      <c r="G270" s="66">
        <v>0</v>
      </c>
      <c r="H270" s="66">
        <v>0</v>
      </c>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894">
        <v>1</v>
      </c>
      <c r="G272" s="894">
        <v>1</v>
      </c>
      <c r="H272" s="938">
        <v>0</v>
      </c>
      <c r="I272" s="93"/>
      <c r="J272" s="93"/>
      <c r="K272" s="93"/>
      <c r="L272" s="92"/>
      <c r="M272" s="72">
        <f t="shared" si="26"/>
        <v>2</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894">
        <v>15</v>
      </c>
      <c r="G273" s="894">
        <v>15</v>
      </c>
      <c r="H273" s="938">
        <v>0</v>
      </c>
      <c r="I273" s="93"/>
      <c r="J273" s="93"/>
      <c r="K273" s="93"/>
      <c r="L273" s="92"/>
      <c r="M273" s="72">
        <f t="shared" si="26"/>
        <v>30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894">
        <v>15</v>
      </c>
      <c r="G274" s="894">
        <v>15</v>
      </c>
      <c r="H274" s="938">
        <v>0</v>
      </c>
      <c r="I274" s="94"/>
      <c r="J274" s="94"/>
      <c r="K274" s="94"/>
      <c r="L274" s="13"/>
      <c r="M274" s="72">
        <f t="shared" si="26"/>
        <v>30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894">
        <v>5</v>
      </c>
      <c r="G275" s="894">
        <v>5</v>
      </c>
      <c r="H275" s="938">
        <v>0</v>
      </c>
      <c r="I275" s="94"/>
      <c r="J275" s="94"/>
      <c r="K275" s="94"/>
      <c r="L275" s="13"/>
      <c r="M275" s="72">
        <f t="shared" si="26"/>
        <v>10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894">
        <v>0</v>
      </c>
      <c r="G276" s="894">
        <v>0</v>
      </c>
      <c r="H276" s="938">
        <v>0</v>
      </c>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39">
        <v>0</v>
      </c>
      <c r="G277" s="939">
        <v>0</v>
      </c>
      <c r="H277" s="939">
        <v>0</v>
      </c>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39">
        <v>0</v>
      </c>
      <c r="G278" s="939">
        <v>0</v>
      </c>
      <c r="H278" s="939">
        <v>0</v>
      </c>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39">
        <v>1</v>
      </c>
      <c r="G279" s="939">
        <v>0</v>
      </c>
      <c r="H279" s="939">
        <v>0</v>
      </c>
      <c r="I279" s="95"/>
      <c r="J279" s="95"/>
      <c r="K279" s="95"/>
      <c r="L279" s="13"/>
      <c r="M279" s="72">
        <f t="shared" si="26"/>
        <v>1</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39">
        <v>0</v>
      </c>
      <c r="G280" s="939">
        <v>1</v>
      </c>
      <c r="H280" s="939">
        <v>0</v>
      </c>
      <c r="I280" s="95"/>
      <c r="J280" s="95"/>
      <c r="K280" s="95"/>
      <c r="L280" s="13"/>
      <c r="M280" s="72">
        <f t="shared" si="26"/>
        <v>1</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1</v>
      </c>
      <c r="G281" s="191">
        <f t="shared" ref="G281:K281" si="29">SUM(G277:G280)</f>
        <v>1</v>
      </c>
      <c r="H281" s="191">
        <f t="shared" si="29"/>
        <v>0</v>
      </c>
      <c r="I281" s="191">
        <f t="shared" si="29"/>
        <v>0</v>
      </c>
      <c r="J281" s="191">
        <f t="shared" si="29"/>
        <v>0</v>
      </c>
      <c r="K281" s="191">
        <f t="shared" si="29"/>
        <v>0</v>
      </c>
      <c r="L281" s="13"/>
      <c r="M281" s="214">
        <f t="shared" si="26"/>
        <v>2</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942">
        <v>0</v>
      </c>
      <c r="G282" s="942">
        <v>0</v>
      </c>
      <c r="H282" s="942">
        <v>0</v>
      </c>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942">
        <v>0</v>
      </c>
      <c r="G283" s="942">
        <v>0</v>
      </c>
      <c r="H283" s="942">
        <v>0</v>
      </c>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942">
        <v>0</v>
      </c>
      <c r="G284" s="942">
        <v>0</v>
      </c>
      <c r="H284" s="942">
        <v>0</v>
      </c>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76">
        <v>0</v>
      </c>
      <c r="G285" s="76">
        <v>0</v>
      </c>
      <c r="H285" s="76">
        <v>0</v>
      </c>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76">
        <v>1</v>
      </c>
      <c r="G286" s="76">
        <v>4</v>
      </c>
      <c r="H286" s="76">
        <v>1</v>
      </c>
      <c r="I286" s="95"/>
      <c r="J286" s="95"/>
      <c r="K286" s="95"/>
      <c r="L286" s="13"/>
      <c r="M286" s="72">
        <f t="shared" si="26"/>
        <v>6</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76">
        <v>12</v>
      </c>
      <c r="G287" s="76">
        <v>6</v>
      </c>
      <c r="H287" s="76">
        <v>8</v>
      </c>
      <c r="I287" s="95"/>
      <c r="J287" s="95"/>
      <c r="K287" s="95"/>
      <c r="L287" s="13"/>
      <c r="M287" s="72">
        <f t="shared" si="26"/>
        <v>26</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76">
        <v>0</v>
      </c>
      <c r="G288" s="76">
        <v>0</v>
      </c>
      <c r="H288" s="76">
        <v>0</v>
      </c>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13</v>
      </c>
      <c r="G289" s="191">
        <f t="shared" ref="G289:K289" si="30">SUM(G285:G288)</f>
        <v>10</v>
      </c>
      <c r="H289" s="191">
        <f t="shared" si="30"/>
        <v>9</v>
      </c>
      <c r="I289" s="191">
        <f t="shared" si="30"/>
        <v>0</v>
      </c>
      <c r="J289" s="191">
        <f t="shared" si="30"/>
        <v>0</v>
      </c>
      <c r="K289" s="191">
        <f t="shared" si="30"/>
        <v>0</v>
      </c>
      <c r="L289" s="13"/>
      <c r="M289" s="214">
        <f t="shared" si="26"/>
        <v>32</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3" ySplit="6" topLeftCell="D7" activePane="bottomRight" state="frozen"/>
      <selection pane="topRight" activeCell="D1" sqref="D1"/>
      <selection pane="bottomLeft" activeCell="A7" sqref="A7"/>
      <selection pane="bottomRight" activeCell="O4" sqref="O4:O289"/>
    </sheetView>
  </sheetViews>
  <sheetFormatPr defaultColWidth="12.5546875" defaultRowHeight="15" customHeight="1"/>
  <cols>
    <col min="1" max="1" width="2.44140625" customWidth="1"/>
    <col min="2" max="2" width="4.109375" customWidth="1"/>
    <col min="3" max="3" width="9.5546875" customWidth="1"/>
    <col min="4" max="4" width="60.109375" customWidth="1"/>
    <col min="5" max="5" width="10.44140625" customWidth="1"/>
    <col min="6" max="9" width="6.44140625" customWidth="1"/>
    <col min="10" max="10" width="6" customWidth="1"/>
    <col min="11" max="11" width="6.44140625" customWidth="1"/>
    <col min="12" max="12" width="2.44140625" customWidth="1"/>
    <col min="13" max="13" width="9.109375" customWidth="1"/>
    <col min="14" max="14" width="2.33203125" customWidth="1"/>
    <col min="15" max="15" width="44.66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1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5</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4" ySplit="9" topLeftCell="E10" activePane="bottomRight" state="frozen"/>
      <selection pane="topRight" activeCell="E1" sqref="E1"/>
      <selection pane="bottomLeft" activeCell="A10" sqref="A10"/>
      <selection pane="bottomRight" activeCell="O4" sqref="O4:O289"/>
    </sheetView>
  </sheetViews>
  <sheetFormatPr defaultColWidth="12.5546875" defaultRowHeight="15" customHeight="1"/>
  <cols>
    <col min="1" max="1" width="2.44140625" customWidth="1"/>
    <col min="2" max="2" width="4.109375" customWidth="1"/>
    <col min="3" max="3" width="9.5546875" customWidth="1"/>
    <col min="4" max="4" width="5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3320312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728</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6</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Z1000"/>
  <sheetViews>
    <sheetView workbookViewId="0">
      <pane ySplit="9" topLeftCell="A10" activePane="bottomLeft" state="frozen"/>
      <selection pane="bottomLeft" activeCell="O4" sqref="O4:O289"/>
    </sheetView>
  </sheetViews>
  <sheetFormatPr defaultColWidth="12.5546875" defaultRowHeight="15" customHeight="1"/>
  <cols>
    <col min="1" max="1" width="2.44140625" customWidth="1"/>
    <col min="2" max="2" width="4.109375" customWidth="1"/>
    <col min="3" max="3" width="9.5546875" customWidth="1"/>
    <col min="4" max="4" width="48.44140625" customWidth="1"/>
    <col min="5" max="5" width="10.44140625" customWidth="1"/>
    <col min="6" max="9" width="6.44140625" customWidth="1"/>
    <col min="10" max="10" width="6" customWidth="1"/>
    <col min="11" max="11" width="6.44140625" customWidth="1"/>
    <col min="12" max="12" width="1.5546875" customWidth="1"/>
    <col min="13" max="13" width="9.109375" customWidth="1"/>
    <col min="14" max="14" width="1.6640625" customWidth="1"/>
    <col min="15" max="15" width="45.1093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729</v>
      </c>
      <c r="C3" s="53"/>
      <c r="D3" s="53"/>
      <c r="E3" s="13"/>
      <c r="F3" s="13"/>
      <c r="G3" s="13"/>
      <c r="H3" s="13"/>
      <c r="I3" s="13"/>
      <c r="J3" s="13"/>
      <c r="K3" s="13"/>
      <c r="L3" s="13"/>
      <c r="M3" s="13"/>
      <c r="N3" s="13"/>
      <c r="O3" s="13"/>
      <c r="P3" s="13"/>
      <c r="Q3" s="13"/>
      <c r="R3" s="13"/>
      <c r="S3" s="13"/>
      <c r="T3" s="13"/>
      <c r="U3" s="13"/>
      <c r="V3" s="13"/>
      <c r="W3" s="13"/>
      <c r="X3" s="13"/>
      <c r="Y3" s="13"/>
      <c r="Z3" s="13"/>
    </row>
    <row r="4" spans="1:26" ht="27.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27.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27.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7</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sheetPr>
  <dimension ref="A1:Z1000"/>
  <sheetViews>
    <sheetView workbookViewId="0">
      <pane ySplit="7" topLeftCell="A8" activePane="bottomLeft" state="frozen"/>
      <selection pane="bottomLeft" activeCell="O4" sqref="O4:O289"/>
    </sheetView>
  </sheetViews>
  <sheetFormatPr defaultColWidth="12.5546875" defaultRowHeight="15" customHeight="1"/>
  <cols>
    <col min="1" max="1" width="2.44140625" customWidth="1"/>
    <col min="2" max="2" width="4.109375" customWidth="1"/>
    <col min="3" max="3" width="9.5546875" customWidth="1"/>
    <col min="4" max="4" width="58.88671875" customWidth="1"/>
    <col min="5" max="5" width="10.44140625" customWidth="1"/>
    <col min="6" max="9" width="6.44140625" customWidth="1"/>
    <col min="10" max="10" width="6" customWidth="1"/>
    <col min="11" max="11" width="6.44140625" customWidth="1"/>
    <col min="12" max="12" width="2.109375" customWidth="1"/>
    <col min="13" max="13" width="9.109375" customWidth="1"/>
    <col min="14" max="14" width="2" customWidth="1"/>
    <col min="15" max="15" width="49.66406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730</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8</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O4" sqref="O4:O289"/>
    </sheetView>
  </sheetViews>
  <sheetFormatPr defaultColWidth="12.5546875" defaultRowHeight="15" customHeight="1"/>
  <cols>
    <col min="1" max="1" width="2.44140625" customWidth="1"/>
    <col min="2" max="2" width="4.109375" customWidth="1"/>
    <col min="3" max="3" width="9.5546875" customWidth="1"/>
    <col min="4" max="4" width="58.33203125" customWidth="1"/>
    <col min="5" max="5" width="10.44140625" customWidth="1"/>
    <col min="6" max="9" width="6.44140625" customWidth="1"/>
    <col min="10" max="10" width="6" customWidth="1"/>
    <col min="11" max="11" width="6.44140625" customWidth="1"/>
    <col min="12" max="12" width="1.88671875" customWidth="1"/>
    <col min="13" max="13" width="9.109375" customWidth="1"/>
    <col min="14" max="14" width="1.6640625" customWidth="1"/>
    <col min="15" max="15" width="46.3320312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731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9</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O4" sqref="O4:O289"/>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33203125" customWidth="1"/>
    <col min="13" max="13" width="9.109375" customWidth="1"/>
    <col min="14" max="14" width="2.109375" customWidth="1"/>
    <col min="15" max="15" width="40.88671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732</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10</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L1" sqref="L1"/>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109375" customWidth="1"/>
    <col min="13" max="13" width="9.109375" customWidth="1"/>
    <col min="14" max="14" width="2.33203125" customWidth="1"/>
    <col min="15" max="15" width="41.55468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733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59"/>
      <c r="C8" s="59"/>
      <c r="D8" s="59"/>
      <c r="E8" s="60"/>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11</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2"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si="7"/>
        <v>0</v>
      </c>
      <c r="H92" s="169">
        <f t="shared" si="7"/>
        <v>0</v>
      </c>
      <c r="I92" s="169">
        <f t="shared" si="7"/>
        <v>0</v>
      </c>
      <c r="J92" s="169">
        <f t="shared" si="7"/>
        <v>0</v>
      </c>
      <c r="K92" s="169">
        <f t="shared" si="7"/>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6" si="8">F93+F95+F97+F99+F101+F103+F105+F107+F109+F111+F113+F115+F117+F119</f>
        <v>0</v>
      </c>
      <c r="G125" s="169">
        <f t="shared" si="8"/>
        <v>0</v>
      </c>
      <c r="H125" s="169">
        <f t="shared" si="8"/>
        <v>0</v>
      </c>
      <c r="I125" s="169">
        <f t="shared" si="8"/>
        <v>0</v>
      </c>
      <c r="J125" s="169">
        <f t="shared" si="8"/>
        <v>0</v>
      </c>
      <c r="K125" s="169">
        <f t="shared" si="8"/>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si="8"/>
        <v>0</v>
      </c>
      <c r="H126" s="169">
        <f t="shared" si="8"/>
        <v>0</v>
      </c>
      <c r="I126" s="169">
        <f t="shared" si="8"/>
        <v>0</v>
      </c>
      <c r="J126" s="169">
        <f t="shared" si="8"/>
        <v>0</v>
      </c>
      <c r="K126" s="169">
        <f t="shared" si="8"/>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9">F127+F129+F131+F133+F135+F137+F139+F141+F143+F145+F147+F149+F151+F153</f>
        <v>0</v>
      </c>
      <c r="G159" s="169">
        <f t="shared" si="9"/>
        <v>0</v>
      </c>
      <c r="H159" s="169">
        <f t="shared" si="9"/>
        <v>0</v>
      </c>
      <c r="I159" s="169">
        <f t="shared" si="9"/>
        <v>0</v>
      </c>
      <c r="J159" s="169">
        <f t="shared" si="9"/>
        <v>0</v>
      </c>
      <c r="K159" s="169">
        <f t="shared" si="9"/>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0">+G128+G130+G132+G134+G136+G138+G140+G142+G144+G146+G148+G150+G152+G154</f>
        <v>0</v>
      </c>
      <c r="H160" s="169">
        <f t="shared" si="10"/>
        <v>0</v>
      </c>
      <c r="I160" s="169">
        <f t="shared" si="10"/>
        <v>0</v>
      </c>
      <c r="J160" s="169">
        <f t="shared" si="10"/>
        <v>0</v>
      </c>
      <c r="K160" s="169">
        <f t="shared" si="10"/>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1">F161+F163+F165+F167+F169+F171+F173+F175</f>
        <v>0</v>
      </c>
      <c r="G177" s="187">
        <f t="shared" si="11"/>
        <v>0</v>
      </c>
      <c r="H177" s="187">
        <f t="shared" si="11"/>
        <v>0</v>
      </c>
      <c r="I177" s="187">
        <f t="shared" si="11"/>
        <v>0</v>
      </c>
      <c r="J177" s="187">
        <f t="shared" si="11"/>
        <v>0</v>
      </c>
      <c r="K177" s="187">
        <f t="shared" si="11"/>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2">+G162+G164+G166+G168+G170+G172+G174+G176</f>
        <v>0</v>
      </c>
      <c r="H178" s="169">
        <f t="shared" si="12"/>
        <v>0</v>
      </c>
      <c r="I178" s="169">
        <f t="shared" si="12"/>
        <v>0</v>
      </c>
      <c r="J178" s="169">
        <f t="shared" si="12"/>
        <v>0</v>
      </c>
      <c r="K178" s="169">
        <f t="shared" si="12"/>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3">SUM(G180,G182,G184,G186:G192)</f>
        <v>0</v>
      </c>
      <c r="H193" s="169">
        <f t="shared" si="13"/>
        <v>0</v>
      </c>
      <c r="I193" s="169">
        <f t="shared" si="13"/>
        <v>0</v>
      </c>
      <c r="J193" s="169">
        <f t="shared" si="13"/>
        <v>0</v>
      </c>
      <c r="K193" s="169">
        <f t="shared" si="13"/>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4">H194+H196+H198+H200+H202+H204</f>
        <v>0</v>
      </c>
      <c r="I206" s="169">
        <f t="shared" si="14"/>
        <v>0</v>
      </c>
      <c r="J206" s="169">
        <f t="shared" si="14"/>
        <v>0</v>
      </c>
      <c r="K206" s="169">
        <f t="shared" si="14"/>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5">SUM(G207:G210)</f>
        <v>0</v>
      </c>
      <c r="H211" s="173">
        <f t="shared" si="15"/>
        <v>0</v>
      </c>
      <c r="I211" s="173">
        <f t="shared" si="15"/>
        <v>0</v>
      </c>
      <c r="J211" s="173">
        <f t="shared" si="15"/>
        <v>0</v>
      </c>
      <c r="K211" s="173">
        <f t="shared" si="15"/>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6">SUM(G212:G215)</f>
        <v>0</v>
      </c>
      <c r="H216" s="173">
        <f t="shared" si="16"/>
        <v>0</v>
      </c>
      <c r="I216" s="173">
        <f t="shared" si="16"/>
        <v>0</v>
      </c>
      <c r="J216" s="173">
        <f t="shared" si="16"/>
        <v>0</v>
      </c>
      <c r="K216" s="173">
        <f t="shared" si="16"/>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7">SUM(G217:G220)</f>
        <v>0</v>
      </c>
      <c r="H221" s="173">
        <f t="shared" si="17"/>
        <v>0</v>
      </c>
      <c r="I221" s="173">
        <f t="shared" si="17"/>
        <v>0</v>
      </c>
      <c r="J221" s="173">
        <f t="shared" si="17"/>
        <v>0</v>
      </c>
      <c r="K221" s="173">
        <f t="shared" si="17"/>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18">SUM(G222:G225)</f>
        <v>0</v>
      </c>
      <c r="H226" s="173">
        <f t="shared" si="18"/>
        <v>0</v>
      </c>
      <c r="I226" s="173">
        <f t="shared" si="18"/>
        <v>0</v>
      </c>
      <c r="J226" s="173">
        <f t="shared" si="18"/>
        <v>0</v>
      </c>
      <c r="K226" s="173">
        <f t="shared" si="18"/>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19">SUM(G227:G230)</f>
        <v>0</v>
      </c>
      <c r="H231" s="173">
        <f t="shared" si="19"/>
        <v>0</v>
      </c>
      <c r="I231" s="173">
        <f t="shared" si="19"/>
        <v>0</v>
      </c>
      <c r="J231" s="173">
        <f t="shared" si="19"/>
        <v>0</v>
      </c>
      <c r="K231" s="173">
        <f t="shared" si="19"/>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0">SUM(G232:G235)</f>
        <v>0</v>
      </c>
      <c r="H236" s="173">
        <f t="shared" si="20"/>
        <v>0</v>
      </c>
      <c r="I236" s="173">
        <f t="shared" si="20"/>
        <v>0</v>
      </c>
      <c r="J236" s="173">
        <f t="shared" si="20"/>
        <v>0</v>
      </c>
      <c r="K236" s="173">
        <f t="shared" si="20"/>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1">+F237+F238+F239+F240</f>
        <v>0</v>
      </c>
      <c r="G241" s="203">
        <f t="shared" si="21"/>
        <v>0</v>
      </c>
      <c r="H241" s="203">
        <f t="shared" si="21"/>
        <v>0</v>
      </c>
      <c r="I241" s="203">
        <f t="shared" si="21"/>
        <v>0</v>
      </c>
      <c r="J241" s="203">
        <f t="shared" si="21"/>
        <v>0</v>
      </c>
      <c r="K241" s="203">
        <f t="shared" si="21"/>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2">+F242+F243+F244+F245</f>
        <v>0</v>
      </c>
      <c r="G246" s="203">
        <f t="shared" si="22"/>
        <v>0</v>
      </c>
      <c r="H246" s="203">
        <f t="shared" si="22"/>
        <v>0</v>
      </c>
      <c r="I246" s="203">
        <f t="shared" si="22"/>
        <v>0</v>
      </c>
      <c r="J246" s="203">
        <f t="shared" si="22"/>
        <v>0</v>
      </c>
      <c r="K246" s="203">
        <f t="shared" si="22"/>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3">SUM(G247:G250)</f>
        <v>0</v>
      </c>
      <c r="H251" s="173">
        <f t="shared" si="23"/>
        <v>0</v>
      </c>
      <c r="I251" s="173">
        <f t="shared" si="23"/>
        <v>0</v>
      </c>
      <c r="J251" s="173">
        <f t="shared" si="23"/>
        <v>0</v>
      </c>
      <c r="K251" s="173">
        <f t="shared" si="23"/>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4">+F252+F253+F254+F255</f>
        <v>0</v>
      </c>
      <c r="G256" s="203">
        <f t="shared" si="24"/>
        <v>0</v>
      </c>
      <c r="H256" s="203">
        <f t="shared" si="24"/>
        <v>0</v>
      </c>
      <c r="I256" s="203">
        <f t="shared" si="24"/>
        <v>0</v>
      </c>
      <c r="J256" s="203">
        <f t="shared" si="24"/>
        <v>0</v>
      </c>
      <c r="K256" s="203">
        <f t="shared" si="24"/>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5">SUM(G257:G260)</f>
        <v>0</v>
      </c>
      <c r="H261" s="173">
        <f t="shared" si="25"/>
        <v>0</v>
      </c>
      <c r="I261" s="173">
        <f t="shared" si="25"/>
        <v>0</v>
      </c>
      <c r="J261" s="173">
        <f t="shared" si="25"/>
        <v>0</v>
      </c>
      <c r="K261" s="173">
        <f t="shared" si="25"/>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6">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7">+F262+F263+F264+F265</f>
        <v>0</v>
      </c>
      <c r="G266" s="211">
        <f t="shared" si="27"/>
        <v>0</v>
      </c>
      <c r="H266" s="211">
        <f t="shared" si="27"/>
        <v>0</v>
      </c>
      <c r="I266" s="211">
        <f t="shared" si="27"/>
        <v>0</v>
      </c>
      <c r="J266" s="211">
        <f t="shared" si="27"/>
        <v>0</v>
      </c>
      <c r="K266" s="211">
        <f t="shared" si="27"/>
        <v>0</v>
      </c>
      <c r="L266" s="13"/>
      <c r="M266" s="72">
        <f t="shared" si="26"/>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6"/>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6"/>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6"/>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6"/>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28">SUM(G267:G270)</f>
        <v>0</v>
      </c>
      <c r="H271" s="188">
        <f t="shared" si="28"/>
        <v>0</v>
      </c>
      <c r="I271" s="188">
        <f t="shared" si="28"/>
        <v>0</v>
      </c>
      <c r="J271" s="188">
        <f t="shared" si="28"/>
        <v>0</v>
      </c>
      <c r="K271" s="188">
        <f t="shared" si="28"/>
        <v>0</v>
      </c>
      <c r="L271" s="13"/>
      <c r="M271" s="214">
        <f t="shared" si="26"/>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6"/>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6"/>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6"/>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6"/>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6"/>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6"/>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6"/>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6"/>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6"/>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29">SUM(G277:G280)</f>
        <v>0</v>
      </c>
      <c r="H281" s="191">
        <f t="shared" si="29"/>
        <v>0</v>
      </c>
      <c r="I281" s="191">
        <f t="shared" si="29"/>
        <v>0</v>
      </c>
      <c r="J281" s="191">
        <f t="shared" si="29"/>
        <v>0</v>
      </c>
      <c r="K281" s="191">
        <f t="shared" si="29"/>
        <v>0</v>
      </c>
      <c r="L281" s="13"/>
      <c r="M281" s="214">
        <f t="shared" si="26"/>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6"/>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6"/>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6"/>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6"/>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6"/>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6"/>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6"/>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0">SUM(G285:G288)</f>
        <v>0</v>
      </c>
      <c r="H289" s="191">
        <f t="shared" si="30"/>
        <v>0</v>
      </c>
      <c r="I289" s="191">
        <f t="shared" si="30"/>
        <v>0</v>
      </c>
      <c r="J289" s="191">
        <f t="shared" si="30"/>
        <v>0</v>
      </c>
      <c r="K289" s="191">
        <f t="shared" si="30"/>
        <v>0</v>
      </c>
      <c r="L289" s="13"/>
      <c r="M289" s="214">
        <f t="shared" si="26"/>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L1" sqref="L1:L1048576"/>
    </sheetView>
  </sheetViews>
  <sheetFormatPr defaultColWidth="12.5546875" defaultRowHeight="15" customHeight="1"/>
  <cols>
    <col min="1" max="1" width="2.44140625" customWidth="1"/>
    <col min="2" max="2" width="4.109375" customWidth="1"/>
    <col min="3" max="3" width="9.5546875" customWidth="1"/>
    <col min="4" max="4" width="68.44140625" customWidth="1"/>
    <col min="5" max="5" width="10.44140625" customWidth="1"/>
    <col min="6" max="9" width="6.44140625" customWidth="1"/>
    <col min="10" max="10" width="6" customWidth="1"/>
    <col min="11" max="11" width="6.44140625" customWidth="1"/>
    <col min="12" max="12" width="2.6640625" customWidth="1"/>
    <col min="13" max="13" width="9.109375" customWidth="1"/>
    <col min="14" max="14" width="1.88671875" customWidth="1"/>
    <col min="15" max="15" width="39.109375" customWidth="1"/>
    <col min="16" max="26" width="8" customWidth="1"/>
  </cols>
  <sheetData>
    <row r="1" spans="1:26" ht="12.75" customHeight="1">
      <c r="A1" s="13"/>
      <c r="B1" s="52"/>
      <c r="C1" s="53" t="s">
        <v>112</v>
      </c>
      <c r="D1" s="53"/>
      <c r="E1" s="13"/>
      <c r="F1" s="13" t="s">
        <v>112</v>
      </c>
      <c r="G1" s="13"/>
      <c r="H1" s="13" t="s">
        <v>112</v>
      </c>
      <c r="I1" s="13"/>
      <c r="J1" s="13"/>
      <c r="K1" s="13" t="s">
        <v>112</v>
      </c>
      <c r="L1" s="13"/>
      <c r="M1" s="13"/>
      <c r="N1" s="13"/>
      <c r="O1" s="13"/>
      <c r="P1" s="13"/>
      <c r="Q1" s="13"/>
      <c r="R1" s="13"/>
      <c r="S1" s="13"/>
      <c r="T1" s="13"/>
      <c r="U1" s="13"/>
      <c r="V1" s="13"/>
      <c r="W1" s="13"/>
      <c r="X1" s="13"/>
      <c r="Y1" s="13"/>
      <c r="Z1" s="13"/>
    </row>
    <row r="2" spans="1:26" ht="17.25" customHeight="1">
      <c r="A2" s="13"/>
      <c r="B2" s="1024" t="s">
        <v>113</v>
      </c>
      <c r="C2" s="966"/>
      <c r="D2" s="966"/>
      <c r="E2" s="966"/>
      <c r="F2" s="966"/>
      <c r="G2" s="966"/>
      <c r="H2" s="966"/>
      <c r="I2" s="966"/>
      <c r="J2" s="966"/>
      <c r="K2" s="966"/>
      <c r="L2" s="13"/>
      <c r="M2" s="13"/>
      <c r="N2" s="13"/>
      <c r="O2" s="13"/>
      <c r="P2" s="13"/>
      <c r="Q2" s="13"/>
      <c r="R2" s="13"/>
      <c r="S2" s="13"/>
      <c r="T2" s="13"/>
      <c r="U2" s="13"/>
      <c r="V2" s="13"/>
      <c r="W2" s="13"/>
      <c r="X2" s="13"/>
      <c r="Y2" s="13"/>
      <c r="Z2" s="13"/>
    </row>
    <row r="3" spans="1:26" ht="12.75" customHeight="1">
      <c r="A3" s="13"/>
      <c r="B3" s="53" t="s">
        <v>734</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c r="A4" s="13"/>
      <c r="B4" s="183" t="s">
        <v>0</v>
      </c>
      <c r="C4" s="183" t="s">
        <v>115</v>
      </c>
      <c r="D4" s="183" t="s">
        <v>116</v>
      </c>
      <c r="E4" s="1012" t="s">
        <v>117</v>
      </c>
      <c r="F4" s="1012" t="str">
        <f>SASARAN!$C$8</f>
        <v>PURWODADI</v>
      </c>
      <c r="G4" s="1012" t="str">
        <f>SASARAN!$C$9</f>
        <v>POLOWIJEN</v>
      </c>
      <c r="H4" s="1012" t="str">
        <f>SASARAN!$C$10</f>
        <v>BALEARJOSARI</v>
      </c>
      <c r="I4" s="1012">
        <f>SASARAN!$C$11</f>
        <v>0</v>
      </c>
      <c r="J4" s="1012">
        <f>SASARAN!$C$12</f>
        <v>0</v>
      </c>
      <c r="K4" s="1012">
        <f>SASARAN!$C$13</f>
        <v>0</v>
      </c>
      <c r="L4" s="13"/>
      <c r="M4" s="54"/>
      <c r="N4" s="13"/>
      <c r="O4" s="989" t="s">
        <v>1983</v>
      </c>
      <c r="P4" s="13"/>
      <c r="Q4" s="13"/>
      <c r="R4" s="13"/>
      <c r="S4" s="13"/>
      <c r="T4" s="13"/>
      <c r="U4" s="13"/>
      <c r="V4" s="13"/>
      <c r="W4" s="13"/>
      <c r="X4" s="13"/>
      <c r="Y4" s="13"/>
      <c r="Z4" s="13"/>
    </row>
    <row r="5" spans="1:26" ht="39.75" customHeight="1">
      <c r="A5" s="13"/>
      <c r="B5" s="184"/>
      <c r="C5" s="184" t="s">
        <v>118</v>
      </c>
      <c r="D5" s="220" t="s">
        <v>1919</v>
      </c>
      <c r="E5" s="1013"/>
      <c r="F5" s="1013"/>
      <c r="G5" s="1013"/>
      <c r="H5" s="1013"/>
      <c r="I5" s="1013"/>
      <c r="J5" s="1013"/>
      <c r="K5" s="1013"/>
      <c r="L5" s="13"/>
      <c r="M5" s="55" t="s">
        <v>100</v>
      </c>
      <c r="N5" s="13"/>
      <c r="O5" s="989"/>
      <c r="P5" s="13"/>
      <c r="Q5" s="13"/>
      <c r="R5" s="13"/>
      <c r="S5" s="13"/>
      <c r="T5" s="13"/>
      <c r="U5" s="13"/>
      <c r="V5" s="13"/>
      <c r="W5" s="13"/>
      <c r="X5" s="13"/>
      <c r="Y5" s="13"/>
      <c r="Z5" s="13"/>
    </row>
    <row r="6" spans="1:26" ht="39.75" customHeight="1">
      <c r="A6" s="13"/>
      <c r="B6" s="185"/>
      <c r="C6" s="185"/>
      <c r="D6" s="221" t="s">
        <v>1920</v>
      </c>
      <c r="E6" s="1014"/>
      <c r="F6" s="1014"/>
      <c r="G6" s="1014"/>
      <c r="H6" s="1014"/>
      <c r="I6" s="1014"/>
      <c r="J6" s="1014"/>
      <c r="K6" s="1014"/>
      <c r="L6" s="13"/>
      <c r="M6" s="35"/>
      <c r="N6" s="13"/>
      <c r="O6" s="989"/>
      <c r="P6" s="13"/>
      <c r="Q6" s="13"/>
      <c r="R6" s="13"/>
      <c r="S6" s="13"/>
      <c r="T6" s="13"/>
      <c r="U6" s="13"/>
      <c r="V6" s="13"/>
      <c r="W6" s="13"/>
      <c r="X6" s="13"/>
      <c r="Y6" s="13"/>
      <c r="Z6" s="13"/>
    </row>
    <row r="7" spans="1:26" ht="12.75" customHeight="1">
      <c r="A7" s="13"/>
      <c r="B7" s="56"/>
      <c r="C7" s="56"/>
      <c r="D7" s="56"/>
      <c r="E7" s="8"/>
      <c r="F7" s="57">
        <v>1</v>
      </c>
      <c r="G7" s="57">
        <v>2</v>
      </c>
      <c r="H7" s="58">
        <v>3</v>
      </c>
      <c r="I7" s="57">
        <v>4</v>
      </c>
      <c r="J7" s="57">
        <v>5</v>
      </c>
      <c r="K7" s="57">
        <v>6</v>
      </c>
      <c r="L7" s="13"/>
      <c r="M7" s="8"/>
      <c r="N7" s="13"/>
      <c r="O7" s="107"/>
      <c r="P7" s="13"/>
      <c r="Q7" s="13"/>
      <c r="R7" s="13"/>
      <c r="S7" s="13"/>
      <c r="T7" s="13"/>
      <c r="U7" s="13"/>
      <c r="V7" s="13"/>
      <c r="W7" s="13"/>
      <c r="X7" s="13"/>
      <c r="Y7" s="13"/>
      <c r="Z7" s="13"/>
    </row>
    <row r="8" spans="1:26" ht="12.75" customHeight="1">
      <c r="A8" s="13"/>
      <c r="B8" s="63"/>
      <c r="C8" s="59"/>
      <c r="D8" s="59"/>
      <c r="E8" s="8"/>
      <c r="F8" s="60"/>
      <c r="G8" s="60"/>
      <c r="H8" s="61"/>
      <c r="I8" s="60"/>
      <c r="J8" s="60"/>
      <c r="K8" s="60"/>
      <c r="L8" s="13"/>
      <c r="M8" s="60"/>
      <c r="N8" s="13"/>
      <c r="O8" s="107"/>
      <c r="P8" s="13"/>
      <c r="Q8" s="13"/>
      <c r="R8" s="13"/>
      <c r="S8" s="13"/>
      <c r="T8" s="13"/>
      <c r="U8" s="13"/>
      <c r="V8" s="13"/>
      <c r="W8" s="13"/>
      <c r="X8" s="13"/>
      <c r="Y8" s="13"/>
      <c r="Z8" s="13"/>
    </row>
    <row r="9" spans="1:26" ht="12.75" customHeight="1">
      <c r="A9" s="13"/>
      <c r="B9" s="56">
        <v>0</v>
      </c>
      <c r="C9" s="62" t="s">
        <v>119</v>
      </c>
      <c r="D9" s="63" t="s">
        <v>120</v>
      </c>
      <c r="E9" s="62" t="s">
        <v>119</v>
      </c>
      <c r="F9" s="64">
        <v>1</v>
      </c>
      <c r="G9" s="64">
        <v>1</v>
      </c>
      <c r="H9" s="64">
        <v>1</v>
      </c>
      <c r="I9" s="64">
        <v>1</v>
      </c>
      <c r="J9" s="64">
        <v>1</v>
      </c>
      <c r="K9" s="64">
        <v>1</v>
      </c>
      <c r="L9" s="65"/>
      <c r="M9" s="36">
        <v>12</v>
      </c>
      <c r="N9" s="13"/>
      <c r="O9" s="107"/>
      <c r="P9" s="13"/>
      <c r="Q9" s="13"/>
      <c r="R9" s="13"/>
      <c r="S9" s="13"/>
      <c r="T9" s="13"/>
      <c r="U9" s="13"/>
      <c r="V9" s="13"/>
      <c r="W9" s="13"/>
      <c r="X9" s="13"/>
      <c r="Y9" s="13"/>
      <c r="Z9" s="13"/>
    </row>
    <row r="10" spans="1:26" ht="12.75" customHeight="1">
      <c r="A10" s="13"/>
      <c r="B10" s="56">
        <v>1</v>
      </c>
      <c r="C10" s="172" t="s">
        <v>121</v>
      </c>
      <c r="D10" s="63" t="s">
        <v>122</v>
      </c>
      <c r="E10" s="166" t="s">
        <v>123</v>
      </c>
      <c r="F10" s="66"/>
      <c r="G10" s="67"/>
      <c r="H10" s="68"/>
      <c r="I10" s="69"/>
      <c r="J10" s="70"/>
      <c r="K10" s="71"/>
      <c r="L10" s="13"/>
      <c r="M10" s="72">
        <f t="shared" ref="M10:M264" si="0">SUM(F10:K10)</f>
        <v>0</v>
      </c>
      <c r="N10" s="13"/>
      <c r="O10" s="107" t="s">
        <v>1981</v>
      </c>
      <c r="P10" s="13"/>
      <c r="Q10" s="13"/>
      <c r="R10" s="13"/>
      <c r="S10" s="13"/>
      <c r="T10" s="13"/>
      <c r="U10" s="13"/>
      <c r="V10" s="13"/>
      <c r="W10" s="13"/>
      <c r="X10" s="13"/>
      <c r="Y10" s="13"/>
      <c r="Z10" s="13"/>
    </row>
    <row r="11" spans="1:26" ht="12.75" customHeight="1">
      <c r="A11" s="13"/>
      <c r="B11" s="56">
        <v>2</v>
      </c>
      <c r="C11" s="172" t="s">
        <v>124</v>
      </c>
      <c r="D11" s="63" t="s">
        <v>125</v>
      </c>
      <c r="E11" s="166" t="s">
        <v>124</v>
      </c>
      <c r="F11" s="66"/>
      <c r="G11" s="67"/>
      <c r="H11" s="68"/>
      <c r="I11" s="69"/>
      <c r="J11" s="70"/>
      <c r="K11" s="71"/>
      <c r="L11" s="13"/>
      <c r="M11" s="72">
        <f t="shared" si="0"/>
        <v>0</v>
      </c>
      <c r="N11" s="13"/>
      <c r="O11" s="107" t="s">
        <v>1982</v>
      </c>
      <c r="P11" s="13"/>
      <c r="Q11" s="13"/>
      <c r="R11" s="13"/>
      <c r="S11" s="13"/>
      <c r="T11" s="13"/>
      <c r="U11" s="13"/>
      <c r="V11" s="13"/>
      <c r="W11" s="13"/>
      <c r="X11" s="13"/>
      <c r="Y11" s="13"/>
      <c r="Z11" s="13"/>
    </row>
    <row r="12" spans="1:26" ht="12.75" customHeight="1">
      <c r="A12" s="13"/>
      <c r="B12" s="175" t="s">
        <v>126</v>
      </c>
      <c r="C12" s="1001" t="s">
        <v>127</v>
      </c>
      <c r="D12" s="73" t="s">
        <v>128</v>
      </c>
      <c r="E12" s="174" t="s">
        <v>129</v>
      </c>
      <c r="F12" s="66"/>
      <c r="G12" s="67"/>
      <c r="H12" s="68"/>
      <c r="I12" s="69"/>
      <c r="J12" s="70"/>
      <c r="K12" s="71"/>
      <c r="L12" s="13"/>
      <c r="M12" s="72">
        <f t="shared" si="0"/>
        <v>0</v>
      </c>
      <c r="N12" s="13"/>
      <c r="O12" s="989" t="s">
        <v>1994</v>
      </c>
      <c r="P12" s="13"/>
      <c r="Q12" s="13"/>
      <c r="R12" s="13"/>
      <c r="S12" s="13"/>
      <c r="T12" s="13"/>
      <c r="U12" s="13"/>
      <c r="V12" s="13"/>
      <c r="W12" s="13"/>
      <c r="X12" s="13"/>
      <c r="Y12" s="13"/>
      <c r="Z12" s="13"/>
    </row>
    <row r="13" spans="1:26" ht="12.75" customHeight="1">
      <c r="A13" s="13"/>
      <c r="B13" s="176" t="s">
        <v>130</v>
      </c>
      <c r="C13" s="997"/>
      <c r="D13" s="73" t="s">
        <v>131</v>
      </c>
      <c r="E13" s="174" t="s">
        <v>132</v>
      </c>
      <c r="F13" s="66"/>
      <c r="G13" s="67"/>
      <c r="H13" s="68"/>
      <c r="I13" s="69"/>
      <c r="J13" s="70"/>
      <c r="K13" s="71"/>
      <c r="L13" s="13"/>
      <c r="M13" s="72">
        <f t="shared" si="0"/>
        <v>0</v>
      </c>
      <c r="N13" s="13"/>
      <c r="O13" s="989"/>
      <c r="P13" s="13"/>
      <c r="Q13" s="13"/>
      <c r="R13" s="13"/>
      <c r="S13" s="13"/>
      <c r="T13" s="13"/>
      <c r="U13" s="13"/>
      <c r="V13" s="13"/>
      <c r="W13" s="13"/>
      <c r="X13" s="13"/>
      <c r="Y13" s="13"/>
      <c r="Z13" s="13"/>
    </row>
    <row r="14" spans="1:26" ht="12.75" customHeight="1">
      <c r="A14" s="13"/>
      <c r="B14" s="176" t="s">
        <v>133</v>
      </c>
      <c r="C14" s="997"/>
      <c r="D14" s="73" t="s">
        <v>134</v>
      </c>
      <c r="E14" s="174" t="s">
        <v>135</v>
      </c>
      <c r="F14" s="66"/>
      <c r="G14" s="67"/>
      <c r="H14" s="68"/>
      <c r="I14" s="69"/>
      <c r="J14" s="70"/>
      <c r="K14" s="71"/>
      <c r="L14" s="13"/>
      <c r="M14" s="72">
        <f t="shared" si="0"/>
        <v>0</v>
      </c>
      <c r="N14" s="13"/>
      <c r="O14" s="989"/>
      <c r="P14" s="13"/>
      <c r="Q14" s="13"/>
      <c r="R14" s="13"/>
      <c r="S14" s="13"/>
      <c r="T14" s="13"/>
      <c r="U14" s="13"/>
      <c r="V14" s="13"/>
      <c r="W14" s="13"/>
      <c r="X14" s="13"/>
      <c r="Y14" s="13"/>
      <c r="Z14" s="13"/>
    </row>
    <row r="15" spans="1:26" ht="12.75" customHeight="1">
      <c r="A15" s="13"/>
      <c r="B15" s="176" t="s">
        <v>136</v>
      </c>
      <c r="C15" s="997"/>
      <c r="D15" s="73" t="s">
        <v>137</v>
      </c>
      <c r="E15" s="174" t="s">
        <v>138</v>
      </c>
      <c r="F15" s="66"/>
      <c r="G15" s="67"/>
      <c r="H15" s="68"/>
      <c r="I15" s="69"/>
      <c r="J15" s="70"/>
      <c r="K15" s="71"/>
      <c r="L15" s="13"/>
      <c r="M15" s="72">
        <f t="shared" si="0"/>
        <v>0</v>
      </c>
      <c r="N15" s="13"/>
      <c r="O15" s="989"/>
      <c r="P15" s="13"/>
      <c r="Q15" s="13"/>
      <c r="R15" s="13"/>
      <c r="S15" s="13"/>
      <c r="T15" s="13"/>
      <c r="U15" s="13"/>
      <c r="V15" s="13"/>
      <c r="W15" s="13"/>
      <c r="X15" s="13"/>
      <c r="Y15" s="13"/>
      <c r="Z15" s="13"/>
    </row>
    <row r="16" spans="1:26" ht="12.75" customHeight="1">
      <c r="A16" s="13"/>
      <c r="B16" s="177">
        <v>3.1</v>
      </c>
      <c r="C16" s="1000"/>
      <c r="D16" s="186" t="s">
        <v>139</v>
      </c>
      <c r="E16" s="193" t="s">
        <v>140</v>
      </c>
      <c r="F16" s="169">
        <f t="shared" ref="F16:K16" si="1">SUM(F12:F15)</f>
        <v>0</v>
      </c>
      <c r="G16" s="169">
        <f t="shared" si="1"/>
        <v>0</v>
      </c>
      <c r="H16" s="169">
        <f t="shared" si="1"/>
        <v>0</v>
      </c>
      <c r="I16" s="169">
        <f t="shared" si="1"/>
        <v>0</v>
      </c>
      <c r="J16" s="169">
        <f t="shared" si="1"/>
        <v>0</v>
      </c>
      <c r="K16" s="169">
        <f t="shared" si="1"/>
        <v>0</v>
      </c>
      <c r="L16" s="13"/>
      <c r="M16" s="214">
        <f t="shared" si="0"/>
        <v>0</v>
      </c>
      <c r="N16" s="13"/>
      <c r="O16" s="989"/>
      <c r="P16" s="13"/>
      <c r="Q16" s="13"/>
      <c r="R16" s="13"/>
      <c r="S16" s="13"/>
      <c r="T16" s="13"/>
      <c r="U16" s="13"/>
      <c r="V16" s="13"/>
      <c r="W16" s="13"/>
      <c r="X16" s="13"/>
      <c r="Y16" s="13"/>
      <c r="Z16" s="13"/>
    </row>
    <row r="17" spans="1:26" ht="12.75" customHeight="1">
      <c r="A17" s="13"/>
      <c r="B17" s="178" t="s">
        <v>141</v>
      </c>
      <c r="C17" s="1001" t="s">
        <v>142</v>
      </c>
      <c r="D17" s="75" t="s">
        <v>143</v>
      </c>
      <c r="E17" s="171" t="s">
        <v>144</v>
      </c>
      <c r="F17" s="76"/>
      <c r="G17" s="76"/>
      <c r="H17" s="76"/>
      <c r="I17" s="76"/>
      <c r="J17" s="76"/>
      <c r="K17" s="76"/>
      <c r="L17" s="13"/>
      <c r="M17" s="72">
        <f t="shared" si="0"/>
        <v>0</v>
      </c>
      <c r="N17" s="13"/>
      <c r="O17" s="989" t="s">
        <v>1990</v>
      </c>
      <c r="P17" s="13"/>
      <c r="Q17" s="13"/>
      <c r="R17" s="13"/>
      <c r="S17" s="13"/>
      <c r="T17" s="13"/>
      <c r="U17" s="13"/>
      <c r="V17" s="13"/>
      <c r="W17" s="13"/>
      <c r="X17" s="13"/>
      <c r="Y17" s="13"/>
      <c r="Z17" s="13"/>
    </row>
    <row r="18" spans="1:26" ht="12.75" customHeight="1">
      <c r="A18" s="13"/>
      <c r="B18" s="178" t="s">
        <v>145</v>
      </c>
      <c r="C18" s="997"/>
      <c r="D18" s="75" t="s">
        <v>146</v>
      </c>
      <c r="E18" s="171" t="s">
        <v>147</v>
      </c>
      <c r="F18" s="76"/>
      <c r="G18" s="76"/>
      <c r="H18" s="76"/>
      <c r="I18" s="76"/>
      <c r="J18" s="76"/>
      <c r="K18" s="76"/>
      <c r="L18" s="13"/>
      <c r="M18" s="72">
        <f t="shared" si="0"/>
        <v>0</v>
      </c>
      <c r="N18" s="13"/>
      <c r="O18" s="989"/>
      <c r="P18" s="13"/>
      <c r="Q18" s="13"/>
      <c r="R18" s="13"/>
      <c r="S18" s="13"/>
      <c r="T18" s="13"/>
      <c r="U18" s="13"/>
      <c r="V18" s="13"/>
      <c r="W18" s="13"/>
      <c r="X18" s="13"/>
      <c r="Y18" s="13"/>
      <c r="Z18" s="13"/>
    </row>
    <row r="19" spans="1:26" ht="12.75" customHeight="1">
      <c r="A19" s="13"/>
      <c r="B19" s="179">
        <v>3.2</v>
      </c>
      <c r="C19" s="1000"/>
      <c r="D19" s="186" t="s">
        <v>148</v>
      </c>
      <c r="E19" s="193" t="s">
        <v>149</v>
      </c>
      <c r="F19" s="169">
        <f t="shared" ref="F19:K19" si="2">SUM(F17:F18)</f>
        <v>0</v>
      </c>
      <c r="G19" s="169">
        <f t="shared" si="2"/>
        <v>0</v>
      </c>
      <c r="H19" s="169">
        <f t="shared" si="2"/>
        <v>0</v>
      </c>
      <c r="I19" s="169">
        <f t="shared" si="2"/>
        <v>0</v>
      </c>
      <c r="J19" s="169">
        <f t="shared" si="2"/>
        <v>0</v>
      </c>
      <c r="K19" s="169">
        <f t="shared" si="2"/>
        <v>0</v>
      </c>
      <c r="L19" s="13"/>
      <c r="M19" s="214">
        <f t="shared" si="0"/>
        <v>0</v>
      </c>
      <c r="N19" s="13"/>
      <c r="O19" s="989"/>
      <c r="P19" s="13"/>
      <c r="Q19" s="13"/>
      <c r="R19" s="13"/>
      <c r="S19" s="13"/>
      <c r="T19" s="13"/>
      <c r="U19" s="13"/>
      <c r="V19" s="13"/>
      <c r="W19" s="13"/>
      <c r="X19" s="13"/>
      <c r="Y19" s="13"/>
      <c r="Z19" s="13"/>
    </row>
    <row r="20" spans="1:26" ht="12.75" customHeight="1">
      <c r="A20" s="13"/>
      <c r="B20" s="178" t="s">
        <v>150</v>
      </c>
      <c r="C20" s="167" t="s">
        <v>151</v>
      </c>
      <c r="D20" s="170" t="s">
        <v>152</v>
      </c>
      <c r="E20" s="171" t="s">
        <v>153</v>
      </c>
      <c r="F20" s="76"/>
      <c r="G20" s="76"/>
      <c r="H20" s="76"/>
      <c r="I20" s="76"/>
      <c r="J20" s="76"/>
      <c r="K20" s="76"/>
      <c r="L20" s="13"/>
      <c r="M20" s="72">
        <f t="shared" si="0"/>
        <v>0</v>
      </c>
      <c r="N20" s="13"/>
      <c r="O20" s="107" t="s">
        <v>1991</v>
      </c>
      <c r="P20" s="13"/>
      <c r="Q20" s="13"/>
      <c r="R20" s="13"/>
      <c r="S20" s="13"/>
      <c r="T20" s="13"/>
      <c r="U20" s="13"/>
      <c r="V20" s="13"/>
      <c r="W20" s="13"/>
      <c r="X20" s="13"/>
      <c r="Y20" s="13"/>
      <c r="Z20" s="13"/>
    </row>
    <row r="21" spans="1:26" ht="12.75" customHeight="1">
      <c r="A21" s="13"/>
      <c r="B21" s="1007" t="s">
        <v>154</v>
      </c>
      <c r="C21" s="1001" t="s">
        <v>124</v>
      </c>
      <c r="D21" s="170" t="s">
        <v>155</v>
      </c>
      <c r="E21" s="1007" t="s">
        <v>124</v>
      </c>
      <c r="F21" s="76"/>
      <c r="G21" s="76"/>
      <c r="H21" s="76"/>
      <c r="I21" s="76"/>
      <c r="J21" s="76"/>
      <c r="K21" s="76"/>
      <c r="L21" s="13"/>
      <c r="M21" s="72">
        <f t="shared" si="0"/>
        <v>0</v>
      </c>
      <c r="N21" s="13"/>
      <c r="O21" s="989" t="s">
        <v>1992</v>
      </c>
      <c r="P21" s="13"/>
      <c r="Q21" s="13"/>
      <c r="R21" s="13"/>
      <c r="S21" s="13"/>
      <c r="T21" s="13"/>
      <c r="U21" s="13"/>
      <c r="V21" s="13"/>
      <c r="W21" s="13"/>
      <c r="X21" s="13"/>
      <c r="Y21" s="13"/>
      <c r="Z21" s="13"/>
    </row>
    <row r="22" spans="1:26" ht="12.75" customHeight="1">
      <c r="A22" s="13"/>
      <c r="B22" s="968"/>
      <c r="C22" s="997"/>
      <c r="D22" s="170" t="s">
        <v>156</v>
      </c>
      <c r="E22" s="968"/>
      <c r="F22" s="76"/>
      <c r="G22" s="76"/>
      <c r="H22" s="76"/>
      <c r="I22" s="76"/>
      <c r="J22" s="76"/>
      <c r="K22" s="76"/>
      <c r="L22" s="13"/>
      <c r="M22" s="72">
        <f t="shared" si="0"/>
        <v>0</v>
      </c>
      <c r="N22" s="13"/>
      <c r="O22" s="989"/>
      <c r="P22" s="13"/>
      <c r="Q22" s="13"/>
      <c r="R22" s="13"/>
      <c r="S22" s="13"/>
      <c r="T22" s="13"/>
      <c r="U22" s="13"/>
      <c r="V22" s="13"/>
      <c r="W22" s="13"/>
      <c r="X22" s="13"/>
      <c r="Y22" s="13"/>
      <c r="Z22" s="13"/>
    </row>
    <row r="23" spans="1:26" ht="12.75" customHeight="1">
      <c r="A23" s="13"/>
      <c r="B23" s="969"/>
      <c r="C23" s="1000"/>
      <c r="D23" s="170" t="s">
        <v>157</v>
      </c>
      <c r="E23" s="969"/>
      <c r="F23" s="76"/>
      <c r="G23" s="76"/>
      <c r="H23" s="76"/>
      <c r="I23" s="76"/>
      <c r="J23" s="76"/>
      <c r="K23" s="76"/>
      <c r="L23" s="13"/>
      <c r="M23" s="72">
        <f t="shared" si="0"/>
        <v>0</v>
      </c>
      <c r="N23" s="13"/>
      <c r="O23" s="989"/>
      <c r="P23" s="13"/>
      <c r="Q23" s="13"/>
      <c r="R23" s="13"/>
      <c r="S23" s="13"/>
      <c r="T23" s="13"/>
      <c r="U23" s="13"/>
      <c r="V23" s="13"/>
      <c r="W23" s="13"/>
      <c r="X23" s="13"/>
      <c r="Y23" s="13"/>
      <c r="Z23" s="13"/>
    </row>
    <row r="24" spans="1:26" ht="12.75" customHeight="1">
      <c r="A24" s="13"/>
      <c r="B24" s="178" t="s">
        <v>158</v>
      </c>
      <c r="C24" s="1001" t="s">
        <v>159</v>
      </c>
      <c r="D24" s="73" t="s">
        <v>160</v>
      </c>
      <c r="E24" s="174" t="s">
        <v>161</v>
      </c>
      <c r="F24" s="76"/>
      <c r="G24" s="76"/>
      <c r="H24" s="76"/>
      <c r="I24" s="76"/>
      <c r="J24" s="76"/>
      <c r="K24" s="76"/>
      <c r="L24" s="13"/>
      <c r="M24" s="72">
        <f t="shared" si="0"/>
        <v>0</v>
      </c>
      <c r="N24" s="13"/>
      <c r="O24" s="989" t="s">
        <v>1994</v>
      </c>
      <c r="P24" s="13"/>
      <c r="Q24" s="13"/>
      <c r="R24" s="13"/>
      <c r="S24" s="13"/>
      <c r="T24" s="13"/>
      <c r="U24" s="13"/>
      <c r="V24" s="13"/>
      <c r="W24" s="13"/>
      <c r="X24" s="13"/>
      <c r="Y24" s="13"/>
      <c r="Z24" s="13"/>
    </row>
    <row r="25" spans="1:26" ht="12.75" customHeight="1">
      <c r="A25" s="13"/>
      <c r="B25" s="178" t="s">
        <v>162</v>
      </c>
      <c r="C25" s="997"/>
      <c r="D25" s="73" t="s">
        <v>163</v>
      </c>
      <c r="E25" s="174" t="s">
        <v>164</v>
      </c>
      <c r="F25" s="76"/>
      <c r="G25" s="76"/>
      <c r="H25" s="76"/>
      <c r="I25" s="76"/>
      <c r="J25" s="76"/>
      <c r="K25" s="76"/>
      <c r="L25" s="13"/>
      <c r="M25" s="72">
        <f t="shared" si="0"/>
        <v>0</v>
      </c>
      <c r="N25" s="13"/>
      <c r="O25" s="989"/>
      <c r="P25" s="13"/>
      <c r="Q25" s="13"/>
      <c r="R25" s="13"/>
      <c r="S25" s="13"/>
      <c r="T25" s="13"/>
      <c r="U25" s="13"/>
      <c r="V25" s="13"/>
      <c r="W25" s="13"/>
      <c r="X25" s="13"/>
      <c r="Y25" s="13"/>
      <c r="Z25" s="13"/>
    </row>
    <row r="26" spans="1:26" ht="12.75" customHeight="1">
      <c r="A26" s="13"/>
      <c r="B26" s="178" t="s">
        <v>165</v>
      </c>
      <c r="C26" s="997"/>
      <c r="D26" s="73" t="s">
        <v>166</v>
      </c>
      <c r="E26" s="174" t="s">
        <v>167</v>
      </c>
      <c r="F26" s="76"/>
      <c r="G26" s="76"/>
      <c r="H26" s="76"/>
      <c r="I26" s="76"/>
      <c r="J26" s="76"/>
      <c r="K26" s="76"/>
      <c r="L26" s="13"/>
      <c r="M26" s="72">
        <f t="shared" si="0"/>
        <v>0</v>
      </c>
      <c r="N26" s="13"/>
      <c r="O26" s="989"/>
      <c r="P26" s="13"/>
      <c r="Q26" s="13"/>
      <c r="R26" s="13"/>
      <c r="S26" s="13"/>
      <c r="T26" s="13"/>
      <c r="U26" s="13"/>
      <c r="V26" s="13"/>
      <c r="W26" s="13"/>
      <c r="X26" s="13"/>
      <c r="Y26" s="13"/>
      <c r="Z26" s="13"/>
    </row>
    <row r="27" spans="1:26" ht="12.75" customHeight="1">
      <c r="A27" s="13"/>
      <c r="B27" s="178" t="s">
        <v>168</v>
      </c>
      <c r="C27" s="997"/>
      <c r="D27" s="73" t="s">
        <v>169</v>
      </c>
      <c r="E27" s="174" t="s">
        <v>170</v>
      </c>
      <c r="F27" s="76"/>
      <c r="G27" s="76"/>
      <c r="H27" s="76"/>
      <c r="I27" s="76"/>
      <c r="J27" s="76"/>
      <c r="K27" s="76"/>
      <c r="L27" s="13"/>
      <c r="M27" s="72">
        <f t="shared" si="0"/>
        <v>0</v>
      </c>
      <c r="N27" s="13"/>
      <c r="O27" s="989"/>
      <c r="P27" s="13"/>
      <c r="Q27" s="13"/>
      <c r="R27" s="13"/>
      <c r="S27" s="13"/>
      <c r="T27" s="13"/>
      <c r="U27" s="13"/>
      <c r="V27" s="13"/>
      <c r="W27" s="13"/>
      <c r="X27" s="13"/>
      <c r="Y27" s="13"/>
      <c r="Z27" s="13"/>
    </row>
    <row r="28" spans="1:26" ht="12.75" customHeight="1">
      <c r="A28" s="13"/>
      <c r="B28" s="179">
        <v>3.3</v>
      </c>
      <c r="C28" s="1000"/>
      <c r="D28" s="186" t="s">
        <v>171</v>
      </c>
      <c r="E28" s="193" t="s">
        <v>172</v>
      </c>
      <c r="F28" s="169">
        <f t="shared" ref="F28:K28" si="3">SUM(F24:F27)</f>
        <v>0</v>
      </c>
      <c r="G28" s="169">
        <f t="shared" si="3"/>
        <v>0</v>
      </c>
      <c r="H28" s="169">
        <f t="shared" si="3"/>
        <v>0</v>
      </c>
      <c r="I28" s="169">
        <f t="shared" si="3"/>
        <v>0</v>
      </c>
      <c r="J28" s="169">
        <f t="shared" si="3"/>
        <v>0</v>
      </c>
      <c r="K28" s="169">
        <f t="shared" si="3"/>
        <v>0</v>
      </c>
      <c r="L28" s="13"/>
      <c r="M28" s="214">
        <f t="shared" si="0"/>
        <v>0</v>
      </c>
      <c r="N28" s="13"/>
      <c r="O28" s="107"/>
      <c r="P28" s="13"/>
      <c r="Q28" s="13"/>
      <c r="R28" s="13"/>
      <c r="S28" s="13"/>
      <c r="T28" s="13"/>
      <c r="U28" s="13"/>
      <c r="V28" s="13"/>
      <c r="W28" s="13"/>
      <c r="X28" s="13"/>
      <c r="Y28" s="13"/>
      <c r="Z28" s="13"/>
    </row>
    <row r="29" spans="1:26" ht="12.75" customHeight="1">
      <c r="A29" s="77"/>
      <c r="B29" s="179" t="s">
        <v>173</v>
      </c>
      <c r="C29" s="1022" t="s">
        <v>174</v>
      </c>
      <c r="D29" s="63" t="s">
        <v>175</v>
      </c>
      <c r="E29" s="78" t="s">
        <v>176</v>
      </c>
      <c r="F29" s="97"/>
      <c r="G29" s="97"/>
      <c r="H29" s="97"/>
      <c r="I29" s="79"/>
      <c r="J29" s="79"/>
      <c r="K29" s="79"/>
      <c r="L29" s="77"/>
      <c r="M29" s="72">
        <f t="shared" si="0"/>
        <v>0</v>
      </c>
      <c r="N29" s="77"/>
      <c r="O29" s="990" t="s">
        <v>1986</v>
      </c>
      <c r="P29" s="77"/>
      <c r="Q29" s="77"/>
      <c r="R29" s="77"/>
      <c r="S29" s="77"/>
      <c r="T29" s="77"/>
      <c r="U29" s="77"/>
      <c r="V29" s="77"/>
      <c r="W29" s="77"/>
      <c r="X29" s="77"/>
      <c r="Y29" s="77"/>
      <c r="Z29" s="77"/>
    </row>
    <row r="30" spans="1:26" ht="12.75" customHeight="1">
      <c r="A30" s="77"/>
      <c r="B30" s="179" t="s">
        <v>177</v>
      </c>
      <c r="C30" s="997"/>
      <c r="D30" s="63" t="s">
        <v>178</v>
      </c>
      <c r="E30" s="78" t="s">
        <v>179</v>
      </c>
      <c r="F30" s="97"/>
      <c r="G30" s="97"/>
      <c r="H30" s="97"/>
      <c r="I30" s="79"/>
      <c r="J30" s="79"/>
      <c r="K30" s="79"/>
      <c r="L30" s="77"/>
      <c r="M30" s="72">
        <f t="shared" si="0"/>
        <v>0</v>
      </c>
      <c r="N30" s="77"/>
      <c r="O30" s="990"/>
      <c r="P30" s="77"/>
      <c r="Q30" s="77"/>
      <c r="R30" s="77"/>
      <c r="S30" s="77"/>
      <c r="T30" s="77"/>
      <c r="U30" s="77"/>
      <c r="V30" s="77"/>
      <c r="W30" s="77"/>
      <c r="X30" s="77"/>
      <c r="Y30" s="77"/>
      <c r="Z30" s="77"/>
    </row>
    <row r="31" spans="1:26" ht="12.75" customHeight="1">
      <c r="A31" s="77"/>
      <c r="B31" s="179" t="s">
        <v>180</v>
      </c>
      <c r="C31" s="997"/>
      <c r="D31" s="63" t="s">
        <v>181</v>
      </c>
      <c r="E31" s="78" t="s">
        <v>182</v>
      </c>
      <c r="F31" s="97"/>
      <c r="G31" s="97"/>
      <c r="H31" s="97"/>
      <c r="I31" s="79"/>
      <c r="J31" s="79"/>
      <c r="K31" s="79"/>
      <c r="L31" s="77"/>
      <c r="M31" s="72">
        <f t="shared" si="0"/>
        <v>0</v>
      </c>
      <c r="N31" s="77"/>
      <c r="O31" s="990"/>
      <c r="P31" s="77"/>
      <c r="Q31" s="77"/>
      <c r="R31" s="77"/>
      <c r="S31" s="77"/>
      <c r="T31" s="77"/>
      <c r="U31" s="77"/>
      <c r="V31" s="77"/>
      <c r="W31" s="77"/>
      <c r="X31" s="77"/>
      <c r="Y31" s="77"/>
      <c r="Z31" s="77"/>
    </row>
    <row r="32" spans="1:26" ht="12.75" customHeight="1">
      <c r="A32" s="77"/>
      <c r="B32" s="179" t="s">
        <v>183</v>
      </c>
      <c r="C32" s="997"/>
      <c r="D32" s="63" t="s">
        <v>184</v>
      </c>
      <c r="E32" s="78" t="s">
        <v>185</v>
      </c>
      <c r="F32" s="97"/>
      <c r="G32" s="97"/>
      <c r="H32" s="97"/>
      <c r="I32" s="79"/>
      <c r="J32" s="79"/>
      <c r="K32" s="79"/>
      <c r="L32" s="77"/>
      <c r="M32" s="72">
        <f t="shared" si="0"/>
        <v>0</v>
      </c>
      <c r="N32" s="77"/>
      <c r="O32" s="990"/>
      <c r="P32" s="77"/>
      <c r="Q32" s="77"/>
      <c r="R32" s="77"/>
      <c r="S32" s="77"/>
      <c r="T32" s="77"/>
      <c r="U32" s="77"/>
      <c r="V32" s="77"/>
      <c r="W32" s="77"/>
      <c r="X32" s="77"/>
      <c r="Y32" s="77"/>
      <c r="Z32" s="77"/>
    </row>
    <row r="33" spans="1:26" ht="12.75" customHeight="1">
      <c r="A33" s="77"/>
      <c r="B33" s="179" t="s">
        <v>186</v>
      </c>
      <c r="C33" s="997"/>
      <c r="D33" s="63" t="s">
        <v>187</v>
      </c>
      <c r="E33" s="78" t="s">
        <v>188</v>
      </c>
      <c r="F33" s="98"/>
      <c r="G33" s="98"/>
      <c r="H33" s="98"/>
      <c r="I33" s="80"/>
      <c r="J33" s="80"/>
      <c r="K33" s="80"/>
      <c r="L33" s="77"/>
      <c r="M33" s="72">
        <f t="shared" si="0"/>
        <v>0</v>
      </c>
      <c r="N33" s="77"/>
      <c r="O33" s="990"/>
      <c r="P33" s="77"/>
      <c r="Q33" s="77"/>
      <c r="R33" s="77"/>
      <c r="S33" s="77"/>
      <c r="T33" s="77"/>
      <c r="U33" s="77"/>
      <c r="V33" s="77"/>
      <c r="W33" s="77"/>
      <c r="X33" s="77"/>
      <c r="Y33" s="77"/>
      <c r="Z33" s="77"/>
    </row>
    <row r="34" spans="1:26" ht="12.75" customHeight="1">
      <c r="A34" s="77"/>
      <c r="B34" s="179" t="s">
        <v>189</v>
      </c>
      <c r="C34" s="997"/>
      <c r="D34" s="63" t="s">
        <v>190</v>
      </c>
      <c r="E34" s="78" t="s">
        <v>191</v>
      </c>
      <c r="F34" s="98"/>
      <c r="G34" s="98"/>
      <c r="H34" s="98"/>
      <c r="I34" s="80"/>
      <c r="J34" s="80"/>
      <c r="K34" s="80"/>
      <c r="L34" s="77"/>
      <c r="M34" s="72">
        <f t="shared" si="0"/>
        <v>0</v>
      </c>
      <c r="N34" s="77"/>
      <c r="O34" s="990"/>
      <c r="P34" s="77"/>
      <c r="Q34" s="77"/>
      <c r="R34" s="77"/>
      <c r="S34" s="77"/>
      <c r="T34" s="77"/>
      <c r="U34" s="77"/>
      <c r="V34" s="77"/>
      <c r="W34" s="77"/>
      <c r="X34" s="77"/>
      <c r="Y34" s="77"/>
      <c r="Z34" s="77"/>
    </row>
    <row r="35" spans="1:26" ht="12.75" customHeight="1">
      <c r="A35" s="77"/>
      <c r="B35" s="179" t="s">
        <v>192</v>
      </c>
      <c r="C35" s="1000"/>
      <c r="D35" s="63" t="s">
        <v>193</v>
      </c>
      <c r="E35" s="78" t="s">
        <v>194</v>
      </c>
      <c r="F35" s="80"/>
      <c r="G35" s="80"/>
      <c r="H35" s="80"/>
      <c r="I35" s="80"/>
      <c r="J35" s="80"/>
      <c r="K35" s="80"/>
      <c r="L35" s="77"/>
      <c r="M35" s="72">
        <f t="shared" si="0"/>
        <v>0</v>
      </c>
      <c r="N35" s="77"/>
      <c r="O35" s="990"/>
      <c r="P35" s="77"/>
      <c r="Q35" s="77"/>
      <c r="R35" s="77"/>
      <c r="S35" s="77"/>
      <c r="T35" s="77"/>
      <c r="U35" s="77"/>
      <c r="V35" s="77"/>
      <c r="W35" s="77"/>
      <c r="X35" s="77"/>
      <c r="Y35" s="77"/>
      <c r="Z35" s="77"/>
    </row>
    <row r="36" spans="1:26" ht="12.75" customHeight="1">
      <c r="A36" s="13"/>
      <c r="B36" s="180" t="s">
        <v>195</v>
      </c>
      <c r="C36" s="1002" t="s">
        <v>1910</v>
      </c>
      <c r="D36" s="73" t="s">
        <v>197</v>
      </c>
      <c r="E36" s="174" t="s">
        <v>198</v>
      </c>
      <c r="F36" s="76"/>
      <c r="G36" s="76"/>
      <c r="H36" s="76"/>
      <c r="I36" s="76"/>
      <c r="J36" s="76"/>
      <c r="K36" s="76"/>
      <c r="L36" s="13"/>
      <c r="M36" s="72">
        <f t="shared" si="0"/>
        <v>0</v>
      </c>
      <c r="N36" s="13"/>
      <c r="O36" s="989" t="s">
        <v>1987</v>
      </c>
      <c r="P36" s="13"/>
      <c r="Q36" s="13"/>
      <c r="R36" s="13"/>
      <c r="S36" s="13"/>
      <c r="T36" s="13"/>
      <c r="U36" s="13"/>
      <c r="V36" s="13"/>
      <c r="W36" s="13"/>
      <c r="X36" s="13"/>
      <c r="Y36" s="13"/>
      <c r="Z36" s="13"/>
    </row>
    <row r="37" spans="1:26" ht="12.75" customHeight="1">
      <c r="A37" s="13"/>
      <c r="B37" s="180" t="s">
        <v>199</v>
      </c>
      <c r="C37" s="968"/>
      <c r="D37" s="73" t="s">
        <v>200</v>
      </c>
      <c r="E37" s="174" t="s">
        <v>201</v>
      </c>
      <c r="F37" s="76"/>
      <c r="G37" s="76"/>
      <c r="H37" s="76"/>
      <c r="I37" s="76"/>
      <c r="J37" s="76"/>
      <c r="K37" s="76"/>
      <c r="L37" s="13"/>
      <c r="M37" s="72">
        <f t="shared" si="0"/>
        <v>0</v>
      </c>
      <c r="N37" s="13"/>
      <c r="O37" s="989"/>
      <c r="P37" s="13"/>
      <c r="Q37" s="13"/>
      <c r="R37" s="13"/>
      <c r="S37" s="13"/>
      <c r="T37" s="13"/>
      <c r="U37" s="13"/>
      <c r="V37" s="13"/>
      <c r="W37" s="13"/>
      <c r="X37" s="13"/>
      <c r="Y37" s="13"/>
      <c r="Z37" s="13"/>
    </row>
    <row r="38" spans="1:26" ht="12.75" customHeight="1">
      <c r="A38" s="13"/>
      <c r="B38" s="180" t="s">
        <v>202</v>
      </c>
      <c r="C38" s="968"/>
      <c r="D38" s="73" t="s">
        <v>203</v>
      </c>
      <c r="E38" s="174" t="s">
        <v>204</v>
      </c>
      <c r="F38" s="76"/>
      <c r="G38" s="76"/>
      <c r="H38" s="76"/>
      <c r="I38" s="76"/>
      <c r="J38" s="76"/>
      <c r="K38" s="76"/>
      <c r="L38" s="13"/>
      <c r="M38" s="72">
        <f t="shared" si="0"/>
        <v>0</v>
      </c>
      <c r="N38" s="13"/>
      <c r="O38" s="989"/>
      <c r="P38" s="13"/>
      <c r="Q38" s="13"/>
      <c r="R38" s="13"/>
      <c r="S38" s="13"/>
      <c r="T38" s="13"/>
      <c r="U38" s="13"/>
      <c r="V38" s="13"/>
      <c r="W38" s="13"/>
      <c r="X38" s="13"/>
      <c r="Y38" s="13"/>
      <c r="Z38" s="13"/>
    </row>
    <row r="39" spans="1:26" ht="12.75" customHeight="1">
      <c r="A39" s="13"/>
      <c r="B39" s="180" t="s">
        <v>205</v>
      </c>
      <c r="C39" s="968"/>
      <c r="D39" s="73" t="s">
        <v>206</v>
      </c>
      <c r="E39" s="174" t="s">
        <v>207</v>
      </c>
      <c r="F39" s="76"/>
      <c r="G39" s="76"/>
      <c r="H39" s="76"/>
      <c r="I39" s="76"/>
      <c r="J39" s="76"/>
      <c r="K39" s="76"/>
      <c r="L39" s="13"/>
      <c r="M39" s="72">
        <f t="shared" si="0"/>
        <v>0</v>
      </c>
      <c r="N39" s="13"/>
      <c r="O39" s="989"/>
      <c r="P39" s="13"/>
      <c r="Q39" s="13"/>
      <c r="R39" s="13"/>
      <c r="S39" s="13"/>
      <c r="T39" s="13"/>
      <c r="U39" s="13"/>
      <c r="V39" s="13"/>
      <c r="W39" s="13"/>
      <c r="X39" s="13"/>
      <c r="Y39" s="13"/>
      <c r="Z39" s="13"/>
    </row>
    <row r="40" spans="1:26" ht="12.75" customHeight="1">
      <c r="A40" s="13"/>
      <c r="B40" s="180">
        <v>3.4</v>
      </c>
      <c r="C40" s="969"/>
      <c r="D40" s="74" t="s">
        <v>208</v>
      </c>
      <c r="E40" s="194" t="s">
        <v>196</v>
      </c>
      <c r="F40" s="173">
        <f>SUM(F36:F39)</f>
        <v>0</v>
      </c>
      <c r="G40" s="173">
        <f t="shared" ref="G40:K40" si="4">SUM(G36:G39)</f>
        <v>0</v>
      </c>
      <c r="H40" s="173">
        <f t="shared" si="4"/>
        <v>0</v>
      </c>
      <c r="I40" s="173">
        <f t="shared" si="4"/>
        <v>0</v>
      </c>
      <c r="J40" s="173">
        <f t="shared" si="4"/>
        <v>0</v>
      </c>
      <c r="K40" s="173">
        <f t="shared" si="4"/>
        <v>0</v>
      </c>
      <c r="L40" s="13"/>
      <c r="M40" s="214">
        <f t="shared" si="0"/>
        <v>0</v>
      </c>
      <c r="N40" s="13"/>
      <c r="O40" s="989"/>
      <c r="P40" s="13"/>
      <c r="Q40" s="13"/>
      <c r="R40" s="13"/>
      <c r="S40" s="13"/>
      <c r="T40" s="13"/>
      <c r="U40" s="13"/>
      <c r="V40" s="13"/>
      <c r="W40" s="13"/>
      <c r="X40" s="13"/>
      <c r="Y40" s="13"/>
      <c r="Z40" s="13"/>
    </row>
    <row r="41" spans="1:26" ht="12.75" customHeight="1">
      <c r="A41" s="13"/>
      <c r="B41" s="1023" t="s">
        <v>209</v>
      </c>
      <c r="C41" s="1002" t="s">
        <v>1909</v>
      </c>
      <c r="D41" s="73" t="s">
        <v>211</v>
      </c>
      <c r="E41" s="174" t="s">
        <v>212</v>
      </c>
      <c r="F41" s="76"/>
      <c r="G41" s="76"/>
      <c r="H41" s="76"/>
      <c r="I41" s="76"/>
      <c r="J41" s="76"/>
      <c r="K41" s="76"/>
      <c r="L41" s="13"/>
      <c r="M41" s="72">
        <f t="shared" si="0"/>
        <v>0</v>
      </c>
      <c r="N41" s="13"/>
      <c r="O41" s="989" t="s">
        <v>1988</v>
      </c>
      <c r="P41" s="13"/>
      <c r="Q41" s="13"/>
      <c r="R41" s="13"/>
      <c r="S41" s="13"/>
      <c r="T41" s="13"/>
      <c r="U41" s="13"/>
      <c r="V41" s="13"/>
      <c r="W41" s="13"/>
      <c r="X41" s="13"/>
      <c r="Y41" s="13"/>
      <c r="Z41" s="13"/>
    </row>
    <row r="42" spans="1:26" ht="12.75" customHeight="1">
      <c r="A42" s="13"/>
      <c r="B42" s="969"/>
      <c r="C42" s="968"/>
      <c r="D42" s="73" t="s">
        <v>213</v>
      </c>
      <c r="E42" s="174" t="s">
        <v>214</v>
      </c>
      <c r="F42" s="76"/>
      <c r="G42" s="76"/>
      <c r="H42" s="76"/>
      <c r="I42" s="76"/>
      <c r="J42" s="76"/>
      <c r="K42" s="76"/>
      <c r="L42" s="13"/>
      <c r="M42" s="72">
        <f t="shared" si="0"/>
        <v>0</v>
      </c>
      <c r="N42" s="13"/>
      <c r="O42" s="989"/>
      <c r="P42" s="13"/>
      <c r="Q42" s="13"/>
      <c r="R42" s="13"/>
      <c r="S42" s="13"/>
      <c r="T42" s="13"/>
      <c r="U42" s="13"/>
      <c r="V42" s="13"/>
      <c r="W42" s="13"/>
      <c r="X42" s="13"/>
      <c r="Y42" s="13"/>
      <c r="Z42" s="13"/>
    </row>
    <row r="43" spans="1:26" ht="12.75" customHeight="1">
      <c r="A43" s="13"/>
      <c r="B43" s="1023" t="s">
        <v>215</v>
      </c>
      <c r="C43" s="968"/>
      <c r="D43" s="73" t="s">
        <v>216</v>
      </c>
      <c r="E43" s="174" t="s">
        <v>217</v>
      </c>
      <c r="F43" s="76"/>
      <c r="G43" s="76"/>
      <c r="H43" s="76"/>
      <c r="I43" s="76"/>
      <c r="J43" s="76"/>
      <c r="K43" s="76"/>
      <c r="L43" s="13"/>
      <c r="M43" s="72">
        <f t="shared" si="0"/>
        <v>0</v>
      </c>
      <c r="N43" s="13"/>
      <c r="O43" s="989"/>
      <c r="P43" s="13"/>
      <c r="Q43" s="13"/>
      <c r="R43" s="13"/>
      <c r="S43" s="13"/>
      <c r="T43" s="13"/>
      <c r="U43" s="13"/>
      <c r="V43" s="13"/>
      <c r="W43" s="13"/>
      <c r="X43" s="13"/>
      <c r="Y43" s="13"/>
      <c r="Z43" s="13"/>
    </row>
    <row r="44" spans="1:26" ht="12.75" customHeight="1">
      <c r="A44" s="13"/>
      <c r="B44" s="969"/>
      <c r="C44" s="968"/>
      <c r="D44" s="73" t="s">
        <v>218</v>
      </c>
      <c r="E44" s="174" t="s">
        <v>219</v>
      </c>
      <c r="F44" s="76"/>
      <c r="G44" s="76"/>
      <c r="H44" s="76"/>
      <c r="I44" s="76"/>
      <c r="J44" s="76"/>
      <c r="K44" s="76"/>
      <c r="L44" s="13"/>
      <c r="M44" s="72">
        <f t="shared" si="0"/>
        <v>0</v>
      </c>
      <c r="N44" s="13"/>
      <c r="O44" s="989"/>
      <c r="P44" s="13"/>
      <c r="Q44" s="13"/>
      <c r="R44" s="13"/>
      <c r="S44" s="13"/>
      <c r="T44" s="13"/>
      <c r="U44" s="13"/>
      <c r="V44" s="13"/>
      <c r="W44" s="13"/>
      <c r="X44" s="13"/>
      <c r="Y44" s="13"/>
      <c r="Z44" s="13"/>
    </row>
    <row r="45" spans="1:26" ht="12.75" customHeight="1">
      <c r="A45" s="13"/>
      <c r="B45" s="179">
        <v>3.5</v>
      </c>
      <c r="C45" s="969"/>
      <c r="D45" s="74" t="s">
        <v>220</v>
      </c>
      <c r="E45" s="194" t="s">
        <v>210</v>
      </c>
      <c r="F45" s="173">
        <f>SUM(F41:F44)</f>
        <v>0</v>
      </c>
      <c r="G45" s="173">
        <f t="shared" ref="G45:K45" si="5">SUM(G41:G44)</f>
        <v>0</v>
      </c>
      <c r="H45" s="173">
        <f t="shared" si="5"/>
        <v>0</v>
      </c>
      <c r="I45" s="173">
        <f t="shared" si="5"/>
        <v>0</v>
      </c>
      <c r="J45" s="173">
        <f t="shared" si="5"/>
        <v>0</v>
      </c>
      <c r="K45" s="173">
        <f t="shared" si="5"/>
        <v>0</v>
      </c>
      <c r="L45" s="13"/>
      <c r="M45" s="214">
        <f t="shared" si="0"/>
        <v>0</v>
      </c>
      <c r="N45" s="13"/>
      <c r="O45" s="989"/>
      <c r="P45" s="13"/>
      <c r="Q45" s="13"/>
      <c r="R45" s="13"/>
      <c r="S45" s="13"/>
      <c r="T45" s="13"/>
      <c r="U45" s="13"/>
      <c r="V45" s="13"/>
      <c r="W45" s="13"/>
      <c r="X45" s="13"/>
      <c r="Y45" s="13"/>
      <c r="Z45" s="13"/>
    </row>
    <row r="46" spans="1:26" ht="12.75" customHeight="1">
      <c r="A46" s="13"/>
      <c r="B46" s="1007">
        <v>4</v>
      </c>
      <c r="C46" s="996" t="s">
        <v>221</v>
      </c>
      <c r="D46" s="170" t="s">
        <v>222</v>
      </c>
      <c r="E46" s="171" t="s">
        <v>223</v>
      </c>
      <c r="F46" s="81"/>
      <c r="G46" s="81"/>
      <c r="H46" s="81"/>
      <c r="I46" s="81"/>
      <c r="J46" s="81"/>
      <c r="K46" s="81"/>
      <c r="L46" s="13"/>
      <c r="M46" s="72">
        <f t="shared" si="0"/>
        <v>0</v>
      </c>
      <c r="N46" s="13"/>
      <c r="O46" s="989" t="s">
        <v>1989</v>
      </c>
      <c r="P46" s="13"/>
      <c r="Q46" s="13"/>
      <c r="R46" s="13"/>
      <c r="S46" s="13"/>
      <c r="T46" s="13"/>
      <c r="U46" s="13"/>
      <c r="V46" s="13"/>
      <c r="W46" s="13"/>
      <c r="X46" s="13"/>
      <c r="Y46" s="13"/>
      <c r="Z46" s="13"/>
    </row>
    <row r="47" spans="1:26" ht="12.75" customHeight="1">
      <c r="A47" s="13"/>
      <c r="B47" s="968"/>
      <c r="C47" s="997"/>
      <c r="D47" s="170" t="s">
        <v>224</v>
      </c>
      <c r="E47" s="171" t="s">
        <v>225</v>
      </c>
      <c r="F47" s="81"/>
      <c r="G47" s="81"/>
      <c r="H47" s="81"/>
      <c r="I47" s="81"/>
      <c r="J47" s="81"/>
      <c r="K47" s="81"/>
      <c r="L47" s="13"/>
      <c r="M47" s="72">
        <f t="shared" si="0"/>
        <v>0</v>
      </c>
      <c r="N47" s="13"/>
      <c r="O47" s="989"/>
      <c r="P47" s="13"/>
      <c r="Q47" s="13"/>
      <c r="R47" s="13"/>
      <c r="S47" s="13"/>
      <c r="T47" s="13"/>
      <c r="U47" s="13"/>
      <c r="V47" s="13"/>
      <c r="W47" s="13"/>
      <c r="X47" s="13"/>
      <c r="Y47" s="13"/>
      <c r="Z47" s="13"/>
    </row>
    <row r="48" spans="1:26" ht="12.75" customHeight="1">
      <c r="A48" s="13"/>
      <c r="B48" s="969"/>
      <c r="C48" s="1000"/>
      <c r="D48" s="170" t="s">
        <v>226</v>
      </c>
      <c r="E48" s="171" t="s">
        <v>227</v>
      </c>
      <c r="F48" s="81"/>
      <c r="G48" s="81"/>
      <c r="H48" s="81"/>
      <c r="I48" s="81"/>
      <c r="J48" s="81"/>
      <c r="K48" s="81"/>
      <c r="L48" s="13"/>
      <c r="M48" s="72">
        <f t="shared" si="0"/>
        <v>0</v>
      </c>
      <c r="N48" s="13"/>
      <c r="O48" s="989"/>
      <c r="P48" s="13"/>
      <c r="Q48" s="13"/>
      <c r="R48" s="13"/>
      <c r="S48" s="13"/>
      <c r="T48" s="13"/>
      <c r="U48" s="13"/>
      <c r="V48" s="13"/>
      <c r="W48" s="13"/>
      <c r="X48" s="13"/>
      <c r="Y48" s="13"/>
      <c r="Z48" s="13"/>
    </row>
    <row r="49" spans="1:26" ht="12.75" customHeight="1">
      <c r="A49" s="13"/>
      <c r="B49" s="1007" t="s">
        <v>228</v>
      </c>
      <c r="C49" s="992" t="s">
        <v>229</v>
      </c>
      <c r="D49" s="170" t="s">
        <v>230</v>
      </c>
      <c r="E49" s="171" t="s">
        <v>231</v>
      </c>
      <c r="F49" s="82"/>
      <c r="G49" s="82"/>
      <c r="H49" s="82"/>
      <c r="I49" s="82"/>
      <c r="J49" s="82"/>
      <c r="K49" s="82"/>
      <c r="L49" s="13"/>
      <c r="M49" s="72">
        <f t="shared" si="0"/>
        <v>0</v>
      </c>
      <c r="N49" s="13"/>
      <c r="O49" s="989" t="s">
        <v>1984</v>
      </c>
      <c r="P49" s="13"/>
      <c r="Q49" s="13"/>
      <c r="R49" s="13"/>
      <c r="S49" s="13"/>
      <c r="T49" s="13"/>
      <c r="U49" s="13"/>
      <c r="V49" s="13"/>
      <c r="W49" s="13"/>
      <c r="X49" s="13"/>
      <c r="Y49" s="13"/>
      <c r="Z49" s="13"/>
    </row>
    <row r="50" spans="1:26" ht="12.75" customHeight="1">
      <c r="A50" s="13"/>
      <c r="B50" s="968"/>
      <c r="C50" s="993"/>
      <c r="D50" s="170" t="s">
        <v>232</v>
      </c>
      <c r="E50" s="171" t="s">
        <v>233</v>
      </c>
      <c r="F50" s="82"/>
      <c r="G50" s="82"/>
      <c r="H50" s="82"/>
      <c r="I50" s="82"/>
      <c r="J50" s="82"/>
      <c r="K50" s="82"/>
      <c r="L50" s="13"/>
      <c r="M50" s="72">
        <f t="shared" si="0"/>
        <v>0</v>
      </c>
      <c r="N50" s="13"/>
      <c r="O50" s="989"/>
      <c r="P50" s="13"/>
      <c r="Q50" s="13"/>
      <c r="R50" s="13"/>
      <c r="S50" s="13"/>
      <c r="T50" s="13"/>
      <c r="U50" s="13"/>
      <c r="V50" s="13"/>
      <c r="W50" s="13"/>
      <c r="X50" s="13"/>
      <c r="Y50" s="13"/>
      <c r="Z50" s="13"/>
    </row>
    <row r="51" spans="1:26" ht="12.75" customHeight="1">
      <c r="A51" s="13"/>
      <c r="B51" s="968"/>
      <c r="C51" s="993"/>
      <c r="D51" s="63" t="s">
        <v>234</v>
      </c>
      <c r="E51" s="78" t="s">
        <v>235</v>
      </c>
      <c r="F51" s="83"/>
      <c r="G51" s="83"/>
      <c r="H51" s="83"/>
      <c r="I51" s="84"/>
      <c r="J51" s="84"/>
      <c r="K51" s="84"/>
      <c r="L51" s="13"/>
      <c r="M51" s="72">
        <f t="shared" si="0"/>
        <v>0</v>
      </c>
      <c r="N51" s="13"/>
      <c r="O51" s="989"/>
      <c r="P51" s="13"/>
      <c r="Q51" s="13"/>
      <c r="R51" s="13"/>
      <c r="S51" s="13"/>
      <c r="T51" s="13"/>
      <c r="U51" s="13"/>
      <c r="V51" s="13"/>
      <c r="W51" s="13"/>
      <c r="X51" s="13"/>
      <c r="Y51" s="13"/>
      <c r="Z51" s="13"/>
    </row>
    <row r="52" spans="1:26" ht="12.75" customHeight="1">
      <c r="A52" s="13"/>
      <c r="B52" s="968"/>
      <c r="C52" s="993"/>
      <c r="D52" s="170" t="s">
        <v>236</v>
      </c>
      <c r="E52" s="171" t="s">
        <v>237</v>
      </c>
      <c r="F52" s="82"/>
      <c r="G52" s="82"/>
      <c r="H52" s="82"/>
      <c r="I52" s="82"/>
      <c r="J52" s="82"/>
      <c r="K52" s="82"/>
      <c r="L52" s="13"/>
      <c r="M52" s="72">
        <f t="shared" si="0"/>
        <v>0</v>
      </c>
      <c r="N52" s="13"/>
      <c r="O52" s="989"/>
      <c r="P52" s="13"/>
      <c r="Q52" s="13"/>
      <c r="R52" s="13"/>
      <c r="S52" s="13"/>
      <c r="T52" s="13"/>
      <c r="U52" s="13"/>
      <c r="V52" s="13"/>
      <c r="W52" s="13"/>
      <c r="X52" s="13"/>
      <c r="Y52" s="13"/>
      <c r="Z52" s="13"/>
    </row>
    <row r="53" spans="1:26" ht="12.75" customHeight="1">
      <c r="A53" s="13"/>
      <c r="B53" s="969"/>
      <c r="C53" s="993"/>
      <c r="D53" s="170" t="s">
        <v>238</v>
      </c>
      <c r="E53" s="171" t="s">
        <v>239</v>
      </c>
      <c r="F53" s="82"/>
      <c r="G53" s="82"/>
      <c r="H53" s="82"/>
      <c r="I53" s="82"/>
      <c r="J53" s="82"/>
      <c r="K53" s="82"/>
      <c r="L53" s="13"/>
      <c r="M53" s="72">
        <f t="shared" si="0"/>
        <v>0</v>
      </c>
      <c r="N53" s="13"/>
      <c r="O53" s="989"/>
      <c r="P53" s="13"/>
      <c r="Q53" s="13"/>
      <c r="R53" s="13"/>
      <c r="S53" s="13"/>
      <c r="T53" s="13"/>
      <c r="U53" s="13"/>
      <c r="V53" s="13"/>
      <c r="W53" s="13"/>
      <c r="X53" s="13"/>
      <c r="Y53" s="13"/>
      <c r="Z53" s="13"/>
    </row>
    <row r="54" spans="1:26" ht="12.75" customHeight="1">
      <c r="A54" s="13"/>
      <c r="B54" s="1007" t="s">
        <v>240</v>
      </c>
      <c r="C54" s="994" t="s">
        <v>1908</v>
      </c>
      <c r="D54" s="73" t="s">
        <v>241</v>
      </c>
      <c r="E54" s="174" t="s">
        <v>242</v>
      </c>
      <c r="F54" s="76"/>
      <c r="G54" s="76"/>
      <c r="H54" s="76"/>
      <c r="I54" s="76"/>
      <c r="J54" s="76"/>
      <c r="K54" s="76"/>
      <c r="L54" s="13"/>
      <c r="M54" s="72">
        <f t="shared" si="0"/>
        <v>0</v>
      </c>
      <c r="N54" s="13"/>
      <c r="O54" s="989" t="s">
        <v>1985</v>
      </c>
      <c r="P54" s="13"/>
      <c r="Q54" s="13"/>
      <c r="R54" s="13"/>
      <c r="S54" s="13"/>
      <c r="T54" s="13"/>
      <c r="U54" s="13"/>
      <c r="V54" s="13"/>
      <c r="W54" s="13"/>
      <c r="X54" s="13"/>
      <c r="Y54" s="13"/>
      <c r="Z54" s="13"/>
    </row>
    <row r="55" spans="1:26" ht="12.75" customHeight="1">
      <c r="A55" s="13"/>
      <c r="B55" s="968"/>
      <c r="C55" s="995"/>
      <c r="D55" s="73" t="s">
        <v>243</v>
      </c>
      <c r="E55" s="174" t="s">
        <v>244</v>
      </c>
      <c r="F55" s="76"/>
      <c r="G55" s="76"/>
      <c r="H55" s="76"/>
      <c r="I55" s="76"/>
      <c r="J55" s="76"/>
      <c r="K55" s="76"/>
      <c r="L55" s="13"/>
      <c r="M55" s="72">
        <f t="shared" si="0"/>
        <v>0</v>
      </c>
      <c r="N55" s="13"/>
      <c r="O55" s="989"/>
      <c r="P55" s="13"/>
      <c r="Q55" s="13"/>
      <c r="R55" s="13"/>
      <c r="S55" s="13"/>
      <c r="T55" s="13"/>
      <c r="U55" s="13"/>
      <c r="V55" s="13"/>
      <c r="W55" s="13"/>
      <c r="X55" s="13"/>
      <c r="Y55" s="13"/>
      <c r="Z55" s="13"/>
    </row>
    <row r="56" spans="1:26" ht="12.75" customHeight="1">
      <c r="A56" s="13"/>
      <c r="B56" s="968"/>
      <c r="C56" s="995"/>
      <c r="D56" s="73" t="s">
        <v>245</v>
      </c>
      <c r="E56" s="174" t="s">
        <v>246</v>
      </c>
      <c r="F56" s="76"/>
      <c r="G56" s="76"/>
      <c r="H56" s="76"/>
      <c r="I56" s="76"/>
      <c r="J56" s="76"/>
      <c r="K56" s="76"/>
      <c r="L56" s="13"/>
      <c r="M56" s="72">
        <f t="shared" si="0"/>
        <v>0</v>
      </c>
      <c r="N56" s="13"/>
      <c r="O56" s="989"/>
      <c r="P56" s="13"/>
      <c r="Q56" s="13"/>
      <c r="R56" s="13"/>
      <c r="S56" s="13"/>
      <c r="T56" s="13"/>
      <c r="U56" s="13"/>
      <c r="V56" s="13"/>
      <c r="W56" s="13"/>
      <c r="X56" s="13"/>
      <c r="Y56" s="13"/>
      <c r="Z56" s="13"/>
    </row>
    <row r="57" spans="1:26" ht="12.75" customHeight="1">
      <c r="A57" s="13"/>
      <c r="B57" s="968"/>
      <c r="C57" s="995"/>
      <c r="D57" s="73" t="s">
        <v>247</v>
      </c>
      <c r="E57" s="174" t="s">
        <v>248</v>
      </c>
      <c r="F57" s="76"/>
      <c r="G57" s="76"/>
      <c r="H57" s="76"/>
      <c r="I57" s="76"/>
      <c r="J57" s="76"/>
      <c r="K57" s="76"/>
      <c r="L57" s="13"/>
      <c r="M57" s="72">
        <f t="shared" si="0"/>
        <v>0</v>
      </c>
      <c r="N57" s="13"/>
      <c r="O57" s="989"/>
      <c r="P57" s="13"/>
      <c r="Q57" s="13"/>
      <c r="R57" s="13"/>
      <c r="S57" s="13"/>
      <c r="T57" s="13"/>
      <c r="U57" s="13"/>
      <c r="V57" s="13"/>
      <c r="W57" s="13"/>
      <c r="X57" s="13"/>
      <c r="Y57" s="13"/>
      <c r="Z57" s="13"/>
    </row>
    <row r="58" spans="1:26" ht="12.75" customHeight="1">
      <c r="A58" s="13"/>
      <c r="B58" s="969"/>
      <c r="C58" s="995"/>
      <c r="D58" s="74" t="s">
        <v>249</v>
      </c>
      <c r="E58" s="194" t="s">
        <v>250</v>
      </c>
      <c r="F58" s="173">
        <f>SUM(F54:F57)</f>
        <v>0</v>
      </c>
      <c r="G58" s="173">
        <f t="shared" ref="G58:K58" si="6">SUM(G54:G57)</f>
        <v>0</v>
      </c>
      <c r="H58" s="173">
        <f t="shared" si="6"/>
        <v>0</v>
      </c>
      <c r="I58" s="173">
        <f t="shared" si="6"/>
        <v>0</v>
      </c>
      <c r="J58" s="173">
        <f t="shared" si="6"/>
        <v>0</v>
      </c>
      <c r="K58" s="173">
        <f t="shared" si="6"/>
        <v>0</v>
      </c>
      <c r="L58" s="13"/>
      <c r="M58" s="214">
        <f t="shared" si="0"/>
        <v>0</v>
      </c>
      <c r="N58" s="13"/>
      <c r="O58" s="989"/>
      <c r="P58" s="13"/>
      <c r="Q58" s="13"/>
      <c r="R58" s="13"/>
      <c r="S58" s="13"/>
      <c r="T58" s="13"/>
      <c r="U58" s="13"/>
      <c r="V58" s="13"/>
      <c r="W58" s="13"/>
      <c r="X58" s="13"/>
      <c r="Y58" s="13"/>
      <c r="Z58" s="13"/>
    </row>
    <row r="59" spans="1:26" ht="12.75" customHeight="1">
      <c r="A59" s="13"/>
      <c r="B59" s="1007" t="s">
        <v>251</v>
      </c>
      <c r="C59" s="1001" t="s">
        <v>252</v>
      </c>
      <c r="D59" s="73" t="s">
        <v>253</v>
      </c>
      <c r="E59" s="174" t="s">
        <v>254</v>
      </c>
      <c r="F59" s="66"/>
      <c r="G59" s="66"/>
      <c r="H59" s="66"/>
      <c r="I59" s="66"/>
      <c r="J59" s="66"/>
      <c r="K59" s="66"/>
      <c r="L59" s="13"/>
      <c r="M59" s="72">
        <f t="shared" si="0"/>
        <v>0</v>
      </c>
      <c r="N59" s="13"/>
      <c r="O59" s="989" t="s">
        <v>1995</v>
      </c>
      <c r="P59" s="13"/>
      <c r="Q59" s="13"/>
      <c r="R59" s="13"/>
      <c r="S59" s="13"/>
      <c r="T59" s="13"/>
      <c r="U59" s="13"/>
      <c r="V59" s="13"/>
      <c r="W59" s="13"/>
      <c r="X59" s="13"/>
      <c r="Y59" s="13"/>
      <c r="Z59" s="13"/>
    </row>
    <row r="60" spans="1:26" ht="12.75" customHeight="1">
      <c r="A60" s="13"/>
      <c r="B60" s="968"/>
      <c r="C60" s="997"/>
      <c r="D60" s="73" t="s">
        <v>255</v>
      </c>
      <c r="E60" s="174" t="s">
        <v>256</v>
      </c>
      <c r="F60" s="66"/>
      <c r="G60" s="66"/>
      <c r="H60" s="66"/>
      <c r="I60" s="66"/>
      <c r="J60" s="66"/>
      <c r="K60" s="66"/>
      <c r="L60" s="13"/>
      <c r="M60" s="72">
        <f t="shared" si="0"/>
        <v>0</v>
      </c>
      <c r="N60" s="13"/>
      <c r="O60" s="989"/>
      <c r="P60" s="13"/>
      <c r="Q60" s="13"/>
      <c r="R60" s="13"/>
      <c r="S60" s="13"/>
      <c r="T60" s="13"/>
      <c r="U60" s="13"/>
      <c r="V60" s="13"/>
      <c r="W60" s="13"/>
      <c r="X60" s="13"/>
      <c r="Y60" s="13"/>
      <c r="Z60" s="13"/>
    </row>
    <row r="61" spans="1:26" ht="12.75" customHeight="1">
      <c r="A61" s="13"/>
      <c r="B61" s="968"/>
      <c r="C61" s="997"/>
      <c r="D61" s="73" t="s">
        <v>257</v>
      </c>
      <c r="E61" s="174" t="s">
        <v>258</v>
      </c>
      <c r="F61" s="66"/>
      <c r="G61" s="66"/>
      <c r="H61" s="66"/>
      <c r="I61" s="66"/>
      <c r="J61" s="66"/>
      <c r="K61" s="66"/>
      <c r="L61" s="13"/>
      <c r="M61" s="72">
        <f t="shared" si="0"/>
        <v>0</v>
      </c>
      <c r="N61" s="13"/>
      <c r="O61" s="989"/>
      <c r="P61" s="13"/>
      <c r="Q61" s="13"/>
      <c r="R61" s="13"/>
      <c r="S61" s="13"/>
      <c r="T61" s="13"/>
      <c r="U61" s="13"/>
      <c r="V61" s="13"/>
      <c r="W61" s="13"/>
      <c r="X61" s="13"/>
      <c r="Y61" s="13"/>
      <c r="Z61" s="13"/>
    </row>
    <row r="62" spans="1:26" ht="12.75" customHeight="1">
      <c r="A62" s="13"/>
      <c r="B62" s="969"/>
      <c r="C62" s="997"/>
      <c r="D62" s="73" t="s">
        <v>259</v>
      </c>
      <c r="E62" s="174" t="s">
        <v>260</v>
      </c>
      <c r="F62" s="66"/>
      <c r="G62" s="66"/>
      <c r="H62" s="66"/>
      <c r="I62" s="66"/>
      <c r="J62" s="66"/>
      <c r="K62" s="66"/>
      <c r="L62" s="13"/>
      <c r="M62" s="72">
        <f t="shared" si="0"/>
        <v>0</v>
      </c>
      <c r="N62" s="13"/>
      <c r="O62" s="989"/>
      <c r="P62" s="13"/>
      <c r="Q62" s="13"/>
      <c r="R62" s="13"/>
      <c r="S62" s="13"/>
      <c r="T62" s="13"/>
      <c r="U62" s="13"/>
      <c r="V62" s="13"/>
      <c r="W62" s="13"/>
      <c r="X62" s="13"/>
      <c r="Y62" s="13"/>
      <c r="Z62" s="13"/>
    </row>
    <row r="63" spans="1:26" ht="12.75" customHeight="1">
      <c r="A63" s="13"/>
      <c r="B63" s="1007" t="s">
        <v>261</v>
      </c>
      <c r="C63" s="997"/>
      <c r="D63" s="73" t="s">
        <v>262</v>
      </c>
      <c r="E63" s="174" t="s">
        <v>263</v>
      </c>
      <c r="F63" s="66"/>
      <c r="G63" s="66"/>
      <c r="H63" s="66"/>
      <c r="I63" s="66"/>
      <c r="J63" s="66"/>
      <c r="K63" s="66"/>
      <c r="L63" s="13"/>
      <c r="M63" s="72">
        <f t="shared" si="0"/>
        <v>0</v>
      </c>
      <c r="N63" s="13"/>
      <c r="O63" s="989"/>
      <c r="P63" s="13"/>
      <c r="Q63" s="13"/>
      <c r="R63" s="13"/>
      <c r="S63" s="13"/>
      <c r="T63" s="13"/>
      <c r="U63" s="13"/>
      <c r="V63" s="13"/>
      <c r="W63" s="13"/>
      <c r="X63" s="13"/>
      <c r="Y63" s="13"/>
      <c r="Z63" s="13"/>
    </row>
    <row r="64" spans="1:26" ht="12.75" customHeight="1">
      <c r="A64" s="13"/>
      <c r="B64" s="969"/>
      <c r="C64" s="997"/>
      <c r="D64" s="73" t="s">
        <v>264</v>
      </c>
      <c r="E64" s="174" t="s">
        <v>265</v>
      </c>
      <c r="F64" s="66"/>
      <c r="G64" s="66"/>
      <c r="H64" s="66"/>
      <c r="I64" s="66"/>
      <c r="J64" s="66"/>
      <c r="K64" s="66"/>
      <c r="L64" s="13"/>
      <c r="M64" s="72">
        <f t="shared" si="0"/>
        <v>0</v>
      </c>
      <c r="N64" s="13"/>
      <c r="O64" s="989"/>
      <c r="P64" s="13"/>
      <c r="Q64" s="13"/>
      <c r="R64" s="13"/>
      <c r="S64" s="13"/>
      <c r="T64" s="13"/>
      <c r="U64" s="13"/>
      <c r="V64" s="13"/>
      <c r="W64" s="13"/>
      <c r="X64" s="13"/>
      <c r="Y64" s="13"/>
      <c r="Z64" s="13"/>
    </row>
    <row r="65" spans="1:26" ht="12.75" customHeight="1">
      <c r="A65" s="13"/>
      <c r="B65" s="1007" t="s">
        <v>266</v>
      </c>
      <c r="C65" s="997"/>
      <c r="D65" s="73" t="s">
        <v>267</v>
      </c>
      <c r="E65" s="174" t="s">
        <v>268</v>
      </c>
      <c r="F65" s="66"/>
      <c r="G65" s="66"/>
      <c r="H65" s="66"/>
      <c r="I65" s="66"/>
      <c r="J65" s="66"/>
      <c r="K65" s="66"/>
      <c r="L65" s="13"/>
      <c r="M65" s="72">
        <f t="shared" si="0"/>
        <v>0</v>
      </c>
      <c r="N65" s="13"/>
      <c r="O65" s="989"/>
      <c r="P65" s="13"/>
      <c r="Q65" s="13"/>
      <c r="R65" s="13"/>
      <c r="S65" s="13"/>
      <c r="T65" s="13"/>
      <c r="U65" s="13"/>
      <c r="V65" s="13"/>
      <c r="W65" s="13"/>
      <c r="X65" s="13"/>
      <c r="Y65" s="13"/>
      <c r="Z65" s="13"/>
    </row>
    <row r="66" spans="1:26" ht="12.75" customHeight="1">
      <c r="A66" s="13"/>
      <c r="B66" s="969"/>
      <c r="C66" s="997"/>
      <c r="D66" s="73" t="s">
        <v>269</v>
      </c>
      <c r="E66" s="174" t="s">
        <v>270</v>
      </c>
      <c r="F66" s="66"/>
      <c r="G66" s="66"/>
      <c r="H66" s="66"/>
      <c r="I66" s="66"/>
      <c r="J66" s="66"/>
      <c r="K66" s="66"/>
      <c r="L66" s="13"/>
      <c r="M66" s="72">
        <f t="shared" si="0"/>
        <v>0</v>
      </c>
      <c r="N66" s="13"/>
      <c r="O66" s="989"/>
      <c r="P66" s="13"/>
      <c r="Q66" s="13"/>
      <c r="R66" s="13"/>
      <c r="S66" s="13"/>
      <c r="T66" s="13"/>
      <c r="U66" s="13"/>
      <c r="V66" s="13"/>
      <c r="W66" s="13"/>
      <c r="X66" s="13"/>
      <c r="Y66" s="13"/>
      <c r="Z66" s="13"/>
    </row>
    <row r="67" spans="1:26" ht="12.75" customHeight="1">
      <c r="A67" s="13"/>
      <c r="B67" s="1007" t="s">
        <v>271</v>
      </c>
      <c r="C67" s="997"/>
      <c r="D67" s="73" t="s">
        <v>272</v>
      </c>
      <c r="E67" s="174" t="s">
        <v>273</v>
      </c>
      <c r="F67" s="66"/>
      <c r="G67" s="66"/>
      <c r="H67" s="66"/>
      <c r="I67" s="66"/>
      <c r="J67" s="66"/>
      <c r="K67" s="66"/>
      <c r="L67" s="13"/>
      <c r="M67" s="72">
        <f t="shared" si="0"/>
        <v>0</v>
      </c>
      <c r="N67" s="13"/>
      <c r="O67" s="989"/>
      <c r="P67" s="13"/>
      <c r="Q67" s="13"/>
      <c r="R67" s="13"/>
      <c r="S67" s="13"/>
      <c r="T67" s="13"/>
      <c r="U67" s="13"/>
      <c r="V67" s="13"/>
      <c r="W67" s="13"/>
      <c r="X67" s="13"/>
      <c r="Y67" s="13"/>
      <c r="Z67" s="13"/>
    </row>
    <row r="68" spans="1:26" ht="12.75" customHeight="1">
      <c r="A68" s="13"/>
      <c r="B68" s="969"/>
      <c r="C68" s="997"/>
      <c r="D68" s="73" t="s">
        <v>274</v>
      </c>
      <c r="E68" s="174" t="s">
        <v>275</v>
      </c>
      <c r="F68" s="66"/>
      <c r="G68" s="66"/>
      <c r="H68" s="66"/>
      <c r="I68" s="66"/>
      <c r="J68" s="66"/>
      <c r="K68" s="66"/>
      <c r="L68" s="13"/>
      <c r="M68" s="72">
        <f t="shared" si="0"/>
        <v>0</v>
      </c>
      <c r="N68" s="13"/>
      <c r="O68" s="989"/>
      <c r="P68" s="13"/>
      <c r="Q68" s="13"/>
      <c r="R68" s="13"/>
      <c r="S68" s="13"/>
      <c r="T68" s="13"/>
      <c r="U68" s="13"/>
      <c r="V68" s="13"/>
      <c r="W68" s="13"/>
      <c r="X68" s="13"/>
      <c r="Y68" s="13"/>
      <c r="Z68" s="13"/>
    </row>
    <row r="69" spans="1:26" ht="12.75" customHeight="1">
      <c r="A69" s="13"/>
      <c r="B69" s="1007" t="s">
        <v>276</v>
      </c>
      <c r="C69" s="997"/>
      <c r="D69" s="73" t="s">
        <v>277</v>
      </c>
      <c r="E69" s="174" t="s">
        <v>278</v>
      </c>
      <c r="F69" s="66"/>
      <c r="G69" s="66"/>
      <c r="H69" s="66"/>
      <c r="I69" s="66"/>
      <c r="J69" s="66"/>
      <c r="K69" s="66"/>
      <c r="L69" s="13"/>
      <c r="M69" s="72">
        <f t="shared" si="0"/>
        <v>0</v>
      </c>
      <c r="N69" s="13"/>
      <c r="O69" s="989"/>
      <c r="P69" s="13"/>
      <c r="Q69" s="13"/>
      <c r="R69" s="13"/>
      <c r="S69" s="13"/>
      <c r="T69" s="13"/>
      <c r="U69" s="13"/>
      <c r="V69" s="13"/>
      <c r="W69" s="13"/>
      <c r="X69" s="13"/>
      <c r="Y69" s="13"/>
      <c r="Z69" s="13"/>
    </row>
    <row r="70" spans="1:26" ht="12.75" customHeight="1">
      <c r="A70" s="13"/>
      <c r="B70" s="969"/>
      <c r="C70" s="997"/>
      <c r="D70" s="73" t="s">
        <v>279</v>
      </c>
      <c r="E70" s="174" t="s">
        <v>280</v>
      </c>
      <c r="F70" s="66"/>
      <c r="G70" s="66"/>
      <c r="H70" s="66"/>
      <c r="I70" s="66"/>
      <c r="J70" s="66"/>
      <c r="K70" s="66"/>
      <c r="L70" s="13"/>
      <c r="M70" s="72">
        <f t="shared" si="0"/>
        <v>0</v>
      </c>
      <c r="N70" s="13"/>
      <c r="O70" s="989"/>
      <c r="P70" s="13"/>
      <c r="Q70" s="13"/>
      <c r="R70" s="13"/>
      <c r="S70" s="13"/>
      <c r="T70" s="13"/>
      <c r="U70" s="13"/>
      <c r="V70" s="13"/>
      <c r="W70" s="13"/>
      <c r="X70" s="13"/>
      <c r="Y70" s="13"/>
      <c r="Z70" s="13"/>
    </row>
    <row r="71" spans="1:26" ht="12.75" customHeight="1">
      <c r="A71" s="13"/>
      <c r="B71" s="1007" t="s">
        <v>281</v>
      </c>
      <c r="C71" s="997"/>
      <c r="D71" s="73" t="s">
        <v>282</v>
      </c>
      <c r="E71" s="174" t="s">
        <v>283</v>
      </c>
      <c r="F71" s="66"/>
      <c r="G71" s="66"/>
      <c r="H71" s="66"/>
      <c r="I71" s="66"/>
      <c r="J71" s="66"/>
      <c r="K71" s="66"/>
      <c r="L71" s="13"/>
      <c r="M71" s="72">
        <f t="shared" si="0"/>
        <v>0</v>
      </c>
      <c r="N71" s="13"/>
      <c r="O71" s="989"/>
      <c r="P71" s="13"/>
      <c r="Q71" s="13"/>
      <c r="R71" s="13"/>
      <c r="S71" s="13"/>
      <c r="T71" s="13"/>
      <c r="U71" s="13"/>
      <c r="V71" s="13"/>
      <c r="W71" s="13"/>
      <c r="X71" s="13"/>
      <c r="Y71" s="13"/>
      <c r="Z71" s="13"/>
    </row>
    <row r="72" spans="1:26" ht="12.75" customHeight="1">
      <c r="A72" s="13"/>
      <c r="B72" s="969"/>
      <c r="C72" s="997"/>
      <c r="D72" s="73" t="s">
        <v>284</v>
      </c>
      <c r="E72" s="174" t="s">
        <v>285</v>
      </c>
      <c r="F72" s="66"/>
      <c r="G72" s="66"/>
      <c r="H72" s="66"/>
      <c r="I72" s="66"/>
      <c r="J72" s="66"/>
      <c r="K72" s="66"/>
      <c r="L72" s="13"/>
      <c r="M72" s="72">
        <f t="shared" si="0"/>
        <v>0</v>
      </c>
      <c r="N72" s="13"/>
      <c r="O72" s="989"/>
      <c r="P72" s="13"/>
      <c r="Q72" s="13"/>
      <c r="R72" s="13"/>
      <c r="S72" s="13"/>
      <c r="T72" s="13"/>
      <c r="U72" s="13"/>
      <c r="V72" s="13"/>
      <c r="W72" s="13"/>
      <c r="X72" s="13"/>
      <c r="Y72" s="13"/>
      <c r="Z72" s="13"/>
    </row>
    <row r="73" spans="1:26" ht="12.75" customHeight="1">
      <c r="A73" s="13"/>
      <c r="B73" s="1007" t="s">
        <v>286</v>
      </c>
      <c r="C73" s="997"/>
      <c r="D73" s="73" t="s">
        <v>287</v>
      </c>
      <c r="E73" s="174" t="s">
        <v>283</v>
      </c>
      <c r="F73" s="66"/>
      <c r="G73" s="66"/>
      <c r="H73" s="66"/>
      <c r="I73" s="66"/>
      <c r="J73" s="66"/>
      <c r="K73" s="66"/>
      <c r="L73" s="13"/>
      <c r="M73" s="72">
        <f t="shared" si="0"/>
        <v>0</v>
      </c>
      <c r="N73" s="13"/>
      <c r="O73" s="989"/>
      <c r="P73" s="13"/>
      <c r="Q73" s="13"/>
      <c r="R73" s="13"/>
      <c r="S73" s="13"/>
      <c r="T73" s="13"/>
      <c r="U73" s="13"/>
      <c r="V73" s="13"/>
      <c r="W73" s="13"/>
      <c r="X73" s="13"/>
      <c r="Y73" s="13"/>
      <c r="Z73" s="13"/>
    </row>
    <row r="74" spans="1:26" ht="12.75" customHeight="1">
      <c r="A74" s="13"/>
      <c r="B74" s="969"/>
      <c r="C74" s="997"/>
      <c r="D74" s="73" t="s">
        <v>288</v>
      </c>
      <c r="E74" s="174" t="s">
        <v>285</v>
      </c>
      <c r="F74" s="66"/>
      <c r="G74" s="66"/>
      <c r="H74" s="66"/>
      <c r="I74" s="66"/>
      <c r="J74" s="66"/>
      <c r="K74" s="66"/>
      <c r="L74" s="13"/>
      <c r="M74" s="72">
        <f t="shared" si="0"/>
        <v>0</v>
      </c>
      <c r="N74" s="13"/>
      <c r="O74" s="989"/>
      <c r="P74" s="13"/>
      <c r="Q74" s="13"/>
      <c r="R74" s="13"/>
      <c r="S74" s="13"/>
      <c r="T74" s="13"/>
      <c r="U74" s="13"/>
      <c r="V74" s="13"/>
      <c r="W74" s="13"/>
      <c r="X74" s="13"/>
      <c r="Y74" s="13"/>
      <c r="Z74" s="13"/>
    </row>
    <row r="75" spans="1:26" ht="12.75" customHeight="1">
      <c r="A75" s="13"/>
      <c r="B75" s="1007" t="s">
        <v>289</v>
      </c>
      <c r="C75" s="997"/>
      <c r="D75" s="73" t="s">
        <v>290</v>
      </c>
      <c r="E75" s="174" t="s">
        <v>291</v>
      </c>
      <c r="F75" s="66"/>
      <c r="G75" s="66"/>
      <c r="H75" s="66"/>
      <c r="I75" s="66"/>
      <c r="J75" s="66"/>
      <c r="K75" s="66"/>
      <c r="L75" s="13"/>
      <c r="M75" s="72">
        <f t="shared" si="0"/>
        <v>0</v>
      </c>
      <c r="N75" s="13"/>
      <c r="O75" s="989"/>
      <c r="P75" s="13"/>
      <c r="Q75" s="13"/>
      <c r="R75" s="13"/>
      <c r="S75" s="13"/>
      <c r="T75" s="13"/>
      <c r="U75" s="13"/>
      <c r="V75" s="13"/>
      <c r="W75" s="13"/>
      <c r="X75" s="13"/>
      <c r="Y75" s="13"/>
      <c r="Z75" s="13"/>
    </row>
    <row r="76" spans="1:26" ht="12.75" customHeight="1">
      <c r="A76" s="13"/>
      <c r="B76" s="969"/>
      <c r="C76" s="997"/>
      <c r="D76" s="73" t="s">
        <v>292</v>
      </c>
      <c r="E76" s="174" t="s">
        <v>293</v>
      </c>
      <c r="F76" s="66"/>
      <c r="G76" s="66"/>
      <c r="H76" s="66"/>
      <c r="I76" s="66"/>
      <c r="J76" s="66"/>
      <c r="K76" s="66"/>
      <c r="L76" s="13"/>
      <c r="M76" s="72">
        <f t="shared" si="0"/>
        <v>0</v>
      </c>
      <c r="N76" s="13"/>
      <c r="O76" s="989"/>
      <c r="P76" s="13"/>
      <c r="Q76" s="13"/>
      <c r="R76" s="13"/>
      <c r="S76" s="13"/>
      <c r="T76" s="13"/>
      <c r="U76" s="13"/>
      <c r="V76" s="13"/>
      <c r="W76" s="13"/>
      <c r="X76" s="13"/>
      <c r="Y76" s="13"/>
      <c r="Z76" s="13"/>
    </row>
    <row r="77" spans="1:26" ht="12.75" customHeight="1">
      <c r="A77" s="13"/>
      <c r="B77" s="1007" t="s">
        <v>294</v>
      </c>
      <c r="C77" s="997"/>
      <c r="D77" s="73" t="s">
        <v>295</v>
      </c>
      <c r="E77" s="174" t="s">
        <v>296</v>
      </c>
      <c r="F77" s="66"/>
      <c r="G77" s="66"/>
      <c r="H77" s="66"/>
      <c r="I77" s="66"/>
      <c r="J77" s="66"/>
      <c r="K77" s="66"/>
      <c r="L77" s="13"/>
      <c r="M77" s="72">
        <f t="shared" si="0"/>
        <v>0</v>
      </c>
      <c r="N77" s="13"/>
      <c r="O77" s="989"/>
      <c r="P77" s="13"/>
      <c r="Q77" s="13"/>
      <c r="R77" s="13"/>
      <c r="S77" s="13"/>
      <c r="T77" s="13"/>
      <c r="U77" s="13"/>
      <c r="V77" s="13"/>
      <c r="W77" s="13"/>
      <c r="X77" s="13"/>
      <c r="Y77" s="13"/>
      <c r="Z77" s="13"/>
    </row>
    <row r="78" spans="1:26" ht="12.75" customHeight="1">
      <c r="A78" s="13"/>
      <c r="B78" s="969"/>
      <c r="C78" s="997"/>
      <c r="D78" s="73" t="s">
        <v>297</v>
      </c>
      <c r="E78" s="174" t="s">
        <v>298</v>
      </c>
      <c r="F78" s="66"/>
      <c r="G78" s="66"/>
      <c r="H78" s="66"/>
      <c r="I78" s="66"/>
      <c r="J78" s="66"/>
      <c r="K78" s="66"/>
      <c r="L78" s="13"/>
      <c r="M78" s="72">
        <f t="shared" si="0"/>
        <v>0</v>
      </c>
      <c r="N78" s="13"/>
      <c r="O78" s="989"/>
      <c r="P78" s="13"/>
      <c r="Q78" s="13"/>
      <c r="R78" s="13"/>
      <c r="S78" s="13"/>
      <c r="T78" s="13"/>
      <c r="U78" s="13"/>
      <c r="V78" s="13"/>
      <c r="W78" s="13"/>
      <c r="X78" s="13"/>
      <c r="Y78" s="13"/>
      <c r="Z78" s="13"/>
    </row>
    <row r="79" spans="1:26" ht="12.75" customHeight="1">
      <c r="A79" s="13"/>
      <c r="B79" s="1007" t="s">
        <v>299</v>
      </c>
      <c r="C79" s="997"/>
      <c r="D79" s="73" t="s">
        <v>300</v>
      </c>
      <c r="E79" s="174" t="s">
        <v>301</v>
      </c>
      <c r="F79" s="66"/>
      <c r="G79" s="66"/>
      <c r="H79" s="66"/>
      <c r="I79" s="66"/>
      <c r="J79" s="66"/>
      <c r="K79" s="66"/>
      <c r="L79" s="13"/>
      <c r="M79" s="72">
        <f t="shared" si="0"/>
        <v>0</v>
      </c>
      <c r="N79" s="13"/>
      <c r="O79" s="989"/>
      <c r="P79" s="13"/>
      <c r="Q79" s="13"/>
      <c r="R79" s="13"/>
      <c r="S79" s="13"/>
      <c r="T79" s="13"/>
      <c r="U79" s="13"/>
      <c r="V79" s="13"/>
      <c r="W79" s="13"/>
      <c r="X79" s="13"/>
      <c r="Y79" s="13"/>
      <c r="Z79" s="13"/>
    </row>
    <row r="80" spans="1:26" ht="12.75" customHeight="1">
      <c r="A80" s="13"/>
      <c r="B80" s="969"/>
      <c r="C80" s="997"/>
      <c r="D80" s="73" t="s">
        <v>302</v>
      </c>
      <c r="E80" s="174" t="s">
        <v>303</v>
      </c>
      <c r="F80" s="66"/>
      <c r="G80" s="66"/>
      <c r="H80" s="66"/>
      <c r="I80" s="66"/>
      <c r="J80" s="66"/>
      <c r="K80" s="66"/>
      <c r="L80" s="13"/>
      <c r="M80" s="72">
        <f t="shared" si="0"/>
        <v>0</v>
      </c>
      <c r="N80" s="13"/>
      <c r="O80" s="989"/>
      <c r="P80" s="13"/>
      <c r="Q80" s="13"/>
      <c r="R80" s="13"/>
      <c r="S80" s="13"/>
      <c r="T80" s="13"/>
      <c r="U80" s="13"/>
      <c r="V80" s="13"/>
      <c r="W80" s="13"/>
      <c r="X80" s="13"/>
      <c r="Y80" s="13"/>
      <c r="Z80" s="13"/>
    </row>
    <row r="81" spans="1:26" ht="12.75" customHeight="1">
      <c r="A81" s="13"/>
      <c r="B81" s="1007" t="s">
        <v>304</v>
      </c>
      <c r="C81" s="997"/>
      <c r="D81" s="73" t="s">
        <v>305</v>
      </c>
      <c r="E81" s="174" t="s">
        <v>306</v>
      </c>
      <c r="F81" s="66"/>
      <c r="G81" s="66"/>
      <c r="H81" s="66"/>
      <c r="I81" s="66"/>
      <c r="J81" s="66"/>
      <c r="K81" s="66"/>
      <c r="L81" s="13"/>
      <c r="M81" s="72">
        <f t="shared" si="0"/>
        <v>0</v>
      </c>
      <c r="N81" s="13"/>
      <c r="O81" s="989"/>
      <c r="P81" s="13"/>
      <c r="Q81" s="13"/>
      <c r="R81" s="13"/>
      <c r="S81" s="13"/>
      <c r="T81" s="13"/>
      <c r="U81" s="13"/>
      <c r="V81" s="13"/>
      <c r="W81" s="13"/>
      <c r="X81" s="13"/>
      <c r="Y81" s="13"/>
      <c r="Z81" s="13"/>
    </row>
    <row r="82" spans="1:26" ht="12.75" customHeight="1">
      <c r="A82" s="13"/>
      <c r="B82" s="969"/>
      <c r="C82" s="997"/>
      <c r="D82" s="73" t="s">
        <v>307</v>
      </c>
      <c r="E82" s="174" t="s">
        <v>308</v>
      </c>
      <c r="F82" s="66"/>
      <c r="G82" s="66"/>
      <c r="H82" s="66"/>
      <c r="I82" s="66"/>
      <c r="J82" s="66"/>
      <c r="K82" s="66"/>
      <c r="L82" s="13"/>
      <c r="M82" s="72">
        <f t="shared" si="0"/>
        <v>0</v>
      </c>
      <c r="N82" s="13"/>
      <c r="O82" s="989"/>
      <c r="P82" s="13"/>
      <c r="Q82" s="13"/>
      <c r="R82" s="13"/>
      <c r="S82" s="13"/>
      <c r="T82" s="13"/>
      <c r="U82" s="13"/>
      <c r="V82" s="13"/>
      <c r="W82" s="13"/>
      <c r="X82" s="13"/>
      <c r="Y82" s="13"/>
      <c r="Z82" s="13"/>
    </row>
    <row r="83" spans="1:26" ht="12.75" customHeight="1">
      <c r="A83" s="13"/>
      <c r="B83" s="1007" t="s">
        <v>309</v>
      </c>
      <c r="C83" s="997"/>
      <c r="D83" s="73" t="s">
        <v>310</v>
      </c>
      <c r="E83" s="174" t="s">
        <v>311</v>
      </c>
      <c r="F83" s="66"/>
      <c r="G83" s="66"/>
      <c r="H83" s="66"/>
      <c r="I83" s="66"/>
      <c r="J83" s="66"/>
      <c r="K83" s="66"/>
      <c r="L83" s="13"/>
      <c r="M83" s="72">
        <f t="shared" si="0"/>
        <v>0</v>
      </c>
      <c r="N83" s="13"/>
      <c r="O83" s="989"/>
      <c r="P83" s="13"/>
      <c r="Q83" s="13"/>
      <c r="R83" s="13"/>
      <c r="S83" s="13"/>
      <c r="T83" s="13"/>
      <c r="U83" s="13"/>
      <c r="V83" s="13"/>
      <c r="W83" s="13"/>
      <c r="X83" s="13"/>
      <c r="Y83" s="13"/>
      <c r="Z83" s="13"/>
    </row>
    <row r="84" spans="1:26" ht="12.75" customHeight="1">
      <c r="A84" s="13"/>
      <c r="B84" s="969"/>
      <c r="C84" s="997"/>
      <c r="D84" s="73" t="s">
        <v>312</v>
      </c>
      <c r="E84" s="174" t="s">
        <v>313</v>
      </c>
      <c r="F84" s="66"/>
      <c r="G84" s="66"/>
      <c r="H84" s="66"/>
      <c r="I84" s="66"/>
      <c r="J84" s="66"/>
      <c r="K84" s="66"/>
      <c r="L84" s="13"/>
      <c r="M84" s="72">
        <f t="shared" si="0"/>
        <v>0</v>
      </c>
      <c r="N84" s="13"/>
      <c r="O84" s="989"/>
      <c r="P84" s="13"/>
      <c r="Q84" s="13"/>
      <c r="R84" s="13"/>
      <c r="S84" s="13"/>
      <c r="T84" s="13"/>
      <c r="U84" s="13"/>
      <c r="V84" s="13"/>
      <c r="W84" s="13"/>
      <c r="X84" s="13"/>
      <c r="Y84" s="13"/>
      <c r="Z84" s="13"/>
    </row>
    <row r="85" spans="1:26" ht="12.75" customHeight="1">
      <c r="A85" s="13"/>
      <c r="B85" s="1007" t="s">
        <v>314</v>
      </c>
      <c r="C85" s="997"/>
      <c r="D85" s="73" t="s">
        <v>315</v>
      </c>
      <c r="E85" s="174" t="s">
        <v>316</v>
      </c>
      <c r="F85" s="66"/>
      <c r="G85" s="66"/>
      <c r="H85" s="66"/>
      <c r="I85" s="66"/>
      <c r="J85" s="66"/>
      <c r="K85" s="66"/>
      <c r="L85" s="13"/>
      <c r="M85" s="72">
        <f t="shared" si="0"/>
        <v>0</v>
      </c>
      <c r="N85" s="13"/>
      <c r="O85" s="989"/>
      <c r="P85" s="13"/>
      <c r="Q85" s="13"/>
      <c r="R85" s="13"/>
      <c r="S85" s="13"/>
      <c r="T85" s="13"/>
      <c r="U85" s="13"/>
      <c r="V85" s="13"/>
      <c r="W85" s="13"/>
      <c r="X85" s="13"/>
      <c r="Y85" s="13"/>
      <c r="Z85" s="13"/>
    </row>
    <row r="86" spans="1:26" ht="12.75" customHeight="1">
      <c r="A86" s="13"/>
      <c r="B86" s="969"/>
      <c r="C86" s="997"/>
      <c r="D86" s="73" t="s">
        <v>317</v>
      </c>
      <c r="E86" s="174" t="s">
        <v>318</v>
      </c>
      <c r="F86" s="66"/>
      <c r="G86" s="66"/>
      <c r="H86" s="66"/>
      <c r="I86" s="66"/>
      <c r="J86" s="66"/>
      <c r="K86" s="66"/>
      <c r="L86" s="13"/>
      <c r="M86" s="72">
        <f t="shared" si="0"/>
        <v>0</v>
      </c>
      <c r="N86" s="13"/>
      <c r="O86" s="989"/>
      <c r="P86" s="13"/>
      <c r="Q86" s="13"/>
      <c r="R86" s="13"/>
      <c r="S86" s="13"/>
      <c r="T86" s="13"/>
      <c r="U86" s="13"/>
      <c r="V86" s="13"/>
      <c r="W86" s="13"/>
      <c r="X86" s="13"/>
      <c r="Y86" s="13"/>
      <c r="Z86" s="13"/>
    </row>
    <row r="87" spans="1:26" ht="12.75" customHeight="1">
      <c r="A87" s="13"/>
      <c r="B87" s="1007" t="s">
        <v>319</v>
      </c>
      <c r="C87" s="997"/>
      <c r="D87" s="73" t="s">
        <v>320</v>
      </c>
      <c r="E87" s="174" t="s">
        <v>321</v>
      </c>
      <c r="F87" s="66"/>
      <c r="G87" s="66"/>
      <c r="H87" s="66"/>
      <c r="I87" s="66"/>
      <c r="J87" s="66"/>
      <c r="K87" s="66"/>
      <c r="L87" s="13"/>
      <c r="M87" s="72">
        <f t="shared" si="0"/>
        <v>0</v>
      </c>
      <c r="N87" s="13"/>
      <c r="O87" s="989"/>
      <c r="P87" s="13"/>
      <c r="Q87" s="13"/>
      <c r="R87" s="13"/>
      <c r="S87" s="13"/>
      <c r="T87" s="13"/>
      <c r="U87" s="13"/>
      <c r="V87" s="13"/>
      <c r="W87" s="13"/>
      <c r="X87" s="13"/>
      <c r="Y87" s="13"/>
      <c r="Z87" s="13"/>
    </row>
    <row r="88" spans="1:26" ht="12.75" customHeight="1">
      <c r="A88" s="13"/>
      <c r="B88" s="969"/>
      <c r="C88" s="997"/>
      <c r="D88" s="73" t="s">
        <v>322</v>
      </c>
      <c r="E88" s="174" t="s">
        <v>323</v>
      </c>
      <c r="F88" s="66"/>
      <c r="G88" s="66"/>
      <c r="H88" s="66"/>
      <c r="I88" s="66"/>
      <c r="J88" s="66"/>
      <c r="K88" s="66"/>
      <c r="L88" s="13"/>
      <c r="M88" s="72">
        <f t="shared" si="0"/>
        <v>0</v>
      </c>
      <c r="N88" s="13"/>
      <c r="O88" s="989"/>
      <c r="P88" s="13"/>
      <c r="Q88" s="13"/>
      <c r="R88" s="13"/>
      <c r="S88" s="13"/>
      <c r="T88" s="13"/>
      <c r="U88" s="13"/>
      <c r="V88" s="13"/>
      <c r="W88" s="13"/>
      <c r="X88" s="13"/>
      <c r="Y88" s="13"/>
      <c r="Z88" s="13"/>
    </row>
    <row r="89" spans="1:26" ht="12.75" customHeight="1">
      <c r="A89" s="13"/>
      <c r="B89" s="1007" t="s">
        <v>324</v>
      </c>
      <c r="C89" s="997"/>
      <c r="D89" s="73" t="s">
        <v>325</v>
      </c>
      <c r="E89" s="174" t="s">
        <v>326</v>
      </c>
      <c r="F89" s="66"/>
      <c r="G89" s="66"/>
      <c r="H89" s="66"/>
      <c r="I89" s="66"/>
      <c r="J89" s="66"/>
      <c r="K89" s="66"/>
      <c r="L89" s="13"/>
      <c r="M89" s="72">
        <f t="shared" si="0"/>
        <v>0</v>
      </c>
      <c r="N89" s="13"/>
      <c r="O89" s="989"/>
      <c r="P89" s="13"/>
      <c r="Q89" s="13"/>
      <c r="R89" s="13"/>
      <c r="S89" s="13"/>
      <c r="T89" s="13"/>
      <c r="U89" s="13"/>
      <c r="V89" s="13"/>
      <c r="W89" s="13"/>
      <c r="X89" s="13"/>
      <c r="Y89" s="13"/>
      <c r="Z89" s="13"/>
    </row>
    <row r="90" spans="1:26" ht="12.75" customHeight="1">
      <c r="A90" s="13"/>
      <c r="B90" s="969"/>
      <c r="C90" s="997"/>
      <c r="D90" s="73" t="s">
        <v>327</v>
      </c>
      <c r="E90" s="174" t="s">
        <v>328</v>
      </c>
      <c r="F90" s="66"/>
      <c r="G90" s="66"/>
      <c r="H90" s="66"/>
      <c r="I90" s="66"/>
      <c r="J90" s="66"/>
      <c r="K90" s="66"/>
      <c r="L90" s="13"/>
      <c r="M90" s="72">
        <f t="shared" si="0"/>
        <v>0</v>
      </c>
      <c r="N90" s="13"/>
      <c r="O90" s="989"/>
      <c r="P90" s="13"/>
      <c r="Q90" s="13"/>
      <c r="R90" s="13"/>
      <c r="S90" s="13"/>
      <c r="T90" s="13"/>
      <c r="U90" s="13"/>
      <c r="V90" s="13"/>
      <c r="W90" s="13"/>
      <c r="X90" s="13"/>
      <c r="Y90" s="13"/>
      <c r="Z90" s="13"/>
    </row>
    <row r="91" spans="1:26" ht="12.75" customHeight="1">
      <c r="A91" s="13"/>
      <c r="B91" s="1007">
        <v>6</v>
      </c>
      <c r="C91" s="997"/>
      <c r="D91" s="168" t="s">
        <v>329</v>
      </c>
      <c r="E91" s="193" t="s">
        <v>330</v>
      </c>
      <c r="F91" s="169">
        <f t="shared" ref="F91:K91" si="7">F59+F61+F63+F65+F67+F69+F71+F73+F75+F77+F79+F81+F83+F85+F87+F89</f>
        <v>0</v>
      </c>
      <c r="G91" s="169">
        <f t="shared" si="7"/>
        <v>0</v>
      </c>
      <c r="H91" s="169">
        <f t="shared" si="7"/>
        <v>0</v>
      </c>
      <c r="I91" s="169">
        <f t="shared" si="7"/>
        <v>0</v>
      </c>
      <c r="J91" s="169">
        <f t="shared" si="7"/>
        <v>0</v>
      </c>
      <c r="K91" s="169">
        <f t="shared" si="7"/>
        <v>0</v>
      </c>
      <c r="L91" s="13"/>
      <c r="M91" s="214">
        <f t="shared" si="0"/>
        <v>0</v>
      </c>
      <c r="N91" s="13"/>
      <c r="O91" s="989"/>
      <c r="P91" s="13"/>
      <c r="Q91" s="13"/>
      <c r="R91" s="13"/>
      <c r="S91" s="13"/>
      <c r="T91" s="13"/>
      <c r="U91" s="13"/>
      <c r="V91" s="13"/>
      <c r="W91" s="13"/>
      <c r="X91" s="13"/>
      <c r="Y91" s="13"/>
      <c r="Z91" s="13"/>
    </row>
    <row r="92" spans="1:26" ht="12.75" customHeight="1">
      <c r="A92" s="13"/>
      <c r="B92" s="969"/>
      <c r="C92" s="1000"/>
      <c r="D92" s="168" t="s">
        <v>331</v>
      </c>
      <c r="E92" s="193" t="s">
        <v>332</v>
      </c>
      <c r="F92" s="169">
        <f>F60+F62+F64+F66+F68+F70+F72+F74+F76+F78+F80+F82+F84+F86+F88+F90</f>
        <v>0</v>
      </c>
      <c r="G92" s="169">
        <f t="shared" ref="G92:K92" si="8">G60+G62+G64+G66+G68+G70+G72+G74+G76+G78+G80+G82+G84+G86+G88+G90</f>
        <v>0</v>
      </c>
      <c r="H92" s="169">
        <f t="shared" si="8"/>
        <v>0</v>
      </c>
      <c r="I92" s="169">
        <f t="shared" si="8"/>
        <v>0</v>
      </c>
      <c r="J92" s="169">
        <f t="shared" si="8"/>
        <v>0</v>
      </c>
      <c r="K92" s="169">
        <f t="shared" si="8"/>
        <v>0</v>
      </c>
      <c r="L92" s="13"/>
      <c r="M92" s="214">
        <f t="shared" si="0"/>
        <v>0</v>
      </c>
      <c r="N92" s="13"/>
      <c r="O92" s="989"/>
      <c r="P92" s="13"/>
      <c r="Q92" s="13"/>
      <c r="R92" s="13"/>
      <c r="S92" s="13"/>
      <c r="T92" s="13"/>
      <c r="U92" s="13"/>
      <c r="V92" s="13"/>
      <c r="W92" s="13"/>
      <c r="X92" s="13"/>
      <c r="Y92" s="13"/>
      <c r="Z92" s="13"/>
    </row>
    <row r="93" spans="1:26" ht="12.75" customHeight="1">
      <c r="A93" s="13"/>
      <c r="B93" s="1007" t="s">
        <v>333</v>
      </c>
      <c r="C93" s="1001" t="s">
        <v>334</v>
      </c>
      <c r="D93" s="73" t="s">
        <v>253</v>
      </c>
      <c r="E93" s="174" t="s">
        <v>254</v>
      </c>
      <c r="F93" s="66"/>
      <c r="G93" s="66"/>
      <c r="H93" s="66"/>
      <c r="I93" s="66"/>
      <c r="J93" s="66"/>
      <c r="K93" s="66"/>
      <c r="L93" s="13"/>
      <c r="M93" s="72">
        <f t="shared" si="0"/>
        <v>0</v>
      </c>
      <c r="N93" s="13"/>
      <c r="O93" s="989" t="s">
        <v>1996</v>
      </c>
      <c r="P93" s="13"/>
      <c r="Q93" s="13"/>
      <c r="R93" s="13"/>
      <c r="S93" s="13"/>
      <c r="T93" s="13"/>
      <c r="U93" s="13"/>
      <c r="V93" s="13"/>
      <c r="W93" s="13"/>
      <c r="X93" s="13"/>
      <c r="Y93" s="13"/>
      <c r="Z93" s="13"/>
    </row>
    <row r="94" spans="1:26" ht="12.75" customHeight="1">
      <c r="A94" s="13"/>
      <c r="B94" s="968"/>
      <c r="C94" s="997"/>
      <c r="D94" s="73" t="s">
        <v>255</v>
      </c>
      <c r="E94" s="174" t="s">
        <v>256</v>
      </c>
      <c r="F94" s="66"/>
      <c r="G94" s="66"/>
      <c r="H94" s="66"/>
      <c r="I94" s="66"/>
      <c r="J94" s="66"/>
      <c r="K94" s="66"/>
      <c r="L94" s="13"/>
      <c r="M94" s="72">
        <f t="shared" si="0"/>
        <v>0</v>
      </c>
      <c r="N94" s="13"/>
      <c r="O94" s="989"/>
      <c r="P94" s="13"/>
      <c r="Q94" s="13"/>
      <c r="R94" s="13"/>
      <c r="S94" s="13"/>
      <c r="T94" s="13"/>
      <c r="U94" s="13"/>
      <c r="V94" s="13"/>
      <c r="W94" s="13"/>
      <c r="X94" s="13"/>
      <c r="Y94" s="13"/>
      <c r="Z94" s="13"/>
    </row>
    <row r="95" spans="1:26" ht="12.75" customHeight="1">
      <c r="A95" s="13"/>
      <c r="B95" s="968"/>
      <c r="C95" s="997"/>
      <c r="D95" s="73" t="s">
        <v>257</v>
      </c>
      <c r="E95" s="174" t="s">
        <v>258</v>
      </c>
      <c r="F95" s="66"/>
      <c r="G95" s="66"/>
      <c r="H95" s="66"/>
      <c r="I95" s="66"/>
      <c r="J95" s="66"/>
      <c r="K95" s="66"/>
      <c r="L95" s="13"/>
      <c r="M95" s="72">
        <f t="shared" si="0"/>
        <v>0</v>
      </c>
      <c r="N95" s="13"/>
      <c r="O95" s="989"/>
      <c r="P95" s="13"/>
      <c r="Q95" s="13"/>
      <c r="R95" s="13"/>
      <c r="S95" s="13"/>
      <c r="T95" s="13"/>
      <c r="U95" s="13"/>
      <c r="V95" s="13"/>
      <c r="W95" s="13"/>
      <c r="X95" s="13"/>
      <c r="Y95" s="13"/>
      <c r="Z95" s="13"/>
    </row>
    <row r="96" spans="1:26" ht="12.75" customHeight="1">
      <c r="A96" s="13"/>
      <c r="B96" s="969"/>
      <c r="C96" s="997"/>
      <c r="D96" s="73" t="s">
        <v>259</v>
      </c>
      <c r="E96" s="174" t="s">
        <v>260</v>
      </c>
      <c r="F96" s="66"/>
      <c r="G96" s="66"/>
      <c r="H96" s="66"/>
      <c r="I96" s="66"/>
      <c r="J96" s="66"/>
      <c r="K96" s="66"/>
      <c r="L96" s="13"/>
      <c r="M96" s="72">
        <f t="shared" si="0"/>
        <v>0</v>
      </c>
      <c r="N96" s="13"/>
      <c r="O96" s="989"/>
      <c r="P96" s="13"/>
      <c r="Q96" s="13"/>
      <c r="R96" s="13"/>
      <c r="S96" s="13"/>
      <c r="T96" s="13"/>
      <c r="U96" s="13"/>
      <c r="V96" s="13"/>
      <c r="W96" s="13"/>
      <c r="X96" s="13"/>
      <c r="Y96" s="13"/>
      <c r="Z96" s="13"/>
    </row>
    <row r="97" spans="1:26" ht="12.75" customHeight="1">
      <c r="A97" s="13"/>
      <c r="B97" s="1007" t="s">
        <v>335</v>
      </c>
      <c r="C97" s="997"/>
      <c r="D97" s="73" t="s">
        <v>262</v>
      </c>
      <c r="E97" s="174" t="s">
        <v>263</v>
      </c>
      <c r="F97" s="66"/>
      <c r="G97" s="66"/>
      <c r="H97" s="66"/>
      <c r="I97" s="66"/>
      <c r="J97" s="66"/>
      <c r="K97" s="66"/>
      <c r="L97" s="13"/>
      <c r="M97" s="72">
        <f t="shared" si="0"/>
        <v>0</v>
      </c>
      <c r="N97" s="13"/>
      <c r="O97" s="989"/>
      <c r="P97" s="13"/>
      <c r="Q97" s="13"/>
      <c r="R97" s="13"/>
      <c r="S97" s="13"/>
      <c r="T97" s="13"/>
      <c r="U97" s="13"/>
      <c r="V97" s="13"/>
      <c r="W97" s="13"/>
      <c r="X97" s="13"/>
      <c r="Y97" s="13"/>
      <c r="Z97" s="13"/>
    </row>
    <row r="98" spans="1:26" ht="12.75" customHeight="1">
      <c r="A98" s="13"/>
      <c r="B98" s="969"/>
      <c r="C98" s="997"/>
      <c r="D98" s="73" t="s">
        <v>264</v>
      </c>
      <c r="E98" s="174" t="s">
        <v>265</v>
      </c>
      <c r="F98" s="66"/>
      <c r="G98" s="66"/>
      <c r="H98" s="66"/>
      <c r="I98" s="66"/>
      <c r="J98" s="66"/>
      <c r="K98" s="66"/>
      <c r="L98" s="13"/>
      <c r="M98" s="72">
        <f t="shared" si="0"/>
        <v>0</v>
      </c>
      <c r="N98" s="13"/>
      <c r="O98" s="989"/>
      <c r="P98" s="13"/>
      <c r="Q98" s="13"/>
      <c r="R98" s="13"/>
      <c r="S98" s="13"/>
      <c r="T98" s="13"/>
      <c r="U98" s="13"/>
      <c r="V98" s="13"/>
      <c r="W98" s="13"/>
      <c r="X98" s="13"/>
      <c r="Y98" s="13"/>
      <c r="Z98" s="13"/>
    </row>
    <row r="99" spans="1:26" ht="12.75" customHeight="1">
      <c r="A99" s="13"/>
      <c r="B99" s="1007" t="s">
        <v>336</v>
      </c>
      <c r="C99" s="997"/>
      <c r="D99" s="73" t="s">
        <v>267</v>
      </c>
      <c r="E99" s="174" t="s">
        <v>268</v>
      </c>
      <c r="F99" s="66"/>
      <c r="G99" s="66"/>
      <c r="H99" s="66"/>
      <c r="I99" s="66"/>
      <c r="J99" s="66"/>
      <c r="K99" s="66"/>
      <c r="L99" s="13"/>
      <c r="M99" s="72">
        <f t="shared" si="0"/>
        <v>0</v>
      </c>
      <c r="N99" s="13"/>
      <c r="O99" s="989"/>
      <c r="P99" s="13"/>
      <c r="Q99" s="13"/>
      <c r="R99" s="13"/>
      <c r="S99" s="13"/>
      <c r="T99" s="13"/>
      <c r="U99" s="13"/>
      <c r="V99" s="13"/>
      <c r="W99" s="13"/>
      <c r="X99" s="13"/>
      <c r="Y99" s="13"/>
      <c r="Z99" s="13"/>
    </row>
    <row r="100" spans="1:26" ht="12.75" customHeight="1">
      <c r="A100" s="13"/>
      <c r="B100" s="969"/>
      <c r="C100" s="997"/>
      <c r="D100" s="73" t="s">
        <v>269</v>
      </c>
      <c r="E100" s="174" t="s">
        <v>270</v>
      </c>
      <c r="F100" s="66"/>
      <c r="G100" s="66"/>
      <c r="H100" s="66"/>
      <c r="I100" s="66"/>
      <c r="J100" s="66"/>
      <c r="K100" s="66"/>
      <c r="L100" s="13"/>
      <c r="M100" s="72">
        <f t="shared" si="0"/>
        <v>0</v>
      </c>
      <c r="N100" s="13"/>
      <c r="O100" s="989"/>
      <c r="P100" s="13"/>
      <c r="Q100" s="13"/>
      <c r="R100" s="13"/>
      <c r="S100" s="13"/>
      <c r="T100" s="13"/>
      <c r="U100" s="13"/>
      <c r="V100" s="13"/>
      <c r="W100" s="13"/>
      <c r="X100" s="13"/>
      <c r="Y100" s="13"/>
      <c r="Z100" s="13"/>
    </row>
    <row r="101" spans="1:26" ht="12.75" customHeight="1">
      <c r="A101" s="13"/>
      <c r="B101" s="1007" t="s">
        <v>337</v>
      </c>
      <c r="C101" s="997"/>
      <c r="D101" s="73" t="s">
        <v>272</v>
      </c>
      <c r="E101" s="174" t="s">
        <v>273</v>
      </c>
      <c r="F101" s="66"/>
      <c r="G101" s="66"/>
      <c r="H101" s="66"/>
      <c r="I101" s="66"/>
      <c r="J101" s="66"/>
      <c r="K101" s="66"/>
      <c r="L101" s="13"/>
      <c r="M101" s="72">
        <f t="shared" si="0"/>
        <v>0</v>
      </c>
      <c r="N101" s="13"/>
      <c r="O101" s="989"/>
      <c r="P101" s="13"/>
      <c r="Q101" s="13"/>
      <c r="R101" s="13"/>
      <c r="S101" s="13"/>
      <c r="T101" s="13"/>
      <c r="U101" s="13"/>
      <c r="V101" s="13"/>
      <c r="W101" s="13"/>
      <c r="X101" s="13"/>
      <c r="Y101" s="13"/>
      <c r="Z101" s="13"/>
    </row>
    <row r="102" spans="1:26" ht="12.75" customHeight="1">
      <c r="A102" s="13"/>
      <c r="B102" s="969"/>
      <c r="C102" s="997"/>
      <c r="D102" s="73" t="s">
        <v>274</v>
      </c>
      <c r="E102" s="174" t="s">
        <v>275</v>
      </c>
      <c r="F102" s="66"/>
      <c r="G102" s="66"/>
      <c r="H102" s="66"/>
      <c r="I102" s="66"/>
      <c r="J102" s="66"/>
      <c r="K102" s="66"/>
      <c r="L102" s="13"/>
      <c r="M102" s="72">
        <f t="shared" si="0"/>
        <v>0</v>
      </c>
      <c r="N102" s="13"/>
      <c r="O102" s="989"/>
      <c r="P102" s="13"/>
      <c r="Q102" s="13"/>
      <c r="R102" s="13"/>
      <c r="S102" s="13"/>
      <c r="T102" s="13"/>
      <c r="U102" s="13"/>
      <c r="V102" s="13"/>
      <c r="W102" s="13"/>
      <c r="X102" s="13"/>
      <c r="Y102" s="13"/>
      <c r="Z102" s="13"/>
    </row>
    <row r="103" spans="1:26" ht="12.75" customHeight="1">
      <c r="A103" s="13"/>
      <c r="B103" s="1007" t="s">
        <v>338</v>
      </c>
      <c r="C103" s="997"/>
      <c r="D103" s="73" t="s">
        <v>277</v>
      </c>
      <c r="E103" s="174" t="s">
        <v>278</v>
      </c>
      <c r="F103" s="66"/>
      <c r="G103" s="66"/>
      <c r="H103" s="66"/>
      <c r="I103" s="66"/>
      <c r="J103" s="66"/>
      <c r="K103" s="66"/>
      <c r="L103" s="13"/>
      <c r="M103" s="72">
        <f t="shared" si="0"/>
        <v>0</v>
      </c>
      <c r="N103" s="13"/>
      <c r="O103" s="989"/>
      <c r="P103" s="13"/>
      <c r="Q103" s="13"/>
      <c r="R103" s="13"/>
      <c r="S103" s="13"/>
      <c r="T103" s="13"/>
      <c r="U103" s="13"/>
      <c r="V103" s="13"/>
      <c r="W103" s="13"/>
      <c r="X103" s="13"/>
      <c r="Y103" s="13"/>
      <c r="Z103" s="13"/>
    </row>
    <row r="104" spans="1:26" ht="12.75" customHeight="1">
      <c r="A104" s="13"/>
      <c r="B104" s="969"/>
      <c r="C104" s="997"/>
      <c r="D104" s="73" t="s">
        <v>279</v>
      </c>
      <c r="E104" s="174" t="s">
        <v>280</v>
      </c>
      <c r="F104" s="66"/>
      <c r="G104" s="66"/>
      <c r="H104" s="66"/>
      <c r="I104" s="66"/>
      <c r="J104" s="66"/>
      <c r="K104" s="66"/>
      <c r="L104" s="13"/>
      <c r="M104" s="72">
        <f t="shared" si="0"/>
        <v>0</v>
      </c>
      <c r="N104" s="13"/>
      <c r="O104" s="989"/>
      <c r="P104" s="13"/>
      <c r="Q104" s="13"/>
      <c r="R104" s="13"/>
      <c r="S104" s="13"/>
      <c r="T104" s="13"/>
      <c r="U104" s="13"/>
      <c r="V104" s="13"/>
      <c r="W104" s="13"/>
      <c r="X104" s="13"/>
      <c r="Y104" s="13"/>
      <c r="Z104" s="13"/>
    </row>
    <row r="105" spans="1:26" ht="12.75" customHeight="1">
      <c r="A105" s="13"/>
      <c r="B105" s="1007" t="s">
        <v>339</v>
      </c>
      <c r="C105" s="997"/>
      <c r="D105" s="73" t="s">
        <v>282</v>
      </c>
      <c r="E105" s="174" t="s">
        <v>283</v>
      </c>
      <c r="F105" s="66"/>
      <c r="G105" s="66"/>
      <c r="H105" s="66"/>
      <c r="I105" s="66"/>
      <c r="J105" s="66"/>
      <c r="K105" s="66"/>
      <c r="L105" s="13"/>
      <c r="M105" s="72">
        <f t="shared" si="0"/>
        <v>0</v>
      </c>
      <c r="N105" s="13"/>
      <c r="O105" s="989"/>
      <c r="P105" s="13"/>
      <c r="Q105" s="13"/>
      <c r="R105" s="13"/>
      <c r="S105" s="13"/>
      <c r="T105" s="13"/>
      <c r="U105" s="13"/>
      <c r="V105" s="13"/>
      <c r="W105" s="13"/>
      <c r="X105" s="13"/>
      <c r="Y105" s="13"/>
      <c r="Z105" s="13"/>
    </row>
    <row r="106" spans="1:26" ht="12.75" customHeight="1">
      <c r="A106" s="13"/>
      <c r="B106" s="969"/>
      <c r="C106" s="997"/>
      <c r="D106" s="73" t="s">
        <v>284</v>
      </c>
      <c r="E106" s="174" t="s">
        <v>285</v>
      </c>
      <c r="F106" s="66"/>
      <c r="G106" s="66"/>
      <c r="H106" s="66"/>
      <c r="I106" s="66"/>
      <c r="J106" s="66"/>
      <c r="K106" s="66"/>
      <c r="L106" s="13"/>
      <c r="M106" s="72">
        <f t="shared" si="0"/>
        <v>0</v>
      </c>
      <c r="N106" s="13"/>
      <c r="O106" s="989"/>
      <c r="P106" s="13"/>
      <c r="Q106" s="13"/>
      <c r="R106" s="13"/>
      <c r="S106" s="13"/>
      <c r="T106" s="13"/>
      <c r="U106" s="13"/>
      <c r="V106" s="13"/>
      <c r="W106" s="13"/>
      <c r="X106" s="13"/>
      <c r="Y106" s="13"/>
      <c r="Z106" s="13"/>
    </row>
    <row r="107" spans="1:26" ht="12.75" customHeight="1">
      <c r="A107" s="13"/>
      <c r="B107" s="1007" t="s">
        <v>340</v>
      </c>
      <c r="C107" s="997"/>
      <c r="D107" s="73" t="s">
        <v>287</v>
      </c>
      <c r="E107" s="174" t="s">
        <v>283</v>
      </c>
      <c r="F107" s="66"/>
      <c r="G107" s="66"/>
      <c r="H107" s="66"/>
      <c r="I107" s="66"/>
      <c r="J107" s="66"/>
      <c r="K107" s="66"/>
      <c r="L107" s="13"/>
      <c r="M107" s="72">
        <f t="shared" si="0"/>
        <v>0</v>
      </c>
      <c r="N107" s="13"/>
      <c r="O107" s="989"/>
      <c r="P107" s="13"/>
      <c r="Q107" s="13"/>
      <c r="R107" s="13"/>
      <c r="S107" s="13"/>
      <c r="T107" s="13"/>
      <c r="U107" s="13"/>
      <c r="V107" s="13"/>
      <c r="W107" s="13"/>
      <c r="X107" s="13"/>
      <c r="Y107" s="13"/>
      <c r="Z107" s="13"/>
    </row>
    <row r="108" spans="1:26" ht="12.75" customHeight="1">
      <c r="A108" s="13"/>
      <c r="B108" s="969"/>
      <c r="C108" s="997"/>
      <c r="D108" s="73" t="s">
        <v>288</v>
      </c>
      <c r="E108" s="174" t="s">
        <v>285</v>
      </c>
      <c r="F108" s="66"/>
      <c r="G108" s="66"/>
      <c r="H108" s="66"/>
      <c r="I108" s="66"/>
      <c r="J108" s="66"/>
      <c r="K108" s="66"/>
      <c r="L108" s="13"/>
      <c r="M108" s="72">
        <f t="shared" si="0"/>
        <v>0</v>
      </c>
      <c r="N108" s="13"/>
      <c r="O108" s="989"/>
      <c r="P108" s="13"/>
      <c r="Q108" s="13"/>
      <c r="R108" s="13"/>
      <c r="S108" s="13"/>
      <c r="T108" s="13"/>
      <c r="U108" s="13"/>
      <c r="V108" s="13"/>
      <c r="W108" s="13"/>
      <c r="X108" s="13"/>
      <c r="Y108" s="13"/>
      <c r="Z108" s="13"/>
    </row>
    <row r="109" spans="1:26" ht="12.75" customHeight="1">
      <c r="A109" s="13"/>
      <c r="B109" s="1007" t="s">
        <v>341</v>
      </c>
      <c r="C109" s="997"/>
      <c r="D109" s="73" t="s">
        <v>290</v>
      </c>
      <c r="E109" s="174" t="s">
        <v>291</v>
      </c>
      <c r="F109" s="66"/>
      <c r="G109" s="66"/>
      <c r="H109" s="66"/>
      <c r="I109" s="66"/>
      <c r="J109" s="66"/>
      <c r="K109" s="66"/>
      <c r="L109" s="13"/>
      <c r="M109" s="72">
        <f t="shared" si="0"/>
        <v>0</v>
      </c>
      <c r="N109" s="13"/>
      <c r="O109" s="989"/>
      <c r="P109" s="13"/>
      <c r="Q109" s="13"/>
      <c r="R109" s="13"/>
      <c r="S109" s="13"/>
      <c r="T109" s="13"/>
      <c r="U109" s="13"/>
      <c r="V109" s="13"/>
      <c r="W109" s="13"/>
      <c r="X109" s="13"/>
      <c r="Y109" s="13"/>
      <c r="Z109" s="13"/>
    </row>
    <row r="110" spans="1:26" ht="12.75" customHeight="1">
      <c r="A110" s="13"/>
      <c r="B110" s="969"/>
      <c r="C110" s="997"/>
      <c r="D110" s="73" t="s">
        <v>292</v>
      </c>
      <c r="E110" s="174" t="s">
        <v>293</v>
      </c>
      <c r="F110" s="66"/>
      <c r="G110" s="66"/>
      <c r="H110" s="66"/>
      <c r="I110" s="66"/>
      <c r="J110" s="66"/>
      <c r="K110" s="66"/>
      <c r="L110" s="13"/>
      <c r="M110" s="72">
        <f t="shared" si="0"/>
        <v>0</v>
      </c>
      <c r="N110" s="13"/>
      <c r="O110" s="989"/>
      <c r="P110" s="13"/>
      <c r="Q110" s="13"/>
      <c r="R110" s="13"/>
      <c r="S110" s="13"/>
      <c r="T110" s="13"/>
      <c r="U110" s="13"/>
      <c r="V110" s="13"/>
      <c r="W110" s="13"/>
      <c r="X110" s="13"/>
      <c r="Y110" s="13"/>
      <c r="Z110" s="13"/>
    </row>
    <row r="111" spans="1:26" ht="12.75" customHeight="1">
      <c r="A111" s="13"/>
      <c r="B111" s="1007" t="s">
        <v>342</v>
      </c>
      <c r="C111" s="997"/>
      <c r="D111" s="73" t="s">
        <v>295</v>
      </c>
      <c r="E111" s="174" t="s">
        <v>296</v>
      </c>
      <c r="F111" s="66"/>
      <c r="G111" s="66"/>
      <c r="H111" s="66"/>
      <c r="I111" s="66"/>
      <c r="J111" s="66"/>
      <c r="K111" s="66"/>
      <c r="L111" s="13"/>
      <c r="M111" s="72">
        <f t="shared" si="0"/>
        <v>0</v>
      </c>
      <c r="N111" s="13"/>
      <c r="O111" s="989"/>
      <c r="P111" s="13"/>
      <c r="Q111" s="13"/>
      <c r="R111" s="13"/>
      <c r="S111" s="13"/>
      <c r="T111" s="13"/>
      <c r="U111" s="13"/>
      <c r="V111" s="13"/>
      <c r="W111" s="13"/>
      <c r="X111" s="13"/>
      <c r="Y111" s="13"/>
      <c r="Z111" s="13"/>
    </row>
    <row r="112" spans="1:26" ht="12.75" customHeight="1">
      <c r="A112" s="13"/>
      <c r="B112" s="969"/>
      <c r="C112" s="997"/>
      <c r="D112" s="73" t="s">
        <v>297</v>
      </c>
      <c r="E112" s="174" t="s">
        <v>298</v>
      </c>
      <c r="F112" s="66"/>
      <c r="G112" s="66"/>
      <c r="H112" s="66"/>
      <c r="I112" s="66"/>
      <c r="J112" s="66"/>
      <c r="K112" s="66"/>
      <c r="L112" s="13"/>
      <c r="M112" s="72">
        <f t="shared" si="0"/>
        <v>0</v>
      </c>
      <c r="N112" s="13"/>
      <c r="O112" s="989"/>
      <c r="P112" s="13"/>
      <c r="Q112" s="13"/>
      <c r="R112" s="13"/>
      <c r="S112" s="13"/>
      <c r="T112" s="13"/>
      <c r="U112" s="13"/>
      <c r="V112" s="13"/>
      <c r="W112" s="13"/>
      <c r="X112" s="13"/>
      <c r="Y112" s="13"/>
      <c r="Z112" s="13"/>
    </row>
    <row r="113" spans="1:26" ht="12.75" customHeight="1">
      <c r="A113" s="13"/>
      <c r="B113" s="1007" t="s">
        <v>343</v>
      </c>
      <c r="C113" s="997"/>
      <c r="D113" s="73" t="s">
        <v>300</v>
      </c>
      <c r="E113" s="174" t="s">
        <v>301</v>
      </c>
      <c r="F113" s="66"/>
      <c r="G113" s="66"/>
      <c r="H113" s="66"/>
      <c r="I113" s="66"/>
      <c r="J113" s="66"/>
      <c r="K113" s="66"/>
      <c r="L113" s="13"/>
      <c r="M113" s="72">
        <f t="shared" si="0"/>
        <v>0</v>
      </c>
      <c r="N113" s="13"/>
      <c r="O113" s="989"/>
      <c r="P113" s="13"/>
      <c r="Q113" s="13"/>
      <c r="R113" s="13"/>
      <c r="S113" s="13"/>
      <c r="T113" s="13"/>
      <c r="U113" s="13"/>
      <c r="V113" s="13"/>
      <c r="W113" s="13"/>
      <c r="X113" s="13"/>
      <c r="Y113" s="13"/>
      <c r="Z113" s="13"/>
    </row>
    <row r="114" spans="1:26" ht="12.75" customHeight="1">
      <c r="A114" s="13"/>
      <c r="B114" s="969"/>
      <c r="C114" s="997"/>
      <c r="D114" s="73" t="s">
        <v>302</v>
      </c>
      <c r="E114" s="174" t="s">
        <v>303</v>
      </c>
      <c r="F114" s="66"/>
      <c r="G114" s="66"/>
      <c r="H114" s="66"/>
      <c r="I114" s="66"/>
      <c r="J114" s="66"/>
      <c r="K114" s="66"/>
      <c r="L114" s="13"/>
      <c r="M114" s="72">
        <f t="shared" si="0"/>
        <v>0</v>
      </c>
      <c r="N114" s="13"/>
      <c r="O114" s="989"/>
      <c r="P114" s="13"/>
      <c r="Q114" s="13"/>
      <c r="R114" s="13"/>
      <c r="S114" s="13"/>
      <c r="T114" s="13"/>
      <c r="U114" s="13"/>
      <c r="V114" s="13"/>
      <c r="W114" s="13"/>
      <c r="X114" s="13"/>
      <c r="Y114" s="13"/>
      <c r="Z114" s="13"/>
    </row>
    <row r="115" spans="1:26" ht="12.75" customHeight="1">
      <c r="A115" s="13"/>
      <c r="B115" s="1007" t="s">
        <v>344</v>
      </c>
      <c r="C115" s="997"/>
      <c r="D115" s="73" t="s">
        <v>305</v>
      </c>
      <c r="E115" s="174" t="s">
        <v>306</v>
      </c>
      <c r="F115" s="66"/>
      <c r="G115" s="66"/>
      <c r="H115" s="66"/>
      <c r="I115" s="66"/>
      <c r="J115" s="66"/>
      <c r="K115" s="66"/>
      <c r="L115" s="13"/>
      <c r="M115" s="72">
        <f t="shared" si="0"/>
        <v>0</v>
      </c>
      <c r="N115" s="13"/>
      <c r="O115" s="989"/>
      <c r="P115" s="13"/>
      <c r="Q115" s="13"/>
      <c r="R115" s="13"/>
      <c r="S115" s="13"/>
      <c r="T115" s="13"/>
      <c r="U115" s="13"/>
      <c r="V115" s="13"/>
      <c r="W115" s="13"/>
      <c r="X115" s="13"/>
      <c r="Y115" s="13"/>
      <c r="Z115" s="13"/>
    </row>
    <row r="116" spans="1:26" ht="12.75" customHeight="1">
      <c r="A116" s="13"/>
      <c r="B116" s="969"/>
      <c r="C116" s="997"/>
      <c r="D116" s="73" t="s">
        <v>307</v>
      </c>
      <c r="E116" s="174" t="s">
        <v>308</v>
      </c>
      <c r="F116" s="66"/>
      <c r="G116" s="66"/>
      <c r="H116" s="66"/>
      <c r="I116" s="66"/>
      <c r="J116" s="66"/>
      <c r="K116" s="66"/>
      <c r="L116" s="13"/>
      <c r="M116" s="72">
        <f t="shared" si="0"/>
        <v>0</v>
      </c>
      <c r="N116" s="13"/>
      <c r="O116" s="989"/>
      <c r="P116" s="13"/>
      <c r="Q116" s="13"/>
      <c r="R116" s="13"/>
      <c r="S116" s="13"/>
      <c r="T116" s="13"/>
      <c r="U116" s="13"/>
      <c r="V116" s="13"/>
      <c r="W116" s="13"/>
      <c r="X116" s="13"/>
      <c r="Y116" s="13"/>
      <c r="Z116" s="13"/>
    </row>
    <row r="117" spans="1:26" ht="12.75" customHeight="1">
      <c r="A117" s="13"/>
      <c r="B117" s="1007" t="s">
        <v>345</v>
      </c>
      <c r="C117" s="997"/>
      <c r="D117" s="73" t="s">
        <v>310</v>
      </c>
      <c r="E117" s="174" t="s">
        <v>311</v>
      </c>
      <c r="F117" s="66"/>
      <c r="G117" s="66"/>
      <c r="H117" s="66"/>
      <c r="I117" s="66"/>
      <c r="J117" s="66"/>
      <c r="K117" s="66"/>
      <c r="L117" s="13"/>
      <c r="M117" s="72">
        <f t="shared" si="0"/>
        <v>0</v>
      </c>
      <c r="N117" s="13"/>
      <c r="O117" s="989"/>
      <c r="P117" s="13"/>
      <c r="Q117" s="13"/>
      <c r="R117" s="13"/>
      <c r="S117" s="13"/>
      <c r="T117" s="13"/>
      <c r="U117" s="13"/>
      <c r="V117" s="13"/>
      <c r="W117" s="13"/>
      <c r="X117" s="13"/>
      <c r="Y117" s="13"/>
      <c r="Z117" s="13"/>
    </row>
    <row r="118" spans="1:26" ht="12.75" customHeight="1">
      <c r="A118" s="13"/>
      <c r="B118" s="969"/>
      <c r="C118" s="997"/>
      <c r="D118" s="73" t="s">
        <v>312</v>
      </c>
      <c r="E118" s="174" t="s">
        <v>313</v>
      </c>
      <c r="F118" s="66"/>
      <c r="G118" s="66"/>
      <c r="H118" s="66"/>
      <c r="I118" s="66"/>
      <c r="J118" s="66"/>
      <c r="K118" s="66"/>
      <c r="L118" s="13"/>
      <c r="M118" s="72">
        <f t="shared" si="0"/>
        <v>0</v>
      </c>
      <c r="N118" s="13"/>
      <c r="O118" s="989"/>
      <c r="P118" s="13"/>
      <c r="Q118" s="13"/>
      <c r="R118" s="13"/>
      <c r="S118" s="13"/>
      <c r="T118" s="13"/>
      <c r="U118" s="13"/>
      <c r="V118" s="13"/>
      <c r="W118" s="13"/>
      <c r="X118" s="13"/>
      <c r="Y118" s="13"/>
      <c r="Z118" s="13"/>
    </row>
    <row r="119" spans="1:26" ht="12.75" customHeight="1">
      <c r="A119" s="13"/>
      <c r="B119" s="1007" t="s">
        <v>346</v>
      </c>
      <c r="C119" s="997"/>
      <c r="D119" s="73" t="s">
        <v>315</v>
      </c>
      <c r="E119" s="174" t="s">
        <v>316</v>
      </c>
      <c r="F119" s="66"/>
      <c r="G119" s="66"/>
      <c r="H119" s="66"/>
      <c r="I119" s="66"/>
      <c r="J119" s="66"/>
      <c r="K119" s="66"/>
      <c r="L119" s="13"/>
      <c r="M119" s="72">
        <f t="shared" si="0"/>
        <v>0</v>
      </c>
      <c r="N119" s="13"/>
      <c r="O119" s="989"/>
      <c r="P119" s="13"/>
      <c r="Q119" s="13"/>
      <c r="R119" s="13"/>
      <c r="S119" s="13"/>
      <c r="T119" s="13"/>
      <c r="U119" s="13"/>
      <c r="V119" s="13"/>
      <c r="W119" s="13"/>
      <c r="X119" s="13"/>
      <c r="Y119" s="13"/>
      <c r="Z119" s="13"/>
    </row>
    <row r="120" spans="1:26" ht="12.75" customHeight="1">
      <c r="A120" s="13"/>
      <c r="B120" s="969"/>
      <c r="C120" s="997"/>
      <c r="D120" s="73" t="s">
        <v>317</v>
      </c>
      <c r="E120" s="174" t="s">
        <v>318</v>
      </c>
      <c r="F120" s="66"/>
      <c r="G120" s="66"/>
      <c r="H120" s="66"/>
      <c r="I120" s="66"/>
      <c r="J120" s="66"/>
      <c r="K120" s="66"/>
      <c r="L120" s="13"/>
      <c r="M120" s="72">
        <f t="shared" si="0"/>
        <v>0</v>
      </c>
      <c r="N120" s="13"/>
      <c r="O120" s="989"/>
      <c r="P120" s="13"/>
      <c r="Q120" s="13"/>
      <c r="R120" s="13"/>
      <c r="S120" s="13"/>
      <c r="T120" s="13"/>
      <c r="U120" s="13"/>
      <c r="V120" s="13"/>
      <c r="W120" s="13"/>
      <c r="X120" s="13"/>
      <c r="Y120" s="13"/>
      <c r="Z120" s="13"/>
    </row>
    <row r="121" spans="1:26" ht="12.75" customHeight="1">
      <c r="A121" s="13"/>
      <c r="B121" s="1007" t="s">
        <v>347</v>
      </c>
      <c r="C121" s="997"/>
      <c r="D121" s="73" t="s">
        <v>320</v>
      </c>
      <c r="E121" s="174" t="s">
        <v>321</v>
      </c>
      <c r="F121" s="66"/>
      <c r="G121" s="66"/>
      <c r="H121" s="66"/>
      <c r="I121" s="66"/>
      <c r="J121" s="66"/>
      <c r="K121" s="66"/>
      <c r="L121" s="13"/>
      <c r="M121" s="72">
        <f t="shared" si="0"/>
        <v>0</v>
      </c>
      <c r="N121" s="13"/>
      <c r="O121" s="989"/>
      <c r="P121" s="13"/>
      <c r="Q121" s="13"/>
      <c r="R121" s="13"/>
      <c r="S121" s="13"/>
      <c r="T121" s="13"/>
      <c r="U121" s="13"/>
      <c r="V121" s="13"/>
      <c r="W121" s="13"/>
      <c r="X121" s="13"/>
      <c r="Y121" s="13"/>
      <c r="Z121" s="13"/>
    </row>
    <row r="122" spans="1:26" ht="12.75" customHeight="1">
      <c r="A122" s="13"/>
      <c r="B122" s="969"/>
      <c r="C122" s="997"/>
      <c r="D122" s="73" t="s">
        <v>322</v>
      </c>
      <c r="E122" s="174" t="s">
        <v>323</v>
      </c>
      <c r="F122" s="66"/>
      <c r="G122" s="66"/>
      <c r="H122" s="66"/>
      <c r="I122" s="66"/>
      <c r="J122" s="66"/>
      <c r="K122" s="66"/>
      <c r="L122" s="13"/>
      <c r="M122" s="72">
        <f t="shared" si="0"/>
        <v>0</v>
      </c>
      <c r="N122" s="13"/>
      <c r="O122" s="989"/>
      <c r="P122" s="13"/>
      <c r="Q122" s="13"/>
      <c r="R122" s="13"/>
      <c r="S122" s="13"/>
      <c r="T122" s="13"/>
      <c r="U122" s="13"/>
      <c r="V122" s="13"/>
      <c r="W122" s="13"/>
      <c r="X122" s="13"/>
      <c r="Y122" s="13"/>
      <c r="Z122" s="13"/>
    </row>
    <row r="123" spans="1:26" ht="12.75" customHeight="1">
      <c r="A123" s="13"/>
      <c r="B123" s="1007" t="s">
        <v>348</v>
      </c>
      <c r="C123" s="997"/>
      <c r="D123" s="73" t="s">
        <v>325</v>
      </c>
      <c r="E123" s="174" t="s">
        <v>326</v>
      </c>
      <c r="F123" s="66"/>
      <c r="G123" s="66"/>
      <c r="H123" s="66"/>
      <c r="I123" s="66"/>
      <c r="J123" s="66"/>
      <c r="K123" s="66"/>
      <c r="L123" s="13"/>
      <c r="M123" s="72">
        <f t="shared" si="0"/>
        <v>0</v>
      </c>
      <c r="N123" s="13"/>
      <c r="O123" s="989"/>
      <c r="P123" s="13"/>
      <c r="Q123" s="13"/>
      <c r="R123" s="13"/>
      <c r="S123" s="13"/>
      <c r="T123" s="13"/>
      <c r="U123" s="13"/>
      <c r="V123" s="13"/>
      <c r="W123" s="13"/>
      <c r="X123" s="13"/>
      <c r="Y123" s="13"/>
      <c r="Z123" s="13"/>
    </row>
    <row r="124" spans="1:26" ht="12.75" customHeight="1">
      <c r="A124" s="13"/>
      <c r="B124" s="969"/>
      <c r="C124" s="997"/>
      <c r="D124" s="73" t="s">
        <v>327</v>
      </c>
      <c r="E124" s="174" t="s">
        <v>328</v>
      </c>
      <c r="F124" s="66"/>
      <c r="G124" s="66"/>
      <c r="H124" s="66"/>
      <c r="I124" s="66"/>
      <c r="J124" s="66"/>
      <c r="K124" s="66"/>
      <c r="L124" s="13"/>
      <c r="M124" s="72">
        <f t="shared" si="0"/>
        <v>0</v>
      </c>
      <c r="N124" s="13"/>
      <c r="O124" s="989"/>
      <c r="P124" s="13"/>
      <c r="Q124" s="13"/>
      <c r="R124" s="13"/>
      <c r="S124" s="13"/>
      <c r="T124" s="13"/>
      <c r="U124" s="13"/>
      <c r="V124" s="13"/>
      <c r="W124" s="13"/>
      <c r="X124" s="13"/>
      <c r="Y124" s="13"/>
      <c r="Z124" s="13"/>
    </row>
    <row r="125" spans="1:26" ht="12.75" customHeight="1">
      <c r="A125" s="13"/>
      <c r="B125" s="1009">
        <v>7</v>
      </c>
      <c r="C125" s="997"/>
      <c r="D125" s="168" t="s">
        <v>329</v>
      </c>
      <c r="E125" s="193" t="s">
        <v>330</v>
      </c>
      <c r="F125" s="169">
        <f t="shared" ref="F125:K125" si="9">F93+F95+F97+F99+F101+F103+F105+F107+F109+F111+F113+F115+F117+F119</f>
        <v>0</v>
      </c>
      <c r="G125" s="169">
        <f t="shared" si="9"/>
        <v>0</v>
      </c>
      <c r="H125" s="169">
        <f t="shared" si="9"/>
        <v>0</v>
      </c>
      <c r="I125" s="169">
        <f t="shared" si="9"/>
        <v>0</v>
      </c>
      <c r="J125" s="169">
        <f t="shared" si="9"/>
        <v>0</v>
      </c>
      <c r="K125" s="169">
        <f t="shared" si="9"/>
        <v>0</v>
      </c>
      <c r="L125" s="13"/>
      <c r="M125" s="214">
        <f t="shared" si="0"/>
        <v>0</v>
      </c>
      <c r="N125" s="13"/>
      <c r="O125" s="989"/>
      <c r="P125" s="13"/>
      <c r="Q125" s="13"/>
      <c r="R125" s="13"/>
      <c r="S125" s="13"/>
      <c r="T125" s="13"/>
      <c r="U125" s="13"/>
      <c r="V125" s="13"/>
      <c r="W125" s="13"/>
      <c r="X125" s="13"/>
      <c r="Y125" s="13"/>
      <c r="Z125" s="13"/>
    </row>
    <row r="126" spans="1:26" ht="12.75" customHeight="1">
      <c r="A126" s="13"/>
      <c r="B126" s="969"/>
      <c r="C126" s="1000"/>
      <c r="D126" s="168" t="s">
        <v>331</v>
      </c>
      <c r="E126" s="193" t="s">
        <v>332</v>
      </c>
      <c r="F126" s="169">
        <f>F94+F96+F98+F100+F102+F104+F106+F108+F110+F112+F114+F116+F118+F120</f>
        <v>0</v>
      </c>
      <c r="G126" s="169">
        <f t="shared" ref="G126:K126" si="10">G94+G96+G98+G100+G102+G104+G106+G108+G110+G112+G114+G116+G118+G120</f>
        <v>0</v>
      </c>
      <c r="H126" s="169">
        <f t="shared" si="10"/>
        <v>0</v>
      </c>
      <c r="I126" s="169">
        <f t="shared" si="10"/>
        <v>0</v>
      </c>
      <c r="J126" s="169">
        <f t="shared" si="10"/>
        <v>0</v>
      </c>
      <c r="K126" s="169">
        <f t="shared" si="10"/>
        <v>0</v>
      </c>
      <c r="L126" s="13"/>
      <c r="M126" s="214">
        <f t="shared" si="0"/>
        <v>0</v>
      </c>
      <c r="N126" s="13"/>
      <c r="O126" s="989"/>
      <c r="P126" s="13"/>
      <c r="Q126" s="13"/>
      <c r="R126" s="13"/>
      <c r="S126" s="13"/>
      <c r="T126" s="13"/>
      <c r="U126" s="13"/>
      <c r="V126" s="13"/>
      <c r="W126" s="13"/>
      <c r="X126" s="13"/>
      <c r="Y126" s="13"/>
      <c r="Z126" s="13"/>
    </row>
    <row r="127" spans="1:26" ht="12.75" customHeight="1">
      <c r="A127" s="13"/>
      <c r="B127" s="1007" t="s">
        <v>349</v>
      </c>
      <c r="C127" s="1001" t="s">
        <v>350</v>
      </c>
      <c r="D127" s="73" t="s">
        <v>253</v>
      </c>
      <c r="E127" s="174" t="s">
        <v>254</v>
      </c>
      <c r="F127" s="66"/>
      <c r="G127" s="66"/>
      <c r="H127" s="66"/>
      <c r="I127" s="66"/>
      <c r="J127" s="66"/>
      <c r="K127" s="66"/>
      <c r="L127" s="13"/>
      <c r="M127" s="72">
        <f t="shared" si="0"/>
        <v>0</v>
      </c>
      <c r="N127" s="13"/>
      <c r="O127" s="989" t="s">
        <v>1997</v>
      </c>
      <c r="P127" s="13"/>
      <c r="Q127" s="13"/>
      <c r="R127" s="13"/>
      <c r="S127" s="13"/>
      <c r="T127" s="13"/>
      <c r="U127" s="13"/>
      <c r="V127" s="13"/>
      <c r="W127" s="13"/>
      <c r="X127" s="13"/>
      <c r="Y127" s="13"/>
      <c r="Z127" s="13"/>
    </row>
    <row r="128" spans="1:26" ht="12.75" customHeight="1">
      <c r="A128" s="13"/>
      <c r="B128" s="968"/>
      <c r="C128" s="997"/>
      <c r="D128" s="73" t="s">
        <v>255</v>
      </c>
      <c r="E128" s="174" t="s">
        <v>256</v>
      </c>
      <c r="F128" s="66"/>
      <c r="G128" s="66"/>
      <c r="H128" s="66"/>
      <c r="I128" s="66"/>
      <c r="J128" s="66"/>
      <c r="K128" s="66"/>
      <c r="L128" s="13"/>
      <c r="M128" s="72">
        <f t="shared" si="0"/>
        <v>0</v>
      </c>
      <c r="N128" s="13"/>
      <c r="O128" s="989"/>
      <c r="P128" s="13"/>
      <c r="Q128" s="13"/>
      <c r="R128" s="13"/>
      <c r="S128" s="13"/>
      <c r="T128" s="13"/>
      <c r="U128" s="13"/>
      <c r="V128" s="13"/>
      <c r="W128" s="13"/>
      <c r="X128" s="13"/>
      <c r="Y128" s="13"/>
      <c r="Z128" s="13"/>
    </row>
    <row r="129" spans="1:26" ht="12.75" customHeight="1">
      <c r="A129" s="13"/>
      <c r="B129" s="968"/>
      <c r="C129" s="997"/>
      <c r="D129" s="73" t="s">
        <v>257</v>
      </c>
      <c r="E129" s="174" t="s">
        <v>258</v>
      </c>
      <c r="F129" s="66"/>
      <c r="G129" s="66"/>
      <c r="H129" s="66"/>
      <c r="I129" s="66"/>
      <c r="J129" s="66"/>
      <c r="K129" s="66"/>
      <c r="L129" s="13"/>
      <c r="M129" s="72">
        <f t="shared" si="0"/>
        <v>0</v>
      </c>
      <c r="N129" s="13"/>
      <c r="O129" s="989"/>
      <c r="P129" s="13"/>
      <c r="Q129" s="13"/>
      <c r="R129" s="13"/>
      <c r="S129" s="13"/>
      <c r="T129" s="13"/>
      <c r="U129" s="13"/>
      <c r="V129" s="13"/>
      <c r="W129" s="13"/>
      <c r="X129" s="13"/>
      <c r="Y129" s="13"/>
      <c r="Z129" s="13"/>
    </row>
    <row r="130" spans="1:26" ht="12.75" customHeight="1">
      <c r="A130" s="13"/>
      <c r="B130" s="969"/>
      <c r="C130" s="997"/>
      <c r="D130" s="73" t="s">
        <v>259</v>
      </c>
      <c r="E130" s="174" t="s">
        <v>260</v>
      </c>
      <c r="F130" s="66"/>
      <c r="G130" s="66"/>
      <c r="H130" s="66"/>
      <c r="I130" s="66"/>
      <c r="J130" s="66"/>
      <c r="K130" s="66"/>
      <c r="L130" s="13"/>
      <c r="M130" s="72">
        <f t="shared" si="0"/>
        <v>0</v>
      </c>
      <c r="N130" s="13"/>
      <c r="O130" s="989"/>
      <c r="P130" s="13"/>
      <c r="Q130" s="13"/>
      <c r="R130" s="13"/>
      <c r="S130" s="13"/>
      <c r="T130" s="13"/>
      <c r="U130" s="13"/>
      <c r="V130" s="13"/>
      <c r="W130" s="13"/>
      <c r="X130" s="13"/>
      <c r="Y130" s="13"/>
      <c r="Z130" s="13"/>
    </row>
    <row r="131" spans="1:26" ht="12.75" customHeight="1">
      <c r="A131" s="13"/>
      <c r="B131" s="1007" t="s">
        <v>351</v>
      </c>
      <c r="C131" s="997"/>
      <c r="D131" s="73" t="s">
        <v>262</v>
      </c>
      <c r="E131" s="174" t="s">
        <v>263</v>
      </c>
      <c r="F131" s="66"/>
      <c r="G131" s="66"/>
      <c r="H131" s="66"/>
      <c r="I131" s="66"/>
      <c r="J131" s="66"/>
      <c r="K131" s="66"/>
      <c r="L131" s="13"/>
      <c r="M131" s="72">
        <f t="shared" si="0"/>
        <v>0</v>
      </c>
      <c r="N131" s="13"/>
      <c r="O131" s="989"/>
      <c r="P131" s="13"/>
      <c r="Q131" s="13"/>
      <c r="R131" s="13"/>
      <c r="S131" s="13"/>
      <c r="T131" s="13"/>
      <c r="U131" s="13"/>
      <c r="V131" s="13"/>
      <c r="W131" s="13"/>
      <c r="X131" s="13"/>
      <c r="Y131" s="13"/>
      <c r="Z131" s="13"/>
    </row>
    <row r="132" spans="1:26" ht="12.75" customHeight="1">
      <c r="A132" s="13"/>
      <c r="B132" s="969"/>
      <c r="C132" s="997"/>
      <c r="D132" s="73" t="s">
        <v>264</v>
      </c>
      <c r="E132" s="174" t="s">
        <v>265</v>
      </c>
      <c r="F132" s="66"/>
      <c r="G132" s="66"/>
      <c r="H132" s="66"/>
      <c r="I132" s="66"/>
      <c r="J132" s="66"/>
      <c r="K132" s="66"/>
      <c r="L132" s="13"/>
      <c r="M132" s="72">
        <f t="shared" si="0"/>
        <v>0</v>
      </c>
      <c r="N132" s="13"/>
      <c r="O132" s="989"/>
      <c r="P132" s="13"/>
      <c r="Q132" s="13"/>
      <c r="R132" s="13"/>
      <c r="S132" s="13"/>
      <c r="T132" s="13"/>
      <c r="U132" s="13"/>
      <c r="V132" s="13"/>
      <c r="W132" s="13"/>
      <c r="X132" s="13"/>
      <c r="Y132" s="13"/>
      <c r="Z132" s="13"/>
    </row>
    <row r="133" spans="1:26" ht="12.75" customHeight="1">
      <c r="A133" s="13"/>
      <c r="B133" s="1007" t="s">
        <v>352</v>
      </c>
      <c r="C133" s="997"/>
      <c r="D133" s="73" t="s">
        <v>267</v>
      </c>
      <c r="E133" s="174" t="s">
        <v>268</v>
      </c>
      <c r="F133" s="66"/>
      <c r="G133" s="66"/>
      <c r="H133" s="66"/>
      <c r="I133" s="66"/>
      <c r="J133" s="66"/>
      <c r="K133" s="66"/>
      <c r="L133" s="13"/>
      <c r="M133" s="72">
        <f t="shared" si="0"/>
        <v>0</v>
      </c>
      <c r="N133" s="13"/>
      <c r="O133" s="989"/>
      <c r="P133" s="13"/>
      <c r="Q133" s="13"/>
      <c r="R133" s="13"/>
      <c r="S133" s="13"/>
      <c r="T133" s="13"/>
      <c r="U133" s="13"/>
      <c r="V133" s="13"/>
      <c r="W133" s="13"/>
      <c r="X133" s="13"/>
      <c r="Y133" s="13"/>
      <c r="Z133" s="13"/>
    </row>
    <row r="134" spans="1:26" ht="12.75" customHeight="1">
      <c r="A134" s="13"/>
      <c r="B134" s="969"/>
      <c r="C134" s="997"/>
      <c r="D134" s="73" t="s">
        <v>269</v>
      </c>
      <c r="E134" s="174" t="s">
        <v>270</v>
      </c>
      <c r="F134" s="66"/>
      <c r="G134" s="66"/>
      <c r="H134" s="66"/>
      <c r="I134" s="66"/>
      <c r="J134" s="66"/>
      <c r="K134" s="66"/>
      <c r="L134" s="13"/>
      <c r="M134" s="72">
        <f t="shared" si="0"/>
        <v>0</v>
      </c>
      <c r="N134" s="13"/>
      <c r="O134" s="989"/>
      <c r="P134" s="13"/>
      <c r="Q134" s="13"/>
      <c r="R134" s="13"/>
      <c r="S134" s="13"/>
      <c r="T134" s="13"/>
      <c r="U134" s="13"/>
      <c r="V134" s="13"/>
      <c r="W134" s="13"/>
      <c r="X134" s="13"/>
      <c r="Y134" s="13"/>
      <c r="Z134" s="13"/>
    </row>
    <row r="135" spans="1:26" ht="12.75" customHeight="1">
      <c r="A135" s="13"/>
      <c r="B135" s="1007" t="s">
        <v>353</v>
      </c>
      <c r="C135" s="997"/>
      <c r="D135" s="73" t="s">
        <v>272</v>
      </c>
      <c r="E135" s="174" t="s">
        <v>273</v>
      </c>
      <c r="F135" s="66"/>
      <c r="G135" s="66"/>
      <c r="H135" s="66"/>
      <c r="I135" s="66"/>
      <c r="J135" s="66"/>
      <c r="K135" s="66"/>
      <c r="L135" s="13"/>
      <c r="M135" s="72">
        <f t="shared" si="0"/>
        <v>0</v>
      </c>
      <c r="N135" s="13"/>
      <c r="O135" s="989"/>
      <c r="P135" s="13"/>
      <c r="Q135" s="13"/>
      <c r="R135" s="13"/>
      <c r="S135" s="13"/>
      <c r="T135" s="13"/>
      <c r="U135" s="13"/>
      <c r="V135" s="13"/>
      <c r="W135" s="13"/>
      <c r="X135" s="13"/>
      <c r="Y135" s="13"/>
      <c r="Z135" s="13"/>
    </row>
    <row r="136" spans="1:26" ht="12.75" customHeight="1">
      <c r="A136" s="13"/>
      <c r="B136" s="969"/>
      <c r="C136" s="997"/>
      <c r="D136" s="73" t="s">
        <v>274</v>
      </c>
      <c r="E136" s="174" t="s">
        <v>275</v>
      </c>
      <c r="F136" s="66"/>
      <c r="G136" s="66"/>
      <c r="H136" s="66"/>
      <c r="I136" s="66"/>
      <c r="J136" s="66"/>
      <c r="K136" s="66"/>
      <c r="L136" s="13"/>
      <c r="M136" s="72">
        <f t="shared" si="0"/>
        <v>0</v>
      </c>
      <c r="N136" s="13"/>
      <c r="O136" s="989"/>
      <c r="P136" s="13"/>
      <c r="Q136" s="13"/>
      <c r="R136" s="13"/>
      <c r="S136" s="13"/>
      <c r="T136" s="13"/>
      <c r="U136" s="13"/>
      <c r="V136" s="13"/>
      <c r="W136" s="13"/>
      <c r="X136" s="13"/>
      <c r="Y136" s="13"/>
      <c r="Z136" s="13"/>
    </row>
    <row r="137" spans="1:26" ht="12.75" customHeight="1">
      <c r="A137" s="13"/>
      <c r="B137" s="1007" t="s">
        <v>354</v>
      </c>
      <c r="C137" s="997"/>
      <c r="D137" s="73" t="s">
        <v>277</v>
      </c>
      <c r="E137" s="174" t="s">
        <v>278</v>
      </c>
      <c r="F137" s="66"/>
      <c r="G137" s="66"/>
      <c r="H137" s="66"/>
      <c r="I137" s="66"/>
      <c r="J137" s="66"/>
      <c r="K137" s="66"/>
      <c r="L137" s="13"/>
      <c r="M137" s="72">
        <f t="shared" si="0"/>
        <v>0</v>
      </c>
      <c r="N137" s="13"/>
      <c r="O137" s="989"/>
      <c r="P137" s="13"/>
      <c r="Q137" s="13"/>
      <c r="R137" s="13"/>
      <c r="S137" s="13"/>
      <c r="T137" s="13"/>
      <c r="U137" s="13"/>
      <c r="V137" s="13"/>
      <c r="W137" s="13"/>
      <c r="X137" s="13"/>
      <c r="Y137" s="13"/>
      <c r="Z137" s="13"/>
    </row>
    <row r="138" spans="1:26" ht="12.75" customHeight="1">
      <c r="A138" s="13"/>
      <c r="B138" s="969"/>
      <c r="C138" s="997"/>
      <c r="D138" s="73" t="s">
        <v>279</v>
      </c>
      <c r="E138" s="174" t="s">
        <v>280</v>
      </c>
      <c r="F138" s="66"/>
      <c r="G138" s="66"/>
      <c r="H138" s="66"/>
      <c r="I138" s="66"/>
      <c r="J138" s="66"/>
      <c r="K138" s="66"/>
      <c r="L138" s="13"/>
      <c r="M138" s="72">
        <f t="shared" si="0"/>
        <v>0</v>
      </c>
      <c r="N138" s="13"/>
      <c r="O138" s="989"/>
      <c r="P138" s="13"/>
      <c r="Q138" s="13"/>
      <c r="R138" s="13"/>
      <c r="S138" s="13"/>
      <c r="T138" s="13"/>
      <c r="U138" s="13"/>
      <c r="V138" s="13"/>
      <c r="W138" s="13"/>
      <c r="X138" s="13"/>
      <c r="Y138" s="13"/>
      <c r="Z138" s="13"/>
    </row>
    <row r="139" spans="1:26" ht="12.75" customHeight="1">
      <c r="A139" s="13"/>
      <c r="B139" s="1007" t="s">
        <v>355</v>
      </c>
      <c r="C139" s="997"/>
      <c r="D139" s="73" t="s">
        <v>282</v>
      </c>
      <c r="E139" s="174" t="s">
        <v>283</v>
      </c>
      <c r="F139" s="66"/>
      <c r="G139" s="66"/>
      <c r="H139" s="66"/>
      <c r="I139" s="66"/>
      <c r="J139" s="66"/>
      <c r="K139" s="66"/>
      <c r="L139" s="13"/>
      <c r="M139" s="72">
        <f t="shared" si="0"/>
        <v>0</v>
      </c>
      <c r="N139" s="13"/>
      <c r="O139" s="989"/>
      <c r="P139" s="13"/>
      <c r="Q139" s="13"/>
      <c r="R139" s="13"/>
      <c r="S139" s="13"/>
      <c r="T139" s="13"/>
      <c r="U139" s="13"/>
      <c r="V139" s="13"/>
      <c r="W139" s="13"/>
      <c r="X139" s="13"/>
      <c r="Y139" s="13"/>
      <c r="Z139" s="13"/>
    </row>
    <row r="140" spans="1:26" ht="12.75" customHeight="1">
      <c r="A140" s="13"/>
      <c r="B140" s="969"/>
      <c r="C140" s="997"/>
      <c r="D140" s="73" t="s">
        <v>284</v>
      </c>
      <c r="E140" s="174" t="s">
        <v>285</v>
      </c>
      <c r="F140" s="66"/>
      <c r="G140" s="66"/>
      <c r="H140" s="66"/>
      <c r="I140" s="66"/>
      <c r="J140" s="66"/>
      <c r="K140" s="66"/>
      <c r="L140" s="13"/>
      <c r="M140" s="72">
        <f t="shared" si="0"/>
        <v>0</v>
      </c>
      <c r="N140" s="13"/>
      <c r="O140" s="989"/>
      <c r="P140" s="13"/>
      <c r="Q140" s="13"/>
      <c r="R140" s="13"/>
      <c r="S140" s="13"/>
      <c r="T140" s="13"/>
      <c r="U140" s="13"/>
      <c r="V140" s="13"/>
      <c r="W140" s="13"/>
      <c r="X140" s="13"/>
      <c r="Y140" s="13"/>
      <c r="Z140" s="13"/>
    </row>
    <row r="141" spans="1:26" ht="12.75" customHeight="1">
      <c r="A141" s="13"/>
      <c r="B141" s="1007" t="s">
        <v>356</v>
      </c>
      <c r="C141" s="997"/>
      <c r="D141" s="73" t="s">
        <v>287</v>
      </c>
      <c r="E141" s="174" t="s">
        <v>283</v>
      </c>
      <c r="F141" s="66"/>
      <c r="G141" s="66"/>
      <c r="H141" s="66"/>
      <c r="I141" s="66"/>
      <c r="J141" s="66"/>
      <c r="K141" s="66"/>
      <c r="L141" s="13"/>
      <c r="M141" s="72">
        <f t="shared" si="0"/>
        <v>0</v>
      </c>
      <c r="N141" s="13"/>
      <c r="O141" s="989"/>
      <c r="P141" s="13"/>
      <c r="Q141" s="13"/>
      <c r="R141" s="13"/>
      <c r="S141" s="13"/>
      <c r="T141" s="13"/>
      <c r="U141" s="13"/>
      <c r="V141" s="13"/>
      <c r="W141" s="13"/>
      <c r="X141" s="13"/>
      <c r="Y141" s="13"/>
      <c r="Z141" s="13"/>
    </row>
    <row r="142" spans="1:26" ht="12.75" customHeight="1">
      <c r="A142" s="13"/>
      <c r="B142" s="969"/>
      <c r="C142" s="997"/>
      <c r="D142" s="73" t="s">
        <v>288</v>
      </c>
      <c r="E142" s="174" t="s">
        <v>285</v>
      </c>
      <c r="F142" s="66"/>
      <c r="G142" s="66"/>
      <c r="H142" s="66"/>
      <c r="I142" s="66"/>
      <c r="J142" s="66"/>
      <c r="K142" s="66"/>
      <c r="L142" s="13"/>
      <c r="M142" s="72">
        <f t="shared" si="0"/>
        <v>0</v>
      </c>
      <c r="N142" s="13"/>
      <c r="O142" s="989"/>
      <c r="P142" s="13"/>
      <c r="Q142" s="13"/>
      <c r="R142" s="13"/>
      <c r="S142" s="13"/>
      <c r="T142" s="13"/>
      <c r="U142" s="13"/>
      <c r="V142" s="13"/>
      <c r="W142" s="13"/>
      <c r="X142" s="13"/>
      <c r="Y142" s="13"/>
      <c r="Z142" s="13"/>
    </row>
    <row r="143" spans="1:26" ht="12.75" customHeight="1">
      <c r="A143" s="13"/>
      <c r="B143" s="1007" t="s">
        <v>357</v>
      </c>
      <c r="C143" s="997"/>
      <c r="D143" s="73" t="s">
        <v>290</v>
      </c>
      <c r="E143" s="174" t="s">
        <v>291</v>
      </c>
      <c r="F143" s="66"/>
      <c r="G143" s="66"/>
      <c r="H143" s="66"/>
      <c r="I143" s="66"/>
      <c r="J143" s="66"/>
      <c r="K143" s="66"/>
      <c r="L143" s="13"/>
      <c r="M143" s="72">
        <f t="shared" si="0"/>
        <v>0</v>
      </c>
      <c r="N143" s="13"/>
      <c r="O143" s="989"/>
      <c r="P143" s="13"/>
      <c r="Q143" s="13"/>
      <c r="R143" s="13"/>
      <c r="S143" s="13"/>
      <c r="T143" s="13"/>
      <c r="U143" s="13"/>
      <c r="V143" s="13"/>
      <c r="W143" s="13"/>
      <c r="X143" s="13"/>
      <c r="Y143" s="13"/>
      <c r="Z143" s="13"/>
    </row>
    <row r="144" spans="1:26" ht="12.75" customHeight="1">
      <c r="A144" s="13"/>
      <c r="B144" s="969"/>
      <c r="C144" s="997"/>
      <c r="D144" s="73" t="s">
        <v>292</v>
      </c>
      <c r="E144" s="174" t="s">
        <v>293</v>
      </c>
      <c r="F144" s="66"/>
      <c r="G144" s="66"/>
      <c r="H144" s="66"/>
      <c r="I144" s="66"/>
      <c r="J144" s="66"/>
      <c r="K144" s="66"/>
      <c r="L144" s="13"/>
      <c r="M144" s="72">
        <f t="shared" si="0"/>
        <v>0</v>
      </c>
      <c r="N144" s="13"/>
      <c r="O144" s="989"/>
      <c r="P144" s="13"/>
      <c r="Q144" s="13"/>
      <c r="R144" s="13"/>
      <c r="S144" s="13"/>
      <c r="T144" s="13"/>
      <c r="U144" s="13"/>
      <c r="V144" s="13"/>
      <c r="W144" s="13"/>
      <c r="X144" s="13"/>
      <c r="Y144" s="13"/>
      <c r="Z144" s="13"/>
    </row>
    <row r="145" spans="1:26" ht="12.75" customHeight="1">
      <c r="A145" s="13"/>
      <c r="B145" s="1007" t="s">
        <v>358</v>
      </c>
      <c r="C145" s="997"/>
      <c r="D145" s="73" t="s">
        <v>295</v>
      </c>
      <c r="E145" s="174" t="s">
        <v>296</v>
      </c>
      <c r="F145" s="66"/>
      <c r="G145" s="66"/>
      <c r="H145" s="66"/>
      <c r="I145" s="66"/>
      <c r="J145" s="66"/>
      <c r="K145" s="66"/>
      <c r="L145" s="13"/>
      <c r="M145" s="72">
        <f t="shared" si="0"/>
        <v>0</v>
      </c>
      <c r="N145" s="13"/>
      <c r="O145" s="989"/>
      <c r="P145" s="13"/>
      <c r="Q145" s="13"/>
      <c r="R145" s="13"/>
      <c r="S145" s="13"/>
      <c r="T145" s="13"/>
      <c r="U145" s="13"/>
      <c r="V145" s="13"/>
      <c r="W145" s="13"/>
      <c r="X145" s="13"/>
      <c r="Y145" s="13"/>
      <c r="Z145" s="13"/>
    </row>
    <row r="146" spans="1:26" ht="12.75" customHeight="1">
      <c r="A146" s="13"/>
      <c r="B146" s="969"/>
      <c r="C146" s="997"/>
      <c r="D146" s="73" t="s">
        <v>297</v>
      </c>
      <c r="E146" s="174" t="s">
        <v>298</v>
      </c>
      <c r="F146" s="66"/>
      <c r="G146" s="66"/>
      <c r="H146" s="66"/>
      <c r="I146" s="66"/>
      <c r="J146" s="66"/>
      <c r="K146" s="66"/>
      <c r="L146" s="13"/>
      <c r="M146" s="72">
        <f t="shared" si="0"/>
        <v>0</v>
      </c>
      <c r="N146" s="13"/>
      <c r="O146" s="989"/>
      <c r="P146" s="13"/>
      <c r="Q146" s="13"/>
      <c r="R146" s="13"/>
      <c r="S146" s="13"/>
      <c r="T146" s="13"/>
      <c r="U146" s="13"/>
      <c r="V146" s="13"/>
      <c r="W146" s="13"/>
      <c r="X146" s="13"/>
      <c r="Y146" s="13"/>
      <c r="Z146" s="13"/>
    </row>
    <row r="147" spans="1:26" ht="12.75" customHeight="1">
      <c r="A147" s="13"/>
      <c r="B147" s="1007" t="s">
        <v>359</v>
      </c>
      <c r="C147" s="997"/>
      <c r="D147" s="73" t="s">
        <v>300</v>
      </c>
      <c r="E147" s="174" t="s">
        <v>301</v>
      </c>
      <c r="F147" s="66"/>
      <c r="G147" s="66"/>
      <c r="H147" s="66"/>
      <c r="I147" s="66"/>
      <c r="J147" s="66"/>
      <c r="K147" s="66"/>
      <c r="L147" s="13"/>
      <c r="M147" s="72">
        <f t="shared" si="0"/>
        <v>0</v>
      </c>
      <c r="N147" s="13"/>
      <c r="O147" s="989"/>
      <c r="P147" s="13"/>
      <c r="Q147" s="13"/>
      <c r="R147" s="13"/>
      <c r="S147" s="13"/>
      <c r="T147" s="13"/>
      <c r="U147" s="13"/>
      <c r="V147" s="13"/>
      <c r="W147" s="13"/>
      <c r="X147" s="13"/>
      <c r="Y147" s="13"/>
      <c r="Z147" s="13"/>
    </row>
    <row r="148" spans="1:26" ht="12.75" customHeight="1">
      <c r="A148" s="13"/>
      <c r="B148" s="969"/>
      <c r="C148" s="997"/>
      <c r="D148" s="73" t="s">
        <v>302</v>
      </c>
      <c r="E148" s="174" t="s">
        <v>303</v>
      </c>
      <c r="F148" s="66"/>
      <c r="G148" s="66"/>
      <c r="H148" s="66"/>
      <c r="I148" s="66"/>
      <c r="J148" s="66"/>
      <c r="K148" s="66"/>
      <c r="L148" s="13"/>
      <c r="M148" s="72">
        <f t="shared" si="0"/>
        <v>0</v>
      </c>
      <c r="N148" s="13"/>
      <c r="O148" s="989"/>
      <c r="P148" s="13"/>
      <c r="Q148" s="13"/>
      <c r="R148" s="13"/>
      <c r="S148" s="13"/>
      <c r="T148" s="13"/>
      <c r="U148" s="13"/>
      <c r="V148" s="13"/>
      <c r="W148" s="13"/>
      <c r="X148" s="13"/>
      <c r="Y148" s="13"/>
      <c r="Z148" s="13"/>
    </row>
    <row r="149" spans="1:26" ht="12.75" customHeight="1">
      <c r="A149" s="13"/>
      <c r="B149" s="1007" t="s">
        <v>360</v>
      </c>
      <c r="C149" s="997"/>
      <c r="D149" s="73" t="s">
        <v>305</v>
      </c>
      <c r="E149" s="174" t="s">
        <v>306</v>
      </c>
      <c r="F149" s="66"/>
      <c r="G149" s="66"/>
      <c r="H149" s="66"/>
      <c r="I149" s="66"/>
      <c r="J149" s="66"/>
      <c r="K149" s="66"/>
      <c r="L149" s="13"/>
      <c r="M149" s="72">
        <f t="shared" si="0"/>
        <v>0</v>
      </c>
      <c r="N149" s="13"/>
      <c r="O149" s="989"/>
      <c r="P149" s="13"/>
      <c r="Q149" s="13"/>
      <c r="R149" s="13"/>
      <c r="S149" s="13"/>
      <c r="T149" s="13"/>
      <c r="U149" s="13"/>
      <c r="V149" s="13"/>
      <c r="W149" s="13"/>
      <c r="X149" s="13"/>
      <c r="Y149" s="13"/>
      <c r="Z149" s="13"/>
    </row>
    <row r="150" spans="1:26" ht="12.75" customHeight="1">
      <c r="A150" s="13"/>
      <c r="B150" s="969"/>
      <c r="C150" s="997"/>
      <c r="D150" s="73" t="s">
        <v>307</v>
      </c>
      <c r="E150" s="174" t="s">
        <v>308</v>
      </c>
      <c r="F150" s="66"/>
      <c r="G150" s="66"/>
      <c r="H150" s="66"/>
      <c r="I150" s="66"/>
      <c r="J150" s="66"/>
      <c r="K150" s="66"/>
      <c r="L150" s="13"/>
      <c r="M150" s="72">
        <f t="shared" si="0"/>
        <v>0</v>
      </c>
      <c r="N150" s="13"/>
      <c r="O150" s="989"/>
      <c r="P150" s="13"/>
      <c r="Q150" s="13"/>
      <c r="R150" s="13"/>
      <c r="S150" s="13"/>
      <c r="T150" s="13"/>
      <c r="U150" s="13"/>
      <c r="V150" s="13"/>
      <c r="W150" s="13"/>
      <c r="X150" s="13"/>
      <c r="Y150" s="13"/>
      <c r="Z150" s="13"/>
    </row>
    <row r="151" spans="1:26" ht="12.75" customHeight="1">
      <c r="A151" s="13"/>
      <c r="B151" s="1007" t="s">
        <v>361</v>
      </c>
      <c r="C151" s="997"/>
      <c r="D151" s="73" t="s">
        <v>310</v>
      </c>
      <c r="E151" s="174" t="s">
        <v>311</v>
      </c>
      <c r="F151" s="66"/>
      <c r="G151" s="66"/>
      <c r="H151" s="66"/>
      <c r="I151" s="66"/>
      <c r="J151" s="66"/>
      <c r="K151" s="66"/>
      <c r="L151" s="13"/>
      <c r="M151" s="72">
        <f t="shared" si="0"/>
        <v>0</v>
      </c>
      <c r="N151" s="13"/>
      <c r="O151" s="989"/>
      <c r="P151" s="13"/>
      <c r="Q151" s="13"/>
      <c r="R151" s="13"/>
      <c r="S151" s="13"/>
      <c r="T151" s="13"/>
      <c r="U151" s="13"/>
      <c r="V151" s="13"/>
      <c r="W151" s="13"/>
      <c r="X151" s="13"/>
      <c r="Y151" s="13"/>
      <c r="Z151" s="13"/>
    </row>
    <row r="152" spans="1:26" ht="12.75" customHeight="1">
      <c r="A152" s="13"/>
      <c r="B152" s="969"/>
      <c r="C152" s="997"/>
      <c r="D152" s="73" t="s">
        <v>312</v>
      </c>
      <c r="E152" s="174" t="s">
        <v>313</v>
      </c>
      <c r="F152" s="66"/>
      <c r="G152" s="66"/>
      <c r="H152" s="66"/>
      <c r="I152" s="66"/>
      <c r="J152" s="66"/>
      <c r="K152" s="66"/>
      <c r="L152" s="13"/>
      <c r="M152" s="72">
        <f t="shared" si="0"/>
        <v>0</v>
      </c>
      <c r="N152" s="13"/>
      <c r="O152" s="989"/>
      <c r="P152" s="13"/>
      <c r="Q152" s="13"/>
      <c r="R152" s="13"/>
      <c r="S152" s="13"/>
      <c r="T152" s="13"/>
      <c r="U152" s="13"/>
      <c r="V152" s="13"/>
      <c r="W152" s="13"/>
      <c r="X152" s="13"/>
      <c r="Y152" s="13"/>
      <c r="Z152" s="13"/>
    </row>
    <row r="153" spans="1:26" ht="12.75" customHeight="1">
      <c r="A153" s="13"/>
      <c r="B153" s="1007" t="s">
        <v>362</v>
      </c>
      <c r="C153" s="997"/>
      <c r="D153" s="73" t="s">
        <v>315</v>
      </c>
      <c r="E153" s="174" t="s">
        <v>316</v>
      </c>
      <c r="F153" s="66"/>
      <c r="G153" s="66"/>
      <c r="H153" s="66"/>
      <c r="I153" s="66"/>
      <c r="J153" s="66"/>
      <c r="K153" s="66"/>
      <c r="L153" s="13"/>
      <c r="M153" s="72">
        <f t="shared" si="0"/>
        <v>0</v>
      </c>
      <c r="N153" s="13"/>
      <c r="O153" s="989"/>
      <c r="P153" s="13"/>
      <c r="Q153" s="13"/>
      <c r="R153" s="13"/>
      <c r="S153" s="13"/>
      <c r="T153" s="13"/>
      <c r="U153" s="13"/>
      <c r="V153" s="13"/>
      <c r="W153" s="13"/>
      <c r="X153" s="13"/>
      <c r="Y153" s="13"/>
      <c r="Z153" s="13"/>
    </row>
    <row r="154" spans="1:26" ht="12.75" customHeight="1">
      <c r="A154" s="13"/>
      <c r="B154" s="969"/>
      <c r="C154" s="997"/>
      <c r="D154" s="73" t="s">
        <v>317</v>
      </c>
      <c r="E154" s="174" t="s">
        <v>318</v>
      </c>
      <c r="F154" s="66"/>
      <c r="G154" s="66"/>
      <c r="H154" s="66"/>
      <c r="I154" s="66"/>
      <c r="J154" s="66"/>
      <c r="K154" s="66"/>
      <c r="L154" s="13"/>
      <c r="M154" s="72">
        <f t="shared" si="0"/>
        <v>0</v>
      </c>
      <c r="N154" s="13"/>
      <c r="O154" s="989"/>
      <c r="P154" s="13"/>
      <c r="Q154" s="13"/>
      <c r="R154" s="13"/>
      <c r="S154" s="13"/>
      <c r="T154" s="13"/>
      <c r="U154" s="13"/>
      <c r="V154" s="13"/>
      <c r="W154" s="13"/>
      <c r="X154" s="13"/>
      <c r="Y154" s="13"/>
      <c r="Z154" s="13"/>
    </row>
    <row r="155" spans="1:26" ht="12.75" customHeight="1">
      <c r="A155" s="13"/>
      <c r="B155" s="1007" t="s">
        <v>363</v>
      </c>
      <c r="C155" s="997"/>
      <c r="D155" s="73" t="s">
        <v>320</v>
      </c>
      <c r="E155" s="174" t="s">
        <v>321</v>
      </c>
      <c r="F155" s="66"/>
      <c r="G155" s="66"/>
      <c r="H155" s="66"/>
      <c r="I155" s="66"/>
      <c r="J155" s="66"/>
      <c r="K155" s="66"/>
      <c r="L155" s="13"/>
      <c r="M155" s="72">
        <f t="shared" si="0"/>
        <v>0</v>
      </c>
      <c r="N155" s="13"/>
      <c r="O155" s="989"/>
      <c r="P155" s="13"/>
      <c r="Q155" s="13"/>
      <c r="R155" s="13"/>
      <c r="S155" s="13"/>
      <c r="T155" s="13"/>
      <c r="U155" s="13"/>
      <c r="V155" s="13"/>
      <c r="W155" s="13"/>
      <c r="X155" s="13"/>
      <c r="Y155" s="13"/>
      <c r="Z155" s="13"/>
    </row>
    <row r="156" spans="1:26" ht="12.75" customHeight="1">
      <c r="A156" s="13"/>
      <c r="B156" s="969"/>
      <c r="C156" s="997"/>
      <c r="D156" s="73" t="s">
        <v>322</v>
      </c>
      <c r="E156" s="174" t="s">
        <v>323</v>
      </c>
      <c r="F156" s="66"/>
      <c r="G156" s="66"/>
      <c r="H156" s="66"/>
      <c r="I156" s="66"/>
      <c r="J156" s="66"/>
      <c r="K156" s="66"/>
      <c r="L156" s="13"/>
      <c r="M156" s="72">
        <f t="shared" si="0"/>
        <v>0</v>
      </c>
      <c r="N156" s="13"/>
      <c r="O156" s="989"/>
      <c r="P156" s="13"/>
      <c r="Q156" s="13"/>
      <c r="R156" s="13"/>
      <c r="S156" s="13"/>
      <c r="T156" s="13"/>
      <c r="U156" s="13"/>
      <c r="V156" s="13"/>
      <c r="W156" s="13"/>
      <c r="X156" s="13"/>
      <c r="Y156" s="13"/>
      <c r="Z156" s="13"/>
    </row>
    <row r="157" spans="1:26" ht="12.75" customHeight="1">
      <c r="A157" s="13"/>
      <c r="B157" s="1007" t="s">
        <v>364</v>
      </c>
      <c r="C157" s="997"/>
      <c r="D157" s="73" t="s">
        <v>325</v>
      </c>
      <c r="E157" s="174" t="s">
        <v>326</v>
      </c>
      <c r="F157" s="66"/>
      <c r="G157" s="66"/>
      <c r="H157" s="66"/>
      <c r="I157" s="66"/>
      <c r="J157" s="66"/>
      <c r="K157" s="66"/>
      <c r="L157" s="13"/>
      <c r="M157" s="72">
        <f t="shared" si="0"/>
        <v>0</v>
      </c>
      <c r="N157" s="13"/>
      <c r="O157" s="989"/>
      <c r="P157" s="13"/>
      <c r="Q157" s="13"/>
      <c r="R157" s="13"/>
      <c r="S157" s="13"/>
      <c r="T157" s="13"/>
      <c r="U157" s="13"/>
      <c r="V157" s="13"/>
      <c r="W157" s="13"/>
      <c r="X157" s="13"/>
      <c r="Y157" s="13"/>
      <c r="Z157" s="13"/>
    </row>
    <row r="158" spans="1:26" ht="12.75" customHeight="1">
      <c r="A158" s="13"/>
      <c r="B158" s="969"/>
      <c r="C158" s="997"/>
      <c r="D158" s="73" t="s">
        <v>327</v>
      </c>
      <c r="E158" s="174" t="s">
        <v>328</v>
      </c>
      <c r="F158" s="66"/>
      <c r="G158" s="66"/>
      <c r="H158" s="66"/>
      <c r="I158" s="66"/>
      <c r="J158" s="66"/>
      <c r="K158" s="66"/>
      <c r="L158" s="13"/>
      <c r="M158" s="72">
        <f t="shared" si="0"/>
        <v>0</v>
      </c>
      <c r="N158" s="13"/>
      <c r="O158" s="989"/>
      <c r="P158" s="13"/>
      <c r="Q158" s="13"/>
      <c r="R158" s="13"/>
      <c r="S158" s="13"/>
      <c r="T158" s="13"/>
      <c r="U158" s="13"/>
      <c r="V158" s="13"/>
      <c r="W158" s="13"/>
      <c r="X158" s="13"/>
      <c r="Y158" s="13"/>
      <c r="Z158" s="13"/>
    </row>
    <row r="159" spans="1:26" ht="12.75" customHeight="1">
      <c r="A159" s="13"/>
      <c r="B159" s="1007">
        <v>8</v>
      </c>
      <c r="C159" s="997"/>
      <c r="D159" s="168" t="s">
        <v>329</v>
      </c>
      <c r="E159" s="193" t="s">
        <v>330</v>
      </c>
      <c r="F159" s="169">
        <f t="shared" ref="F159:K159" si="11">F127+F129+F131+F133+F135+F137+F139+F141+F143+F145+F147+F149+F151+F153</f>
        <v>0</v>
      </c>
      <c r="G159" s="169">
        <f t="shared" si="11"/>
        <v>0</v>
      </c>
      <c r="H159" s="169">
        <f t="shared" si="11"/>
        <v>0</v>
      </c>
      <c r="I159" s="169">
        <f t="shared" si="11"/>
        <v>0</v>
      </c>
      <c r="J159" s="169">
        <f t="shared" si="11"/>
        <v>0</v>
      </c>
      <c r="K159" s="169">
        <f t="shared" si="11"/>
        <v>0</v>
      </c>
      <c r="L159" s="13"/>
      <c r="M159" s="214">
        <f t="shared" si="0"/>
        <v>0</v>
      </c>
      <c r="N159" s="13"/>
      <c r="O159" s="989"/>
      <c r="P159" s="13"/>
      <c r="Q159" s="13"/>
      <c r="R159" s="13"/>
      <c r="S159" s="13"/>
      <c r="T159" s="13"/>
      <c r="U159" s="13"/>
      <c r="V159" s="13"/>
      <c r="W159" s="13"/>
      <c r="X159" s="13"/>
      <c r="Y159" s="13"/>
      <c r="Z159" s="13"/>
    </row>
    <row r="160" spans="1:26" ht="12.75" customHeight="1">
      <c r="A160" s="13"/>
      <c r="B160" s="969"/>
      <c r="C160" s="1000"/>
      <c r="D160" s="168" t="s">
        <v>331</v>
      </c>
      <c r="E160" s="193" t="s">
        <v>332</v>
      </c>
      <c r="F160" s="169">
        <f>F128+F130+F132+F134+F136+F138+F140+F142+F144+F146+F148+F150+F152+F154</f>
        <v>0</v>
      </c>
      <c r="G160" s="169">
        <f t="shared" ref="G160:K160" si="12">+G128+G130+G132+G134+G136+G138+G140+G142+G144+G146+G148+G150+G152+G154</f>
        <v>0</v>
      </c>
      <c r="H160" s="169">
        <f t="shared" si="12"/>
        <v>0</v>
      </c>
      <c r="I160" s="169">
        <f t="shared" si="12"/>
        <v>0</v>
      </c>
      <c r="J160" s="169">
        <f t="shared" si="12"/>
        <v>0</v>
      </c>
      <c r="K160" s="169">
        <f t="shared" si="12"/>
        <v>0</v>
      </c>
      <c r="L160" s="13"/>
      <c r="M160" s="214">
        <f t="shared" si="0"/>
        <v>0</v>
      </c>
      <c r="N160" s="13"/>
      <c r="O160" s="989"/>
      <c r="P160" s="13"/>
      <c r="Q160" s="13"/>
      <c r="R160" s="13"/>
      <c r="S160" s="13"/>
      <c r="T160" s="13"/>
      <c r="U160" s="13"/>
      <c r="V160" s="13"/>
      <c r="W160" s="13"/>
      <c r="X160" s="13"/>
      <c r="Y160" s="13"/>
      <c r="Z160" s="13"/>
    </row>
    <row r="161" spans="1:26" ht="12.75" customHeight="1">
      <c r="A161" s="13"/>
      <c r="B161" s="1007" t="s">
        <v>365</v>
      </c>
      <c r="C161" s="1001" t="s">
        <v>366</v>
      </c>
      <c r="D161" s="73" t="s">
        <v>367</v>
      </c>
      <c r="E161" s="174" t="s">
        <v>368</v>
      </c>
      <c r="F161" s="66"/>
      <c r="G161" s="66"/>
      <c r="H161" s="66"/>
      <c r="I161" s="66"/>
      <c r="J161" s="66"/>
      <c r="K161" s="66"/>
      <c r="L161" s="13"/>
      <c r="M161" s="72">
        <f t="shared" si="0"/>
        <v>0</v>
      </c>
      <c r="N161" s="13"/>
      <c r="O161" s="989"/>
      <c r="P161" s="13"/>
      <c r="Q161" s="13"/>
      <c r="R161" s="13"/>
      <c r="S161" s="13"/>
      <c r="T161" s="13"/>
      <c r="U161" s="13"/>
      <c r="V161" s="13"/>
      <c r="W161" s="13"/>
      <c r="X161" s="13"/>
      <c r="Y161" s="13"/>
      <c r="Z161" s="13"/>
    </row>
    <row r="162" spans="1:26" ht="12.75" customHeight="1">
      <c r="A162" s="13"/>
      <c r="B162" s="969"/>
      <c r="C162" s="997"/>
      <c r="D162" s="73" t="s">
        <v>369</v>
      </c>
      <c r="E162" s="174" t="s">
        <v>370</v>
      </c>
      <c r="F162" s="66"/>
      <c r="G162" s="66"/>
      <c r="H162" s="66"/>
      <c r="I162" s="66"/>
      <c r="J162" s="66"/>
      <c r="K162" s="66"/>
      <c r="L162" s="13"/>
      <c r="M162" s="72">
        <f t="shared" si="0"/>
        <v>0</v>
      </c>
      <c r="N162" s="13"/>
      <c r="O162" s="989"/>
      <c r="P162" s="13"/>
      <c r="Q162" s="13"/>
      <c r="R162" s="13"/>
      <c r="S162" s="13"/>
      <c r="T162" s="13"/>
      <c r="U162" s="13"/>
      <c r="V162" s="13"/>
      <c r="W162" s="13"/>
      <c r="X162" s="13"/>
      <c r="Y162" s="13"/>
      <c r="Z162" s="13"/>
    </row>
    <row r="163" spans="1:26" ht="12.75" customHeight="1">
      <c r="A163" s="13"/>
      <c r="B163" s="1007" t="s">
        <v>371</v>
      </c>
      <c r="C163" s="997"/>
      <c r="D163" s="73" t="s">
        <v>372</v>
      </c>
      <c r="E163" s="174" t="s">
        <v>373</v>
      </c>
      <c r="F163" s="66"/>
      <c r="G163" s="66"/>
      <c r="H163" s="66"/>
      <c r="I163" s="66"/>
      <c r="J163" s="66"/>
      <c r="K163" s="66"/>
      <c r="L163" s="13"/>
      <c r="M163" s="72">
        <f t="shared" si="0"/>
        <v>0</v>
      </c>
      <c r="N163" s="13"/>
      <c r="O163" s="989"/>
      <c r="P163" s="13"/>
      <c r="Q163" s="13"/>
      <c r="R163" s="13"/>
      <c r="S163" s="13"/>
      <c r="T163" s="13"/>
      <c r="U163" s="13"/>
      <c r="V163" s="13"/>
      <c r="W163" s="13"/>
      <c r="X163" s="13"/>
      <c r="Y163" s="13"/>
      <c r="Z163" s="13"/>
    </row>
    <row r="164" spans="1:26" ht="12.75" customHeight="1">
      <c r="A164" s="13"/>
      <c r="B164" s="969"/>
      <c r="C164" s="997"/>
      <c r="D164" s="73" t="s">
        <v>374</v>
      </c>
      <c r="E164" s="174" t="s">
        <v>375</v>
      </c>
      <c r="F164" s="66"/>
      <c r="G164" s="66"/>
      <c r="H164" s="66"/>
      <c r="I164" s="66"/>
      <c r="J164" s="66"/>
      <c r="K164" s="66"/>
      <c r="L164" s="13"/>
      <c r="M164" s="72">
        <f t="shared" si="0"/>
        <v>0</v>
      </c>
      <c r="N164" s="13"/>
      <c r="O164" s="989"/>
      <c r="P164" s="13"/>
      <c r="Q164" s="13"/>
      <c r="R164" s="13"/>
      <c r="S164" s="13"/>
      <c r="T164" s="13"/>
      <c r="U164" s="13"/>
      <c r="V164" s="13"/>
      <c r="W164" s="13"/>
      <c r="X164" s="13"/>
      <c r="Y164" s="13"/>
      <c r="Z164" s="13"/>
    </row>
    <row r="165" spans="1:26" ht="12.75" customHeight="1">
      <c r="A165" s="13"/>
      <c r="B165" s="1007" t="s">
        <v>376</v>
      </c>
      <c r="C165" s="997"/>
      <c r="D165" s="73" t="s">
        <v>377</v>
      </c>
      <c r="E165" s="174" t="s">
        <v>378</v>
      </c>
      <c r="F165" s="66"/>
      <c r="G165" s="66"/>
      <c r="H165" s="66"/>
      <c r="I165" s="66"/>
      <c r="J165" s="66"/>
      <c r="K165" s="66"/>
      <c r="L165" s="13"/>
      <c r="M165" s="72">
        <f t="shared" si="0"/>
        <v>0</v>
      </c>
      <c r="N165" s="13"/>
      <c r="O165" s="989"/>
      <c r="P165" s="13"/>
      <c r="Q165" s="13"/>
      <c r="R165" s="13"/>
      <c r="S165" s="13"/>
      <c r="T165" s="13"/>
      <c r="U165" s="13"/>
      <c r="V165" s="13"/>
      <c r="W165" s="13"/>
      <c r="X165" s="13"/>
      <c r="Y165" s="13"/>
      <c r="Z165" s="13"/>
    </row>
    <row r="166" spans="1:26" ht="12.75" customHeight="1">
      <c r="A166" s="13"/>
      <c r="B166" s="969"/>
      <c r="C166" s="997"/>
      <c r="D166" s="73" t="s">
        <v>379</v>
      </c>
      <c r="E166" s="174" t="s">
        <v>380</v>
      </c>
      <c r="F166" s="66"/>
      <c r="G166" s="66"/>
      <c r="H166" s="66"/>
      <c r="I166" s="66"/>
      <c r="J166" s="66"/>
      <c r="K166" s="66"/>
      <c r="L166" s="13"/>
      <c r="M166" s="72">
        <f t="shared" si="0"/>
        <v>0</v>
      </c>
      <c r="N166" s="13"/>
      <c r="O166" s="989"/>
      <c r="P166" s="13"/>
      <c r="Q166" s="13"/>
      <c r="R166" s="13"/>
      <c r="S166" s="13"/>
      <c r="T166" s="13"/>
      <c r="U166" s="13"/>
      <c r="V166" s="13"/>
      <c r="W166" s="13"/>
      <c r="X166" s="13"/>
      <c r="Y166" s="13"/>
      <c r="Z166" s="13"/>
    </row>
    <row r="167" spans="1:26" ht="12.75" customHeight="1">
      <c r="A167" s="13"/>
      <c r="B167" s="1007" t="s">
        <v>381</v>
      </c>
      <c r="C167" s="997"/>
      <c r="D167" s="73" t="s">
        <v>382</v>
      </c>
      <c r="E167" s="174" t="s">
        <v>383</v>
      </c>
      <c r="F167" s="66"/>
      <c r="G167" s="66"/>
      <c r="H167" s="66"/>
      <c r="I167" s="66"/>
      <c r="J167" s="66"/>
      <c r="K167" s="66"/>
      <c r="L167" s="13"/>
      <c r="M167" s="72">
        <f t="shared" si="0"/>
        <v>0</v>
      </c>
      <c r="N167" s="13"/>
      <c r="O167" s="989"/>
      <c r="P167" s="13"/>
      <c r="Q167" s="13"/>
      <c r="R167" s="13"/>
      <c r="S167" s="13"/>
      <c r="T167" s="13"/>
      <c r="U167" s="13"/>
      <c r="V167" s="13"/>
      <c r="W167" s="13"/>
      <c r="X167" s="13"/>
      <c r="Y167" s="13"/>
      <c r="Z167" s="13"/>
    </row>
    <row r="168" spans="1:26" ht="12.75" customHeight="1">
      <c r="A168" s="13"/>
      <c r="B168" s="969"/>
      <c r="C168" s="997"/>
      <c r="D168" s="73" t="s">
        <v>384</v>
      </c>
      <c r="E168" s="174" t="s">
        <v>385</v>
      </c>
      <c r="F168" s="66"/>
      <c r="G168" s="66"/>
      <c r="H168" s="66"/>
      <c r="I168" s="66"/>
      <c r="J168" s="66"/>
      <c r="K168" s="66"/>
      <c r="L168" s="13"/>
      <c r="M168" s="72">
        <f t="shared" si="0"/>
        <v>0</v>
      </c>
      <c r="N168" s="13"/>
      <c r="O168" s="989"/>
      <c r="P168" s="13"/>
      <c r="Q168" s="13"/>
      <c r="R168" s="13"/>
      <c r="S168" s="13"/>
      <c r="T168" s="13"/>
      <c r="U168" s="13"/>
      <c r="V168" s="13"/>
      <c r="W168" s="13"/>
      <c r="X168" s="13"/>
      <c r="Y168" s="13"/>
      <c r="Z168" s="13"/>
    </row>
    <row r="169" spans="1:26" ht="12.75" customHeight="1">
      <c r="A169" s="13"/>
      <c r="B169" s="1007" t="s">
        <v>386</v>
      </c>
      <c r="C169" s="997"/>
      <c r="D169" s="73" t="s">
        <v>387</v>
      </c>
      <c r="E169" s="174" t="s">
        <v>388</v>
      </c>
      <c r="F169" s="66"/>
      <c r="G169" s="66"/>
      <c r="H169" s="66"/>
      <c r="I169" s="66"/>
      <c r="J169" s="66"/>
      <c r="K169" s="66"/>
      <c r="L169" s="13"/>
      <c r="M169" s="72">
        <f t="shared" si="0"/>
        <v>0</v>
      </c>
      <c r="N169" s="13"/>
      <c r="O169" s="989"/>
      <c r="P169" s="13"/>
      <c r="Q169" s="13"/>
      <c r="R169" s="13"/>
      <c r="S169" s="13"/>
      <c r="T169" s="13"/>
      <c r="U169" s="13"/>
      <c r="V169" s="13"/>
      <c r="W169" s="13"/>
      <c r="X169" s="13"/>
      <c r="Y169" s="13"/>
      <c r="Z169" s="13"/>
    </row>
    <row r="170" spans="1:26" ht="12.75" customHeight="1">
      <c r="A170" s="13"/>
      <c r="B170" s="969"/>
      <c r="C170" s="997"/>
      <c r="D170" s="73" t="s">
        <v>389</v>
      </c>
      <c r="E170" s="174" t="s">
        <v>390</v>
      </c>
      <c r="F170" s="66"/>
      <c r="G170" s="66"/>
      <c r="H170" s="66"/>
      <c r="I170" s="66"/>
      <c r="J170" s="66"/>
      <c r="K170" s="66"/>
      <c r="L170" s="13"/>
      <c r="M170" s="72">
        <f t="shared" si="0"/>
        <v>0</v>
      </c>
      <c r="N170" s="13"/>
      <c r="O170" s="989"/>
      <c r="P170" s="13"/>
      <c r="Q170" s="13"/>
      <c r="R170" s="13"/>
      <c r="S170" s="13"/>
      <c r="T170" s="13"/>
      <c r="U170" s="13"/>
      <c r="V170" s="13"/>
      <c r="W170" s="13"/>
      <c r="X170" s="13"/>
      <c r="Y170" s="13"/>
      <c r="Z170" s="13"/>
    </row>
    <row r="171" spans="1:26" ht="12.75" customHeight="1">
      <c r="A171" s="13"/>
      <c r="B171" s="1007" t="s">
        <v>391</v>
      </c>
      <c r="C171" s="997"/>
      <c r="D171" s="73" t="s">
        <v>392</v>
      </c>
      <c r="E171" s="174" t="s">
        <v>393</v>
      </c>
      <c r="F171" s="66"/>
      <c r="G171" s="66"/>
      <c r="H171" s="66"/>
      <c r="I171" s="66"/>
      <c r="J171" s="66"/>
      <c r="K171" s="66"/>
      <c r="L171" s="13"/>
      <c r="M171" s="72">
        <f t="shared" si="0"/>
        <v>0</v>
      </c>
      <c r="N171" s="13"/>
      <c r="O171" s="989"/>
      <c r="P171" s="13"/>
      <c r="Q171" s="13"/>
      <c r="R171" s="13"/>
      <c r="S171" s="13"/>
      <c r="T171" s="13"/>
      <c r="U171" s="13"/>
      <c r="V171" s="13"/>
      <c r="W171" s="13"/>
      <c r="X171" s="13"/>
      <c r="Y171" s="13"/>
      <c r="Z171" s="13"/>
    </row>
    <row r="172" spans="1:26" ht="12.75" customHeight="1">
      <c r="A172" s="13"/>
      <c r="B172" s="969"/>
      <c r="C172" s="997"/>
      <c r="D172" s="73" t="s">
        <v>394</v>
      </c>
      <c r="E172" s="174" t="s">
        <v>395</v>
      </c>
      <c r="F172" s="66"/>
      <c r="G172" s="66"/>
      <c r="H172" s="66"/>
      <c r="I172" s="66"/>
      <c r="J172" s="66"/>
      <c r="K172" s="66"/>
      <c r="L172" s="13"/>
      <c r="M172" s="72">
        <f t="shared" si="0"/>
        <v>0</v>
      </c>
      <c r="N172" s="13"/>
      <c r="O172" s="989"/>
      <c r="P172" s="13"/>
      <c r="Q172" s="13"/>
      <c r="R172" s="13"/>
      <c r="S172" s="13"/>
      <c r="T172" s="13"/>
      <c r="U172" s="13"/>
      <c r="V172" s="13"/>
      <c r="W172" s="13"/>
      <c r="X172" s="13"/>
      <c r="Y172" s="13"/>
      <c r="Z172" s="13"/>
    </row>
    <row r="173" spans="1:26" ht="12.75" customHeight="1">
      <c r="A173" s="13"/>
      <c r="B173" s="1007" t="s">
        <v>396</v>
      </c>
      <c r="C173" s="997"/>
      <c r="D173" s="73" t="s">
        <v>397</v>
      </c>
      <c r="E173" s="174" t="s">
        <v>398</v>
      </c>
      <c r="F173" s="66"/>
      <c r="G173" s="66"/>
      <c r="H173" s="66"/>
      <c r="I173" s="66"/>
      <c r="J173" s="66"/>
      <c r="K173" s="66"/>
      <c r="L173" s="13"/>
      <c r="M173" s="72">
        <f t="shared" si="0"/>
        <v>0</v>
      </c>
      <c r="N173" s="13"/>
      <c r="O173" s="989"/>
      <c r="P173" s="13"/>
      <c r="Q173" s="13"/>
      <c r="R173" s="13"/>
      <c r="S173" s="13"/>
      <c r="T173" s="13"/>
      <c r="U173" s="13"/>
      <c r="V173" s="13"/>
      <c r="W173" s="13"/>
      <c r="X173" s="13"/>
      <c r="Y173" s="13"/>
      <c r="Z173" s="13"/>
    </row>
    <row r="174" spans="1:26" ht="12.75" customHeight="1">
      <c r="A174" s="13"/>
      <c r="B174" s="969"/>
      <c r="C174" s="997"/>
      <c r="D174" s="73" t="s">
        <v>399</v>
      </c>
      <c r="E174" s="174" t="s">
        <v>400</v>
      </c>
      <c r="F174" s="66"/>
      <c r="G174" s="66"/>
      <c r="H174" s="66"/>
      <c r="I174" s="66"/>
      <c r="J174" s="66"/>
      <c r="K174" s="66"/>
      <c r="L174" s="13"/>
      <c r="M174" s="72">
        <f t="shared" si="0"/>
        <v>0</v>
      </c>
      <c r="N174" s="13"/>
      <c r="O174" s="989"/>
      <c r="P174" s="13"/>
      <c r="Q174" s="13"/>
      <c r="R174" s="13"/>
      <c r="S174" s="13"/>
      <c r="T174" s="13"/>
      <c r="U174" s="13"/>
      <c r="V174" s="13"/>
      <c r="W174" s="13"/>
      <c r="X174" s="13"/>
      <c r="Y174" s="13"/>
      <c r="Z174" s="13"/>
    </row>
    <row r="175" spans="1:26" ht="12.75" customHeight="1">
      <c r="A175" s="13"/>
      <c r="B175" s="1007" t="s">
        <v>401</v>
      </c>
      <c r="C175" s="997"/>
      <c r="D175" s="73" t="s">
        <v>402</v>
      </c>
      <c r="E175" s="174" t="s">
        <v>403</v>
      </c>
      <c r="F175" s="66"/>
      <c r="G175" s="66"/>
      <c r="H175" s="66"/>
      <c r="I175" s="66"/>
      <c r="J175" s="66"/>
      <c r="K175" s="66"/>
      <c r="L175" s="13"/>
      <c r="M175" s="72">
        <f t="shared" si="0"/>
        <v>0</v>
      </c>
      <c r="N175" s="13"/>
      <c r="O175" s="989"/>
      <c r="P175" s="13"/>
      <c r="Q175" s="13"/>
      <c r="R175" s="13"/>
      <c r="S175" s="13"/>
      <c r="T175" s="13"/>
      <c r="U175" s="13"/>
      <c r="V175" s="13"/>
      <c r="W175" s="13"/>
      <c r="X175" s="13"/>
      <c r="Y175" s="13"/>
      <c r="Z175" s="13"/>
    </row>
    <row r="176" spans="1:26" ht="12.75" customHeight="1">
      <c r="A176" s="13"/>
      <c r="B176" s="969"/>
      <c r="C176" s="997"/>
      <c r="D176" s="73" t="s">
        <v>404</v>
      </c>
      <c r="E176" s="174" t="s">
        <v>405</v>
      </c>
      <c r="F176" s="66"/>
      <c r="G176" s="66"/>
      <c r="H176" s="66"/>
      <c r="I176" s="66"/>
      <c r="J176" s="66"/>
      <c r="K176" s="66"/>
      <c r="L176" s="13"/>
      <c r="M176" s="72">
        <f t="shared" si="0"/>
        <v>0</v>
      </c>
      <c r="N176" s="13"/>
      <c r="O176" s="989"/>
      <c r="P176" s="13"/>
      <c r="Q176" s="13"/>
      <c r="R176" s="13"/>
      <c r="S176" s="13"/>
      <c r="T176" s="13"/>
      <c r="U176" s="13"/>
      <c r="V176" s="13"/>
      <c r="W176" s="13"/>
      <c r="X176" s="13"/>
      <c r="Y176" s="13"/>
      <c r="Z176" s="13"/>
    </row>
    <row r="177" spans="1:26" ht="12.75" customHeight="1">
      <c r="A177" s="13"/>
      <c r="B177" s="1007">
        <v>9</v>
      </c>
      <c r="C177" s="997"/>
      <c r="D177" s="168" t="s">
        <v>329</v>
      </c>
      <c r="E177" s="193" t="s">
        <v>406</v>
      </c>
      <c r="F177" s="187">
        <f t="shared" ref="F177:K177" si="13">F161+F163+F165+F167+F169+F171+F173+F175</f>
        <v>0</v>
      </c>
      <c r="G177" s="187">
        <f t="shared" si="13"/>
        <v>0</v>
      </c>
      <c r="H177" s="187">
        <f t="shared" si="13"/>
        <v>0</v>
      </c>
      <c r="I177" s="187">
        <f t="shared" si="13"/>
        <v>0</v>
      </c>
      <c r="J177" s="187">
        <f t="shared" si="13"/>
        <v>0</v>
      </c>
      <c r="K177" s="187">
        <f t="shared" si="13"/>
        <v>0</v>
      </c>
      <c r="L177" s="13"/>
      <c r="M177" s="215">
        <f t="shared" si="0"/>
        <v>0</v>
      </c>
      <c r="N177" s="13"/>
      <c r="O177" s="989"/>
      <c r="P177" s="13"/>
      <c r="Q177" s="13"/>
      <c r="R177" s="13"/>
      <c r="S177" s="13"/>
      <c r="T177" s="13"/>
      <c r="U177" s="13"/>
      <c r="V177" s="13"/>
      <c r="W177" s="13"/>
      <c r="X177" s="13"/>
      <c r="Y177" s="13"/>
      <c r="Z177" s="13"/>
    </row>
    <row r="178" spans="1:26" ht="12.75" customHeight="1">
      <c r="A178" s="13"/>
      <c r="B178" s="969"/>
      <c r="C178" s="1000"/>
      <c r="D178" s="168" t="s">
        <v>331</v>
      </c>
      <c r="E178" s="193" t="s">
        <v>407</v>
      </c>
      <c r="F178" s="169">
        <f>F162+F164+F166+F168+F170+F172+F174+F176</f>
        <v>0</v>
      </c>
      <c r="G178" s="169">
        <f t="shared" ref="G178:K178" si="14">+G162+G164+G166+G168+G170+G172+G174+G176</f>
        <v>0</v>
      </c>
      <c r="H178" s="169">
        <f t="shared" si="14"/>
        <v>0</v>
      </c>
      <c r="I178" s="169">
        <f t="shared" si="14"/>
        <v>0</v>
      </c>
      <c r="J178" s="169">
        <f t="shared" si="14"/>
        <v>0</v>
      </c>
      <c r="K178" s="169">
        <f t="shared" si="14"/>
        <v>0</v>
      </c>
      <c r="L178" s="13"/>
      <c r="M178" s="214">
        <f t="shared" si="0"/>
        <v>0</v>
      </c>
      <c r="N178" s="13"/>
      <c r="O178" s="989"/>
      <c r="P178" s="13"/>
      <c r="Q178" s="13"/>
      <c r="R178" s="13"/>
      <c r="S178" s="13"/>
      <c r="T178" s="13"/>
      <c r="U178" s="13"/>
      <c r="V178" s="13"/>
      <c r="W178" s="13"/>
      <c r="X178" s="13"/>
      <c r="Y178" s="13"/>
      <c r="Z178" s="13"/>
    </row>
    <row r="179" spans="1:26" ht="12.75" customHeight="1">
      <c r="A179" s="13"/>
      <c r="B179" s="181" t="s">
        <v>408</v>
      </c>
      <c r="C179" s="1001" t="s">
        <v>409</v>
      </c>
      <c r="D179" s="195" t="s">
        <v>410</v>
      </c>
      <c r="E179" s="196" t="s">
        <v>411</v>
      </c>
      <c r="F179" s="197"/>
      <c r="G179" s="71"/>
      <c r="H179" s="71"/>
      <c r="I179" s="71"/>
      <c r="J179" s="71"/>
      <c r="K179" s="71"/>
      <c r="L179" s="13"/>
      <c r="M179" s="72">
        <f t="shared" si="0"/>
        <v>0</v>
      </c>
      <c r="N179" s="13"/>
      <c r="O179" s="989" t="s">
        <v>1993</v>
      </c>
      <c r="P179" s="13"/>
      <c r="Q179" s="13"/>
      <c r="R179" s="13"/>
      <c r="S179" s="13"/>
      <c r="T179" s="13"/>
      <c r="U179" s="13"/>
      <c r="V179" s="13"/>
      <c r="W179" s="13"/>
      <c r="X179" s="13"/>
      <c r="Y179" s="13"/>
      <c r="Z179" s="13"/>
    </row>
    <row r="180" spans="1:26" ht="13.5" customHeight="1">
      <c r="A180" s="13"/>
      <c r="B180" s="1007" t="s">
        <v>412</v>
      </c>
      <c r="C180" s="997"/>
      <c r="D180" s="73" t="s">
        <v>413</v>
      </c>
      <c r="E180" s="174" t="s">
        <v>414</v>
      </c>
      <c r="F180" s="66"/>
      <c r="G180" s="66"/>
      <c r="H180" s="66"/>
      <c r="I180" s="66"/>
      <c r="J180" s="66"/>
      <c r="K180" s="66"/>
      <c r="L180" s="13"/>
      <c r="M180" s="72">
        <f t="shared" si="0"/>
        <v>0</v>
      </c>
      <c r="N180" s="13"/>
      <c r="O180" s="989"/>
      <c r="P180" s="13"/>
      <c r="Q180" s="13"/>
      <c r="R180" s="13"/>
      <c r="S180" s="13"/>
      <c r="T180" s="13"/>
      <c r="U180" s="13"/>
      <c r="V180" s="13"/>
      <c r="W180" s="13"/>
      <c r="X180" s="13"/>
      <c r="Y180" s="13"/>
      <c r="Z180" s="13"/>
    </row>
    <row r="181" spans="1:26" ht="13.5" customHeight="1">
      <c r="A181" s="13"/>
      <c r="B181" s="969"/>
      <c r="C181" s="997"/>
      <c r="D181" s="85" t="s">
        <v>415</v>
      </c>
      <c r="E181" s="196" t="s">
        <v>416</v>
      </c>
      <c r="F181" s="71"/>
      <c r="G181" s="71"/>
      <c r="H181" s="71"/>
      <c r="I181" s="71"/>
      <c r="J181" s="71"/>
      <c r="K181" s="71"/>
      <c r="L181" s="13"/>
      <c r="M181" s="72">
        <f t="shared" si="0"/>
        <v>0</v>
      </c>
      <c r="N181" s="13"/>
      <c r="O181" s="989"/>
      <c r="P181" s="13"/>
      <c r="Q181" s="13"/>
      <c r="R181" s="13"/>
      <c r="S181" s="13"/>
      <c r="T181" s="13"/>
      <c r="U181" s="13"/>
      <c r="V181" s="13"/>
      <c r="W181" s="13"/>
      <c r="X181" s="13"/>
      <c r="Y181" s="13"/>
      <c r="Z181" s="13"/>
    </row>
    <row r="182" spans="1:26" ht="12.75" customHeight="1">
      <c r="A182" s="13"/>
      <c r="B182" s="1008" t="s">
        <v>417</v>
      </c>
      <c r="C182" s="997"/>
      <c r="D182" s="73" t="s">
        <v>418</v>
      </c>
      <c r="E182" s="174" t="s">
        <v>419</v>
      </c>
      <c r="F182" s="66"/>
      <c r="G182" s="66"/>
      <c r="H182" s="66"/>
      <c r="I182" s="66"/>
      <c r="J182" s="66"/>
      <c r="K182" s="66"/>
      <c r="L182" s="13"/>
      <c r="M182" s="72">
        <f t="shared" si="0"/>
        <v>0</v>
      </c>
      <c r="N182" s="13"/>
      <c r="O182" s="989"/>
      <c r="P182" s="13"/>
      <c r="Q182" s="13"/>
      <c r="R182" s="13"/>
      <c r="S182" s="13"/>
      <c r="T182" s="13"/>
      <c r="U182" s="13"/>
      <c r="V182" s="13"/>
      <c r="W182" s="13"/>
      <c r="X182" s="13"/>
      <c r="Y182" s="13"/>
      <c r="Z182" s="13"/>
    </row>
    <row r="183" spans="1:26" ht="12.75" customHeight="1">
      <c r="A183" s="13"/>
      <c r="B183" s="969"/>
      <c r="C183" s="997"/>
      <c r="D183" s="85" t="s">
        <v>420</v>
      </c>
      <c r="E183" s="196" t="s">
        <v>421</v>
      </c>
      <c r="F183" s="71"/>
      <c r="G183" s="71"/>
      <c r="H183" s="71"/>
      <c r="I183" s="71"/>
      <c r="J183" s="71"/>
      <c r="K183" s="71"/>
      <c r="L183" s="13"/>
      <c r="M183" s="72">
        <f t="shared" si="0"/>
        <v>0</v>
      </c>
      <c r="N183" s="13"/>
      <c r="O183" s="989"/>
      <c r="P183" s="13"/>
      <c r="Q183" s="13"/>
      <c r="R183" s="13"/>
      <c r="S183" s="13"/>
      <c r="T183" s="13"/>
      <c r="U183" s="13"/>
      <c r="V183" s="13"/>
      <c r="W183" s="13"/>
      <c r="X183" s="13"/>
      <c r="Y183" s="13"/>
      <c r="Z183" s="13"/>
    </row>
    <row r="184" spans="1:26" ht="12.75" customHeight="1">
      <c r="A184" s="13"/>
      <c r="B184" s="1008" t="s">
        <v>422</v>
      </c>
      <c r="C184" s="997"/>
      <c r="D184" s="73" t="s">
        <v>423</v>
      </c>
      <c r="E184" s="174" t="s">
        <v>424</v>
      </c>
      <c r="F184" s="66"/>
      <c r="G184" s="66"/>
      <c r="H184" s="66"/>
      <c r="I184" s="66"/>
      <c r="J184" s="66"/>
      <c r="K184" s="66"/>
      <c r="L184" s="13"/>
      <c r="M184" s="72">
        <f t="shared" si="0"/>
        <v>0</v>
      </c>
      <c r="N184" s="13"/>
      <c r="O184" s="989"/>
      <c r="P184" s="13"/>
      <c r="Q184" s="13"/>
      <c r="R184" s="13"/>
      <c r="S184" s="13"/>
      <c r="T184" s="13"/>
      <c r="U184" s="13"/>
      <c r="V184" s="13"/>
      <c r="W184" s="13"/>
      <c r="X184" s="13"/>
      <c r="Y184" s="13"/>
      <c r="Z184" s="13"/>
    </row>
    <row r="185" spans="1:26" ht="12.75" customHeight="1">
      <c r="A185" s="13"/>
      <c r="B185" s="969"/>
      <c r="C185" s="997"/>
      <c r="D185" s="85" t="s">
        <v>425</v>
      </c>
      <c r="E185" s="196" t="s">
        <v>426</v>
      </c>
      <c r="F185" s="71"/>
      <c r="G185" s="71"/>
      <c r="H185" s="71"/>
      <c r="I185" s="71"/>
      <c r="J185" s="71"/>
      <c r="K185" s="71"/>
      <c r="L185" s="13"/>
      <c r="M185" s="72">
        <f t="shared" si="0"/>
        <v>0</v>
      </c>
      <c r="N185" s="13"/>
      <c r="O185" s="989"/>
      <c r="P185" s="13"/>
      <c r="Q185" s="13"/>
      <c r="R185" s="13"/>
      <c r="S185" s="13"/>
      <c r="T185" s="13"/>
      <c r="U185" s="13"/>
      <c r="V185" s="13"/>
      <c r="W185" s="13"/>
      <c r="X185" s="13"/>
      <c r="Y185" s="13"/>
      <c r="Z185" s="13"/>
    </row>
    <row r="186" spans="1:26" ht="12.75" customHeight="1">
      <c r="A186" s="13"/>
      <c r="B186" s="57" t="s">
        <v>427</v>
      </c>
      <c r="C186" s="997"/>
      <c r="D186" s="73" t="s">
        <v>428</v>
      </c>
      <c r="E186" s="174" t="s">
        <v>429</v>
      </c>
      <c r="F186" s="66"/>
      <c r="G186" s="66"/>
      <c r="H186" s="66"/>
      <c r="I186" s="66"/>
      <c r="J186" s="66"/>
      <c r="K186" s="66"/>
      <c r="L186" s="13"/>
      <c r="M186" s="72">
        <f t="shared" si="0"/>
        <v>0</v>
      </c>
      <c r="N186" s="13"/>
      <c r="O186" s="989"/>
      <c r="P186" s="13"/>
      <c r="Q186" s="13"/>
      <c r="R186" s="13"/>
      <c r="S186" s="13"/>
      <c r="T186" s="13"/>
      <c r="U186" s="13"/>
      <c r="V186" s="13"/>
      <c r="W186" s="13"/>
      <c r="X186" s="13"/>
      <c r="Y186" s="13"/>
      <c r="Z186" s="13"/>
    </row>
    <row r="187" spans="1:26" ht="12.75" customHeight="1">
      <c r="A187" s="13"/>
      <c r="B187" s="181" t="s">
        <v>430</v>
      </c>
      <c r="C187" s="997"/>
      <c r="D187" s="73" t="s">
        <v>431</v>
      </c>
      <c r="E187" s="174" t="s">
        <v>432</v>
      </c>
      <c r="F187" s="66"/>
      <c r="G187" s="66"/>
      <c r="H187" s="66"/>
      <c r="I187" s="66"/>
      <c r="J187" s="66"/>
      <c r="K187" s="66"/>
      <c r="L187" s="13"/>
      <c r="M187" s="72">
        <f t="shared" si="0"/>
        <v>0</v>
      </c>
      <c r="N187" s="13"/>
      <c r="O187" s="989"/>
      <c r="P187" s="13"/>
      <c r="Q187" s="13"/>
      <c r="R187" s="13"/>
      <c r="S187" s="13"/>
      <c r="T187" s="13"/>
      <c r="U187" s="13"/>
      <c r="V187" s="13"/>
      <c r="W187" s="13"/>
      <c r="X187" s="13"/>
      <c r="Y187" s="13"/>
      <c r="Z187" s="13"/>
    </row>
    <row r="188" spans="1:26" ht="12.75" customHeight="1">
      <c r="A188" s="13"/>
      <c r="B188" s="181" t="s">
        <v>433</v>
      </c>
      <c r="C188" s="997"/>
      <c r="D188" s="73" t="s">
        <v>434</v>
      </c>
      <c r="E188" s="174" t="s">
        <v>435</v>
      </c>
      <c r="F188" s="66"/>
      <c r="G188" s="66"/>
      <c r="H188" s="66"/>
      <c r="I188" s="66"/>
      <c r="J188" s="66"/>
      <c r="K188" s="66"/>
      <c r="L188" s="13"/>
      <c r="M188" s="72">
        <f t="shared" si="0"/>
        <v>0</v>
      </c>
      <c r="N188" s="13"/>
      <c r="O188" s="989"/>
      <c r="P188" s="13"/>
      <c r="Q188" s="13"/>
      <c r="R188" s="13"/>
      <c r="S188" s="13"/>
      <c r="T188" s="13"/>
      <c r="U188" s="13"/>
      <c r="V188" s="13"/>
      <c r="W188" s="13"/>
      <c r="X188" s="13"/>
      <c r="Y188" s="13"/>
      <c r="Z188" s="13"/>
    </row>
    <row r="189" spans="1:26" ht="12.75" customHeight="1">
      <c r="A189" s="13"/>
      <c r="B189" s="181" t="s">
        <v>436</v>
      </c>
      <c r="C189" s="997"/>
      <c r="D189" s="73" t="s">
        <v>437</v>
      </c>
      <c r="E189" s="174" t="s">
        <v>438</v>
      </c>
      <c r="F189" s="66"/>
      <c r="G189" s="66"/>
      <c r="H189" s="66"/>
      <c r="I189" s="66"/>
      <c r="J189" s="66"/>
      <c r="K189" s="66"/>
      <c r="L189" s="13"/>
      <c r="M189" s="72">
        <f t="shared" si="0"/>
        <v>0</v>
      </c>
      <c r="N189" s="13"/>
      <c r="O189" s="989"/>
      <c r="P189" s="13"/>
      <c r="Q189" s="13"/>
      <c r="R189" s="13"/>
      <c r="S189" s="13"/>
      <c r="T189" s="13"/>
      <c r="U189" s="13"/>
      <c r="V189" s="13"/>
      <c r="W189" s="13"/>
      <c r="X189" s="13"/>
      <c r="Y189" s="13"/>
      <c r="Z189" s="13"/>
    </row>
    <row r="190" spans="1:26" ht="12.75" customHeight="1">
      <c r="A190" s="13"/>
      <c r="B190" s="181" t="s">
        <v>439</v>
      </c>
      <c r="C190" s="997"/>
      <c r="D190" s="73" t="s">
        <v>440</v>
      </c>
      <c r="E190" s="174" t="s">
        <v>441</v>
      </c>
      <c r="F190" s="66"/>
      <c r="G190" s="66"/>
      <c r="H190" s="66"/>
      <c r="I190" s="66"/>
      <c r="J190" s="66"/>
      <c r="K190" s="66"/>
      <c r="L190" s="13"/>
      <c r="M190" s="72">
        <f t="shared" si="0"/>
        <v>0</v>
      </c>
      <c r="N190" s="13"/>
      <c r="O190" s="989"/>
      <c r="P190" s="13"/>
      <c r="Q190" s="13"/>
      <c r="R190" s="13"/>
      <c r="S190" s="13"/>
      <c r="T190" s="13"/>
      <c r="U190" s="13"/>
      <c r="V190" s="13"/>
      <c r="W190" s="13"/>
      <c r="X190" s="13"/>
      <c r="Y190" s="13"/>
      <c r="Z190" s="13"/>
    </row>
    <row r="191" spans="1:26" ht="12.75" customHeight="1">
      <c r="A191" s="13"/>
      <c r="B191" s="181" t="s">
        <v>442</v>
      </c>
      <c r="C191" s="997"/>
      <c r="D191" s="73" t="s">
        <v>443</v>
      </c>
      <c r="E191" s="174" t="s">
        <v>444</v>
      </c>
      <c r="F191" s="66"/>
      <c r="G191" s="66"/>
      <c r="H191" s="66"/>
      <c r="I191" s="66"/>
      <c r="J191" s="66"/>
      <c r="K191" s="66"/>
      <c r="L191" s="13"/>
      <c r="M191" s="72">
        <f t="shared" si="0"/>
        <v>0</v>
      </c>
      <c r="N191" s="13"/>
      <c r="O191" s="989"/>
      <c r="P191" s="13"/>
      <c r="Q191" s="13"/>
      <c r="R191" s="13"/>
      <c r="S191" s="13"/>
      <c r="T191" s="13"/>
      <c r="U191" s="13"/>
      <c r="V191" s="13"/>
      <c r="W191" s="13"/>
      <c r="X191" s="13"/>
      <c r="Y191" s="13"/>
      <c r="Z191" s="13"/>
    </row>
    <row r="192" spans="1:26" ht="12.75" customHeight="1">
      <c r="A192" s="13"/>
      <c r="B192" s="181" t="s">
        <v>445</v>
      </c>
      <c r="C192" s="997"/>
      <c r="D192" s="73" t="s">
        <v>446</v>
      </c>
      <c r="E192" s="174" t="s">
        <v>447</v>
      </c>
      <c r="F192" s="66"/>
      <c r="G192" s="66"/>
      <c r="H192" s="66"/>
      <c r="I192" s="66"/>
      <c r="J192" s="66"/>
      <c r="K192" s="66"/>
      <c r="L192" s="13"/>
      <c r="M192" s="72">
        <f t="shared" si="0"/>
        <v>0</v>
      </c>
      <c r="N192" s="13"/>
      <c r="O192" s="989"/>
      <c r="P192" s="13"/>
      <c r="Q192" s="13"/>
      <c r="R192" s="13"/>
      <c r="S192" s="13"/>
      <c r="T192" s="13"/>
      <c r="U192" s="13"/>
      <c r="V192" s="13"/>
      <c r="W192" s="13"/>
      <c r="X192" s="13"/>
      <c r="Y192" s="13"/>
      <c r="Z192" s="13"/>
    </row>
    <row r="193" spans="1:26" ht="12.75" customHeight="1">
      <c r="A193" s="13"/>
      <c r="B193" s="176">
        <v>10</v>
      </c>
      <c r="C193" s="1000"/>
      <c r="D193" s="168" t="s">
        <v>448</v>
      </c>
      <c r="E193" s="193" t="s">
        <v>449</v>
      </c>
      <c r="F193" s="169">
        <f>SUM(F180,F182,F184,F186:F192)</f>
        <v>0</v>
      </c>
      <c r="G193" s="169">
        <f t="shared" ref="G193:K193" si="15">SUM(G180,G182,G184,G186:G192)</f>
        <v>0</v>
      </c>
      <c r="H193" s="169">
        <f t="shared" si="15"/>
        <v>0</v>
      </c>
      <c r="I193" s="169">
        <f t="shared" si="15"/>
        <v>0</v>
      </c>
      <c r="J193" s="169">
        <f t="shared" si="15"/>
        <v>0</v>
      </c>
      <c r="K193" s="169">
        <f t="shared" si="15"/>
        <v>0</v>
      </c>
      <c r="L193" s="13"/>
      <c r="M193" s="214">
        <f>SUM(F193:K193)</f>
        <v>0</v>
      </c>
      <c r="N193" s="13"/>
      <c r="O193" s="989"/>
      <c r="P193" s="13"/>
      <c r="Q193" s="13"/>
      <c r="R193" s="13"/>
      <c r="S193" s="13"/>
      <c r="T193" s="13"/>
      <c r="U193" s="13"/>
      <c r="V193" s="13"/>
      <c r="W193" s="13"/>
      <c r="X193" s="13"/>
      <c r="Y193" s="13"/>
      <c r="Z193" s="13"/>
    </row>
    <row r="194" spans="1:26" ht="12.75" customHeight="1">
      <c r="A194" s="13"/>
      <c r="B194" s="1007" t="s">
        <v>450</v>
      </c>
      <c r="C194" s="1001" t="s">
        <v>451</v>
      </c>
      <c r="D194" s="73" t="s">
        <v>452</v>
      </c>
      <c r="E194" s="174" t="s">
        <v>453</v>
      </c>
      <c r="F194" s="66"/>
      <c r="G194" s="66"/>
      <c r="H194" s="66"/>
      <c r="I194" s="66"/>
      <c r="J194" s="66"/>
      <c r="K194" s="66"/>
      <c r="L194" s="13"/>
      <c r="M194" s="72">
        <f t="shared" si="0"/>
        <v>0</v>
      </c>
      <c r="N194" s="13"/>
      <c r="O194" s="989" t="s">
        <v>1998</v>
      </c>
      <c r="P194" s="13"/>
      <c r="Q194" s="13"/>
      <c r="R194" s="13"/>
      <c r="S194" s="13"/>
      <c r="T194" s="13"/>
      <c r="U194" s="13"/>
      <c r="V194" s="13"/>
      <c r="W194" s="13"/>
      <c r="X194" s="13"/>
      <c r="Y194" s="13"/>
      <c r="Z194" s="13"/>
    </row>
    <row r="195" spans="1:26" ht="12.75" customHeight="1">
      <c r="A195" s="13"/>
      <c r="B195" s="969"/>
      <c r="C195" s="997"/>
      <c r="D195" s="73" t="s">
        <v>454</v>
      </c>
      <c r="E195" s="174" t="s">
        <v>455</v>
      </c>
      <c r="F195" s="66"/>
      <c r="G195" s="66"/>
      <c r="H195" s="66"/>
      <c r="I195" s="66"/>
      <c r="J195" s="66"/>
      <c r="K195" s="66"/>
      <c r="L195" s="13"/>
      <c r="M195" s="72">
        <f t="shared" si="0"/>
        <v>0</v>
      </c>
      <c r="N195" s="13"/>
      <c r="O195" s="989"/>
      <c r="P195" s="13"/>
      <c r="Q195" s="13"/>
      <c r="R195" s="13"/>
      <c r="S195" s="13"/>
      <c r="T195" s="13"/>
      <c r="U195" s="13"/>
      <c r="V195" s="13"/>
      <c r="W195" s="13"/>
      <c r="X195" s="13"/>
      <c r="Y195" s="13"/>
      <c r="Z195" s="13"/>
    </row>
    <row r="196" spans="1:26" ht="12.75" customHeight="1">
      <c r="A196" s="13"/>
      <c r="B196" s="1007" t="s">
        <v>456</v>
      </c>
      <c r="C196" s="997"/>
      <c r="D196" s="73" t="s">
        <v>457</v>
      </c>
      <c r="E196" s="174" t="s">
        <v>458</v>
      </c>
      <c r="F196" s="66"/>
      <c r="G196" s="66"/>
      <c r="H196" s="66"/>
      <c r="I196" s="66"/>
      <c r="J196" s="66"/>
      <c r="K196" s="66"/>
      <c r="L196" s="13"/>
      <c r="M196" s="72">
        <f t="shared" si="0"/>
        <v>0</v>
      </c>
      <c r="N196" s="13"/>
      <c r="O196" s="989"/>
      <c r="P196" s="13"/>
      <c r="Q196" s="13"/>
      <c r="R196" s="13"/>
      <c r="S196" s="13"/>
      <c r="T196" s="13"/>
      <c r="U196" s="13"/>
      <c r="V196" s="13"/>
      <c r="W196" s="13"/>
      <c r="X196" s="13"/>
      <c r="Y196" s="13"/>
      <c r="Z196" s="13"/>
    </row>
    <row r="197" spans="1:26" ht="12.75" customHeight="1">
      <c r="A197" s="13"/>
      <c r="B197" s="969"/>
      <c r="C197" s="997"/>
      <c r="D197" s="73" t="s">
        <v>459</v>
      </c>
      <c r="E197" s="174" t="s">
        <v>460</v>
      </c>
      <c r="F197" s="66"/>
      <c r="G197" s="66"/>
      <c r="H197" s="66"/>
      <c r="I197" s="66"/>
      <c r="J197" s="66"/>
      <c r="K197" s="66"/>
      <c r="L197" s="13"/>
      <c r="M197" s="72">
        <f t="shared" si="0"/>
        <v>0</v>
      </c>
      <c r="N197" s="13"/>
      <c r="O197" s="989"/>
      <c r="P197" s="13"/>
      <c r="Q197" s="13"/>
      <c r="R197" s="13"/>
      <c r="S197" s="13"/>
      <c r="T197" s="13"/>
      <c r="U197" s="13"/>
      <c r="V197" s="13"/>
      <c r="W197" s="13"/>
      <c r="X197" s="13"/>
      <c r="Y197" s="13"/>
      <c r="Z197" s="13"/>
    </row>
    <row r="198" spans="1:26" ht="12.75" customHeight="1">
      <c r="A198" s="13"/>
      <c r="B198" s="1007" t="s">
        <v>461</v>
      </c>
      <c r="C198" s="997"/>
      <c r="D198" s="73" t="s">
        <v>462</v>
      </c>
      <c r="E198" s="174" t="s">
        <v>463</v>
      </c>
      <c r="F198" s="66"/>
      <c r="G198" s="66"/>
      <c r="H198" s="66"/>
      <c r="I198" s="66"/>
      <c r="J198" s="66"/>
      <c r="K198" s="66"/>
      <c r="L198" s="13"/>
      <c r="M198" s="72">
        <f t="shared" si="0"/>
        <v>0</v>
      </c>
      <c r="N198" s="13"/>
      <c r="O198" s="989"/>
      <c r="P198" s="13"/>
      <c r="Q198" s="13"/>
      <c r="R198" s="13"/>
      <c r="S198" s="13"/>
      <c r="T198" s="13"/>
      <c r="U198" s="13"/>
      <c r="V198" s="13"/>
      <c r="W198" s="13"/>
      <c r="X198" s="13"/>
      <c r="Y198" s="13"/>
      <c r="Z198" s="13"/>
    </row>
    <row r="199" spans="1:26" ht="12.75" customHeight="1">
      <c r="A199" s="13"/>
      <c r="B199" s="969"/>
      <c r="C199" s="997"/>
      <c r="D199" s="73" t="s">
        <v>464</v>
      </c>
      <c r="E199" s="174" t="s">
        <v>465</v>
      </c>
      <c r="F199" s="66"/>
      <c r="G199" s="66"/>
      <c r="H199" s="66"/>
      <c r="I199" s="66"/>
      <c r="J199" s="66"/>
      <c r="K199" s="66"/>
      <c r="L199" s="13"/>
      <c r="M199" s="72">
        <f t="shared" si="0"/>
        <v>0</v>
      </c>
      <c r="N199" s="13"/>
      <c r="O199" s="989"/>
      <c r="P199" s="13"/>
      <c r="Q199" s="13"/>
      <c r="R199" s="13"/>
      <c r="S199" s="13"/>
      <c r="T199" s="13"/>
      <c r="U199" s="13"/>
      <c r="V199" s="13"/>
      <c r="W199" s="13"/>
      <c r="X199" s="13"/>
      <c r="Y199" s="13"/>
      <c r="Z199" s="13"/>
    </row>
    <row r="200" spans="1:26" ht="12.75" customHeight="1">
      <c r="A200" s="13"/>
      <c r="B200" s="1007" t="s">
        <v>466</v>
      </c>
      <c r="C200" s="997"/>
      <c r="D200" s="73" t="s">
        <v>467</v>
      </c>
      <c r="E200" s="174" t="s">
        <v>56</v>
      </c>
      <c r="F200" s="66"/>
      <c r="G200" s="66"/>
      <c r="H200" s="66"/>
      <c r="I200" s="66"/>
      <c r="J200" s="66"/>
      <c r="K200" s="66"/>
      <c r="L200" s="13"/>
      <c r="M200" s="72">
        <f t="shared" si="0"/>
        <v>0</v>
      </c>
      <c r="N200" s="13"/>
      <c r="O200" s="989"/>
      <c r="P200" s="13"/>
      <c r="Q200" s="13"/>
      <c r="R200" s="13"/>
      <c r="S200" s="13"/>
      <c r="T200" s="13"/>
      <c r="U200" s="13"/>
      <c r="V200" s="13"/>
      <c r="W200" s="13"/>
      <c r="X200" s="13"/>
      <c r="Y200" s="13"/>
      <c r="Z200" s="13"/>
    </row>
    <row r="201" spans="1:26" ht="12.75" customHeight="1">
      <c r="A201" s="13"/>
      <c r="B201" s="969"/>
      <c r="C201" s="997"/>
      <c r="D201" s="73" t="s">
        <v>468</v>
      </c>
      <c r="E201" s="174" t="s">
        <v>469</v>
      </c>
      <c r="F201" s="66"/>
      <c r="G201" s="66"/>
      <c r="H201" s="66"/>
      <c r="I201" s="66"/>
      <c r="J201" s="66"/>
      <c r="K201" s="66"/>
      <c r="L201" s="13"/>
      <c r="M201" s="72">
        <f t="shared" si="0"/>
        <v>0</v>
      </c>
      <c r="N201" s="13"/>
      <c r="O201" s="989"/>
      <c r="P201" s="13"/>
      <c r="Q201" s="13"/>
      <c r="R201" s="13"/>
      <c r="S201" s="13"/>
      <c r="T201" s="13"/>
      <c r="U201" s="13"/>
      <c r="V201" s="13"/>
      <c r="W201" s="13"/>
      <c r="X201" s="13"/>
      <c r="Y201" s="13"/>
      <c r="Z201" s="13"/>
    </row>
    <row r="202" spans="1:26" ht="12.75" customHeight="1">
      <c r="A202" s="13"/>
      <c r="B202" s="1007" t="s">
        <v>470</v>
      </c>
      <c r="C202" s="997"/>
      <c r="D202" s="73" t="s">
        <v>471</v>
      </c>
      <c r="E202" s="174" t="s">
        <v>472</v>
      </c>
      <c r="F202" s="66"/>
      <c r="G202" s="66"/>
      <c r="H202" s="66"/>
      <c r="I202" s="66"/>
      <c r="J202" s="66"/>
      <c r="K202" s="66"/>
      <c r="L202" s="13"/>
      <c r="M202" s="72">
        <f t="shared" si="0"/>
        <v>0</v>
      </c>
      <c r="N202" s="13"/>
      <c r="O202" s="989"/>
      <c r="P202" s="13"/>
      <c r="Q202" s="13"/>
      <c r="R202" s="13"/>
      <c r="S202" s="13"/>
      <c r="T202" s="13"/>
      <c r="U202" s="13"/>
      <c r="V202" s="13"/>
      <c r="W202" s="13"/>
      <c r="X202" s="13"/>
      <c r="Y202" s="13"/>
      <c r="Z202" s="13"/>
    </row>
    <row r="203" spans="1:26" ht="12.75" customHeight="1">
      <c r="A203" s="13"/>
      <c r="B203" s="969"/>
      <c r="C203" s="997"/>
      <c r="D203" s="73" t="s">
        <v>473</v>
      </c>
      <c r="E203" s="174" t="s">
        <v>474</v>
      </c>
      <c r="F203" s="66"/>
      <c r="G203" s="66"/>
      <c r="H203" s="66"/>
      <c r="I203" s="66"/>
      <c r="J203" s="66"/>
      <c r="K203" s="66"/>
      <c r="L203" s="13"/>
      <c r="M203" s="72">
        <f t="shared" si="0"/>
        <v>0</v>
      </c>
      <c r="N203" s="13"/>
      <c r="O203" s="989"/>
      <c r="P203" s="13"/>
      <c r="Q203" s="13"/>
      <c r="R203" s="13"/>
      <c r="S203" s="13"/>
      <c r="T203" s="13"/>
      <c r="U203" s="13"/>
      <c r="V203" s="13"/>
      <c r="W203" s="13"/>
      <c r="X203" s="13"/>
      <c r="Y203" s="13"/>
      <c r="Z203" s="13"/>
    </row>
    <row r="204" spans="1:26" ht="12.75" customHeight="1">
      <c r="A204" s="13"/>
      <c r="B204" s="1007" t="s">
        <v>475</v>
      </c>
      <c r="C204" s="997"/>
      <c r="D204" s="73" t="s">
        <v>476</v>
      </c>
      <c r="E204" s="174" t="s">
        <v>477</v>
      </c>
      <c r="F204" s="66"/>
      <c r="G204" s="66"/>
      <c r="H204" s="66"/>
      <c r="I204" s="66"/>
      <c r="J204" s="66"/>
      <c r="K204" s="66"/>
      <c r="L204" s="13"/>
      <c r="M204" s="72">
        <f t="shared" si="0"/>
        <v>0</v>
      </c>
      <c r="N204" s="13"/>
      <c r="O204" s="989"/>
      <c r="P204" s="13"/>
      <c r="Q204" s="13"/>
      <c r="R204" s="13"/>
      <c r="S204" s="13"/>
      <c r="T204" s="13"/>
      <c r="U204" s="13"/>
      <c r="V204" s="13"/>
      <c r="W204" s="13"/>
      <c r="X204" s="13"/>
      <c r="Y204" s="13"/>
      <c r="Z204" s="13"/>
    </row>
    <row r="205" spans="1:26" ht="12.75" customHeight="1">
      <c r="A205" s="13"/>
      <c r="B205" s="969"/>
      <c r="C205" s="997"/>
      <c r="D205" s="73" t="s">
        <v>478</v>
      </c>
      <c r="E205" s="174" t="s">
        <v>479</v>
      </c>
      <c r="F205" s="66"/>
      <c r="G205" s="66"/>
      <c r="H205" s="66"/>
      <c r="I205" s="66"/>
      <c r="J205" s="66"/>
      <c r="K205" s="66"/>
      <c r="L205" s="13"/>
      <c r="M205" s="72">
        <f t="shared" si="0"/>
        <v>0</v>
      </c>
      <c r="N205" s="13"/>
      <c r="O205" s="989"/>
      <c r="P205" s="13"/>
      <c r="Q205" s="13"/>
      <c r="R205" s="13"/>
      <c r="S205" s="13"/>
      <c r="T205" s="13"/>
      <c r="U205" s="13"/>
      <c r="V205" s="13"/>
      <c r="W205" s="13"/>
      <c r="X205" s="13"/>
      <c r="Y205" s="13"/>
      <c r="Z205" s="13"/>
    </row>
    <row r="206" spans="1:26" ht="12.75" customHeight="1">
      <c r="A206" s="13"/>
      <c r="B206" s="176">
        <v>11</v>
      </c>
      <c r="C206" s="1000"/>
      <c r="D206" s="168" t="s">
        <v>480</v>
      </c>
      <c r="E206" s="193" t="s">
        <v>481</v>
      </c>
      <c r="F206" s="169">
        <f>F194+F196+F198+F200+F202+F204</f>
        <v>0</v>
      </c>
      <c r="G206" s="169">
        <f>G194+G196+G198+G200+G202+G204</f>
        <v>0</v>
      </c>
      <c r="H206" s="169">
        <f t="shared" ref="H206:K206" si="16">H194+H196+H198+H200+H202+H204</f>
        <v>0</v>
      </c>
      <c r="I206" s="169">
        <f t="shared" si="16"/>
        <v>0</v>
      </c>
      <c r="J206" s="169">
        <f t="shared" si="16"/>
        <v>0</v>
      </c>
      <c r="K206" s="169">
        <f t="shared" si="16"/>
        <v>0</v>
      </c>
      <c r="L206" s="13"/>
      <c r="M206" s="214">
        <f t="shared" si="0"/>
        <v>0</v>
      </c>
      <c r="N206" s="13"/>
      <c r="O206" s="989"/>
      <c r="P206" s="13"/>
      <c r="Q206" s="13"/>
      <c r="R206" s="13"/>
      <c r="S206" s="13"/>
      <c r="T206" s="13"/>
      <c r="U206" s="13"/>
      <c r="V206" s="13"/>
      <c r="W206" s="13"/>
      <c r="X206" s="13"/>
      <c r="Y206" s="13"/>
      <c r="Z206" s="13"/>
    </row>
    <row r="207" spans="1:26" ht="12.75" customHeight="1">
      <c r="A207" s="13"/>
      <c r="B207" s="56" t="s">
        <v>482</v>
      </c>
      <c r="C207" s="1002" t="s">
        <v>1912</v>
      </c>
      <c r="D207" s="86" t="s">
        <v>483</v>
      </c>
      <c r="E207" s="171" t="s">
        <v>484</v>
      </c>
      <c r="F207" s="66"/>
      <c r="G207" s="66"/>
      <c r="H207" s="66"/>
      <c r="I207" s="66"/>
      <c r="J207" s="66"/>
      <c r="K207" s="66"/>
      <c r="L207" s="13"/>
      <c r="M207" s="72">
        <f t="shared" si="0"/>
        <v>0</v>
      </c>
      <c r="N207" s="13"/>
      <c r="O207" s="989" t="s">
        <v>1999</v>
      </c>
      <c r="P207" s="13"/>
      <c r="Q207" s="13"/>
      <c r="R207" s="13"/>
      <c r="S207" s="13"/>
      <c r="T207" s="13"/>
      <c r="U207" s="13"/>
      <c r="V207" s="13"/>
      <c r="W207" s="13"/>
      <c r="X207" s="13"/>
      <c r="Y207" s="13"/>
      <c r="Z207" s="13"/>
    </row>
    <row r="208" spans="1:26" ht="12.75" customHeight="1">
      <c r="A208" s="13"/>
      <c r="B208" s="56" t="s">
        <v>485</v>
      </c>
      <c r="C208" s="1003"/>
      <c r="D208" s="86" t="s">
        <v>486</v>
      </c>
      <c r="E208" s="171" t="s">
        <v>487</v>
      </c>
      <c r="F208" s="66"/>
      <c r="G208" s="66"/>
      <c r="H208" s="66"/>
      <c r="I208" s="66"/>
      <c r="J208" s="66"/>
      <c r="K208" s="66"/>
      <c r="L208" s="13"/>
      <c r="M208" s="72">
        <f t="shared" si="0"/>
        <v>0</v>
      </c>
      <c r="N208" s="13"/>
      <c r="O208" s="989"/>
      <c r="P208" s="13"/>
      <c r="Q208" s="13"/>
      <c r="R208" s="13"/>
      <c r="S208" s="13"/>
      <c r="T208" s="13"/>
      <c r="U208" s="13"/>
      <c r="V208" s="13"/>
      <c r="W208" s="13"/>
      <c r="X208" s="13"/>
      <c r="Y208" s="13"/>
      <c r="Z208" s="13"/>
    </row>
    <row r="209" spans="1:26" ht="12.75" customHeight="1">
      <c r="A209" s="13"/>
      <c r="B209" s="56" t="s">
        <v>488</v>
      </c>
      <c r="C209" s="1003"/>
      <c r="D209" s="86" t="s">
        <v>489</v>
      </c>
      <c r="E209" s="171" t="s">
        <v>490</v>
      </c>
      <c r="F209" s="66"/>
      <c r="G209" s="66"/>
      <c r="H209" s="66"/>
      <c r="I209" s="66"/>
      <c r="J209" s="66"/>
      <c r="K209" s="66"/>
      <c r="L209" s="13"/>
      <c r="M209" s="72">
        <f t="shared" si="0"/>
        <v>0</v>
      </c>
      <c r="N209" s="13"/>
      <c r="O209" s="989"/>
      <c r="P209" s="13"/>
      <c r="Q209" s="13"/>
      <c r="R209" s="13"/>
      <c r="S209" s="13"/>
      <c r="T209" s="13"/>
      <c r="U209" s="13"/>
      <c r="V209" s="13"/>
      <c r="W209" s="13"/>
      <c r="X209" s="13"/>
      <c r="Y209" s="13"/>
      <c r="Z209" s="13"/>
    </row>
    <row r="210" spans="1:26" ht="12.75" customHeight="1">
      <c r="A210" s="13"/>
      <c r="B210" s="56" t="s">
        <v>491</v>
      </c>
      <c r="C210" s="1003"/>
      <c r="D210" s="86" t="s">
        <v>492</v>
      </c>
      <c r="E210" s="171" t="s">
        <v>493</v>
      </c>
      <c r="F210" s="66"/>
      <c r="G210" s="66"/>
      <c r="H210" s="66"/>
      <c r="I210" s="66"/>
      <c r="J210" s="66"/>
      <c r="K210" s="66"/>
      <c r="L210" s="13"/>
      <c r="M210" s="72">
        <f t="shared" si="0"/>
        <v>0</v>
      </c>
      <c r="N210" s="13"/>
      <c r="O210" s="989"/>
      <c r="P210" s="13"/>
      <c r="Q210" s="13"/>
      <c r="R210" s="13"/>
      <c r="S210" s="13"/>
      <c r="T210" s="13"/>
      <c r="U210" s="13"/>
      <c r="V210" s="13"/>
      <c r="W210" s="13"/>
      <c r="X210" s="13"/>
      <c r="Y210" s="13"/>
      <c r="Z210" s="13"/>
    </row>
    <row r="211" spans="1:26" ht="12.75" customHeight="1">
      <c r="A211" s="13"/>
      <c r="B211" s="56">
        <v>12</v>
      </c>
      <c r="C211" s="1004"/>
      <c r="D211" s="87" t="s">
        <v>494</v>
      </c>
      <c r="E211" s="194" t="s">
        <v>495</v>
      </c>
      <c r="F211" s="173">
        <f>SUM(F207:F210)</f>
        <v>0</v>
      </c>
      <c r="G211" s="173">
        <f t="shared" ref="G211:K211" si="17">SUM(G207:G210)</f>
        <v>0</v>
      </c>
      <c r="H211" s="173">
        <f t="shared" si="17"/>
        <v>0</v>
      </c>
      <c r="I211" s="173">
        <f t="shared" si="17"/>
        <v>0</v>
      </c>
      <c r="J211" s="173">
        <f t="shared" si="17"/>
        <v>0</v>
      </c>
      <c r="K211" s="173">
        <f t="shared" si="17"/>
        <v>0</v>
      </c>
      <c r="L211" s="13"/>
      <c r="M211" s="214">
        <f t="shared" si="0"/>
        <v>0</v>
      </c>
      <c r="N211" s="13"/>
      <c r="O211" s="989"/>
      <c r="P211" s="13"/>
      <c r="Q211" s="13"/>
      <c r="R211" s="13"/>
      <c r="S211" s="13"/>
      <c r="T211" s="13"/>
      <c r="U211" s="13"/>
      <c r="V211" s="13"/>
      <c r="W211" s="13"/>
      <c r="X211" s="13"/>
      <c r="Y211" s="13"/>
      <c r="Z211" s="13"/>
    </row>
    <row r="212" spans="1:26" ht="12.75" customHeight="1">
      <c r="A212" s="13"/>
      <c r="B212" s="56" t="s">
        <v>496</v>
      </c>
      <c r="C212" s="1002" t="s">
        <v>1913</v>
      </c>
      <c r="D212" s="86" t="s">
        <v>497</v>
      </c>
      <c r="E212" s="171" t="s">
        <v>498</v>
      </c>
      <c r="F212" s="66"/>
      <c r="G212" s="66"/>
      <c r="H212" s="66"/>
      <c r="I212" s="66"/>
      <c r="J212" s="66"/>
      <c r="K212" s="66"/>
      <c r="L212" s="13"/>
      <c r="M212" s="72">
        <f t="shared" si="0"/>
        <v>0</v>
      </c>
      <c r="N212" s="13"/>
      <c r="O212" s="989" t="s">
        <v>2000</v>
      </c>
      <c r="P212" s="13"/>
      <c r="Q212" s="13"/>
      <c r="R212" s="13"/>
      <c r="S212" s="13"/>
      <c r="T212" s="13"/>
      <c r="U212" s="13"/>
      <c r="V212" s="13"/>
      <c r="W212" s="13"/>
      <c r="X212" s="13"/>
      <c r="Y212" s="13"/>
      <c r="Z212" s="13"/>
    </row>
    <row r="213" spans="1:26" ht="12.75" customHeight="1">
      <c r="A213" s="13"/>
      <c r="B213" s="56" t="s">
        <v>499</v>
      </c>
      <c r="C213" s="968"/>
      <c r="D213" s="86" t="s">
        <v>500</v>
      </c>
      <c r="E213" s="171" t="s">
        <v>501</v>
      </c>
      <c r="F213" s="66"/>
      <c r="G213" s="66"/>
      <c r="H213" s="66"/>
      <c r="I213" s="66"/>
      <c r="J213" s="66"/>
      <c r="K213" s="66"/>
      <c r="L213" s="13"/>
      <c r="M213" s="72">
        <f t="shared" si="0"/>
        <v>0</v>
      </c>
      <c r="N213" s="13"/>
      <c r="O213" s="989"/>
      <c r="P213" s="13"/>
      <c r="Q213" s="13"/>
      <c r="R213" s="13"/>
      <c r="S213" s="13"/>
      <c r="T213" s="13"/>
      <c r="U213" s="13"/>
      <c r="V213" s="13"/>
      <c r="W213" s="13"/>
      <c r="X213" s="13"/>
      <c r="Y213" s="13"/>
      <c r="Z213" s="13"/>
    </row>
    <row r="214" spans="1:26" ht="12.75" customHeight="1">
      <c r="A214" s="13"/>
      <c r="B214" s="56" t="s">
        <v>502</v>
      </c>
      <c r="C214" s="968"/>
      <c r="D214" s="86" t="s">
        <v>503</v>
      </c>
      <c r="E214" s="171" t="s">
        <v>504</v>
      </c>
      <c r="F214" s="66"/>
      <c r="G214" s="66"/>
      <c r="H214" s="66"/>
      <c r="I214" s="66"/>
      <c r="J214" s="66"/>
      <c r="K214" s="66"/>
      <c r="L214" s="13"/>
      <c r="M214" s="72">
        <f t="shared" si="0"/>
        <v>0</v>
      </c>
      <c r="N214" s="13"/>
      <c r="O214" s="989"/>
      <c r="P214" s="13"/>
      <c r="Q214" s="13"/>
      <c r="R214" s="13"/>
      <c r="S214" s="13"/>
      <c r="T214" s="13"/>
      <c r="U214" s="13"/>
      <c r="V214" s="13"/>
      <c r="W214" s="13"/>
      <c r="X214" s="13"/>
      <c r="Y214" s="13"/>
      <c r="Z214" s="13"/>
    </row>
    <row r="215" spans="1:26" ht="12.75" customHeight="1">
      <c r="A215" s="13"/>
      <c r="B215" s="56" t="s">
        <v>505</v>
      </c>
      <c r="C215" s="968"/>
      <c r="D215" s="86" t="s">
        <v>506</v>
      </c>
      <c r="E215" s="171" t="s">
        <v>507</v>
      </c>
      <c r="F215" s="66"/>
      <c r="G215" s="66"/>
      <c r="H215" s="66"/>
      <c r="I215" s="66"/>
      <c r="J215" s="66"/>
      <c r="K215" s="66"/>
      <c r="L215" s="13"/>
      <c r="M215" s="72">
        <f t="shared" si="0"/>
        <v>0</v>
      </c>
      <c r="N215" s="13"/>
      <c r="O215" s="989"/>
      <c r="P215" s="13"/>
      <c r="Q215" s="13"/>
      <c r="R215" s="13"/>
      <c r="S215" s="13"/>
      <c r="T215" s="13"/>
      <c r="U215" s="13"/>
      <c r="V215" s="13"/>
      <c r="W215" s="13"/>
      <c r="X215" s="13"/>
      <c r="Y215" s="13"/>
      <c r="Z215" s="13"/>
    </row>
    <row r="216" spans="1:26" ht="12.75" customHeight="1">
      <c r="A216" s="13"/>
      <c r="B216" s="56">
        <v>13</v>
      </c>
      <c r="C216" s="969"/>
      <c r="D216" s="87" t="s">
        <v>508</v>
      </c>
      <c r="E216" s="194" t="s">
        <v>509</v>
      </c>
      <c r="F216" s="173">
        <f>SUM(F212:F215)</f>
        <v>0</v>
      </c>
      <c r="G216" s="173">
        <f t="shared" ref="G216:K216" si="18">SUM(G212:G215)</f>
        <v>0</v>
      </c>
      <c r="H216" s="173">
        <f t="shared" si="18"/>
        <v>0</v>
      </c>
      <c r="I216" s="173">
        <f t="shared" si="18"/>
        <v>0</v>
      </c>
      <c r="J216" s="173">
        <f t="shared" si="18"/>
        <v>0</v>
      </c>
      <c r="K216" s="173">
        <f t="shared" si="18"/>
        <v>0</v>
      </c>
      <c r="L216" s="13"/>
      <c r="M216" s="214">
        <f t="shared" si="0"/>
        <v>0</v>
      </c>
      <c r="N216" s="13"/>
      <c r="O216" s="989"/>
      <c r="P216" s="13"/>
      <c r="Q216" s="13"/>
      <c r="R216" s="13"/>
      <c r="S216" s="13"/>
      <c r="T216" s="13"/>
      <c r="U216" s="13"/>
      <c r="V216" s="13"/>
      <c r="W216" s="13"/>
      <c r="X216" s="13"/>
      <c r="Y216" s="13"/>
      <c r="Z216" s="13"/>
    </row>
    <row r="217" spans="1:26" ht="12.75" customHeight="1">
      <c r="A217" s="13"/>
      <c r="B217" s="56" t="s">
        <v>510</v>
      </c>
      <c r="C217" s="1005" t="s">
        <v>511</v>
      </c>
      <c r="D217" s="86" t="s">
        <v>512</v>
      </c>
      <c r="E217" s="171" t="s">
        <v>513</v>
      </c>
      <c r="F217" s="66"/>
      <c r="G217" s="66"/>
      <c r="H217" s="66"/>
      <c r="I217" s="66"/>
      <c r="J217" s="66"/>
      <c r="K217" s="66"/>
      <c r="L217" s="13"/>
      <c r="M217" s="72">
        <f t="shared" si="0"/>
        <v>0</v>
      </c>
      <c r="N217" s="13"/>
      <c r="O217" s="989" t="s">
        <v>2001</v>
      </c>
      <c r="P217" s="13"/>
      <c r="Q217" s="13"/>
      <c r="R217" s="13"/>
      <c r="S217" s="13"/>
      <c r="T217" s="13"/>
      <c r="U217" s="13"/>
      <c r="V217" s="13"/>
      <c r="W217" s="13"/>
      <c r="X217" s="13"/>
      <c r="Y217" s="13"/>
      <c r="Z217" s="13"/>
    </row>
    <row r="218" spans="1:26" ht="12.75" customHeight="1">
      <c r="A218" s="13"/>
      <c r="B218" s="56" t="s">
        <v>514</v>
      </c>
      <c r="C218" s="968"/>
      <c r="D218" s="86" t="s">
        <v>515</v>
      </c>
      <c r="E218" s="171" t="s">
        <v>516</v>
      </c>
      <c r="F218" s="66"/>
      <c r="G218" s="66"/>
      <c r="H218" s="66"/>
      <c r="I218" s="66"/>
      <c r="J218" s="66"/>
      <c r="K218" s="66"/>
      <c r="L218" s="13"/>
      <c r="M218" s="72">
        <f t="shared" si="0"/>
        <v>0</v>
      </c>
      <c r="N218" s="13"/>
      <c r="O218" s="989"/>
      <c r="P218" s="13"/>
      <c r="Q218" s="13"/>
      <c r="R218" s="13"/>
      <c r="S218" s="13"/>
      <c r="T218" s="13"/>
      <c r="U218" s="13"/>
      <c r="V218" s="13"/>
      <c r="W218" s="13"/>
      <c r="X218" s="13"/>
      <c r="Y218" s="13"/>
      <c r="Z218" s="13"/>
    </row>
    <row r="219" spans="1:26" ht="12.75" customHeight="1">
      <c r="A219" s="13"/>
      <c r="B219" s="56" t="s">
        <v>517</v>
      </c>
      <c r="C219" s="968"/>
      <c r="D219" s="86" t="s">
        <v>518</v>
      </c>
      <c r="E219" s="171" t="s">
        <v>519</v>
      </c>
      <c r="F219" s="66"/>
      <c r="G219" s="66"/>
      <c r="H219" s="66"/>
      <c r="I219" s="66"/>
      <c r="J219" s="66"/>
      <c r="K219" s="66"/>
      <c r="L219" s="13"/>
      <c r="M219" s="72">
        <f t="shared" si="0"/>
        <v>0</v>
      </c>
      <c r="N219" s="13"/>
      <c r="O219" s="989"/>
      <c r="P219" s="13"/>
      <c r="Q219" s="13"/>
      <c r="R219" s="13"/>
      <c r="S219" s="13"/>
      <c r="T219" s="13"/>
      <c r="U219" s="13"/>
      <c r="V219" s="13"/>
      <c r="W219" s="13"/>
      <c r="X219" s="13"/>
      <c r="Y219" s="13"/>
      <c r="Z219" s="13"/>
    </row>
    <row r="220" spans="1:26" ht="12.75" customHeight="1">
      <c r="A220" s="13"/>
      <c r="B220" s="181" t="s">
        <v>520</v>
      </c>
      <c r="C220" s="968"/>
      <c r="D220" s="86" t="s">
        <v>521</v>
      </c>
      <c r="E220" s="171" t="s">
        <v>522</v>
      </c>
      <c r="F220" s="66"/>
      <c r="G220" s="66"/>
      <c r="H220" s="66"/>
      <c r="I220" s="66"/>
      <c r="J220" s="66"/>
      <c r="K220" s="66"/>
      <c r="L220" s="13"/>
      <c r="M220" s="72">
        <f t="shared" si="0"/>
        <v>0</v>
      </c>
      <c r="N220" s="13"/>
      <c r="O220" s="989"/>
      <c r="P220" s="13"/>
      <c r="Q220" s="13"/>
      <c r="R220" s="13"/>
      <c r="S220" s="13"/>
      <c r="T220" s="13"/>
      <c r="U220" s="13"/>
      <c r="V220" s="13"/>
      <c r="W220" s="13"/>
      <c r="X220" s="13"/>
      <c r="Y220" s="13"/>
      <c r="Z220" s="13"/>
    </row>
    <row r="221" spans="1:26" ht="12.75" customHeight="1">
      <c r="A221" s="13"/>
      <c r="B221" s="176">
        <v>14</v>
      </c>
      <c r="C221" s="969"/>
      <c r="D221" s="87" t="s">
        <v>523</v>
      </c>
      <c r="E221" s="194" t="s">
        <v>524</v>
      </c>
      <c r="F221" s="173">
        <f>SUM(F217:F220)</f>
        <v>0</v>
      </c>
      <c r="G221" s="173">
        <f t="shared" ref="G221:K221" si="19">SUM(G217:G220)</f>
        <v>0</v>
      </c>
      <c r="H221" s="173">
        <f t="shared" si="19"/>
        <v>0</v>
      </c>
      <c r="I221" s="173">
        <f t="shared" si="19"/>
        <v>0</v>
      </c>
      <c r="J221" s="173">
        <f t="shared" si="19"/>
        <v>0</v>
      </c>
      <c r="K221" s="173">
        <f t="shared" si="19"/>
        <v>0</v>
      </c>
      <c r="L221" s="13"/>
      <c r="M221" s="214">
        <f t="shared" si="0"/>
        <v>0</v>
      </c>
      <c r="N221" s="13"/>
      <c r="O221" s="989"/>
      <c r="P221" s="13"/>
      <c r="Q221" s="13"/>
      <c r="R221" s="13"/>
      <c r="S221" s="13"/>
      <c r="T221" s="13"/>
      <c r="U221" s="13"/>
      <c r="V221" s="13"/>
      <c r="W221" s="13"/>
      <c r="X221" s="13"/>
      <c r="Y221" s="13"/>
      <c r="Z221" s="13"/>
    </row>
    <row r="222" spans="1:26" ht="12.75" customHeight="1">
      <c r="A222" s="13"/>
      <c r="B222" s="181" t="s">
        <v>525</v>
      </c>
      <c r="C222" s="1002" t="s">
        <v>1914</v>
      </c>
      <c r="D222" s="73" t="s">
        <v>526</v>
      </c>
      <c r="E222" s="174" t="s">
        <v>527</v>
      </c>
      <c r="F222" s="66"/>
      <c r="G222" s="66"/>
      <c r="H222" s="66"/>
      <c r="I222" s="66"/>
      <c r="J222" s="66"/>
      <c r="K222" s="66"/>
      <c r="L222" s="13"/>
      <c r="M222" s="72">
        <f t="shared" si="0"/>
        <v>0</v>
      </c>
      <c r="N222" s="13"/>
      <c r="O222" s="989" t="s">
        <v>2002</v>
      </c>
      <c r="P222" s="13"/>
      <c r="Q222" s="13"/>
      <c r="R222" s="13"/>
      <c r="S222" s="13"/>
      <c r="T222" s="13"/>
      <c r="U222" s="13"/>
      <c r="V222" s="13"/>
      <c r="W222" s="13"/>
      <c r="X222" s="13"/>
      <c r="Y222" s="13"/>
      <c r="Z222" s="13"/>
    </row>
    <row r="223" spans="1:26" ht="12.75" customHeight="1">
      <c r="A223" s="13"/>
      <c r="B223" s="181" t="s">
        <v>528</v>
      </c>
      <c r="C223" s="968"/>
      <c r="D223" s="73" t="s">
        <v>529</v>
      </c>
      <c r="E223" s="174" t="s">
        <v>530</v>
      </c>
      <c r="F223" s="66"/>
      <c r="G223" s="66"/>
      <c r="H223" s="66"/>
      <c r="I223" s="66"/>
      <c r="J223" s="66"/>
      <c r="K223" s="66"/>
      <c r="L223" s="13"/>
      <c r="M223" s="72">
        <f t="shared" si="0"/>
        <v>0</v>
      </c>
      <c r="N223" s="13"/>
      <c r="O223" s="989"/>
      <c r="P223" s="13"/>
      <c r="Q223" s="13"/>
      <c r="R223" s="13"/>
      <c r="S223" s="13"/>
      <c r="T223" s="13"/>
      <c r="U223" s="13"/>
      <c r="V223" s="13"/>
      <c r="W223" s="13"/>
      <c r="X223" s="13"/>
      <c r="Y223" s="13"/>
      <c r="Z223" s="13"/>
    </row>
    <row r="224" spans="1:26" ht="12.75" customHeight="1">
      <c r="A224" s="13"/>
      <c r="B224" s="181" t="s">
        <v>531</v>
      </c>
      <c r="C224" s="968"/>
      <c r="D224" s="73" t="s">
        <v>532</v>
      </c>
      <c r="E224" s="174" t="s">
        <v>533</v>
      </c>
      <c r="F224" s="66"/>
      <c r="G224" s="66"/>
      <c r="H224" s="66"/>
      <c r="I224" s="66"/>
      <c r="J224" s="66"/>
      <c r="K224" s="66"/>
      <c r="L224" s="13"/>
      <c r="M224" s="72">
        <f t="shared" si="0"/>
        <v>0</v>
      </c>
      <c r="N224" s="13"/>
      <c r="O224" s="989"/>
      <c r="P224" s="13"/>
      <c r="Q224" s="13"/>
      <c r="R224" s="13"/>
      <c r="S224" s="13"/>
      <c r="T224" s="13"/>
      <c r="U224" s="13"/>
      <c r="V224" s="13"/>
      <c r="W224" s="13"/>
      <c r="X224" s="13"/>
      <c r="Y224" s="13"/>
      <c r="Z224" s="13"/>
    </row>
    <row r="225" spans="1:26" ht="12.75" customHeight="1">
      <c r="A225" s="13"/>
      <c r="B225" s="181" t="s">
        <v>534</v>
      </c>
      <c r="C225" s="968"/>
      <c r="D225" s="73" t="s">
        <v>535</v>
      </c>
      <c r="E225" s="174" t="s">
        <v>536</v>
      </c>
      <c r="F225" s="66"/>
      <c r="G225" s="66"/>
      <c r="H225" s="66"/>
      <c r="I225" s="66"/>
      <c r="J225" s="66"/>
      <c r="K225" s="66"/>
      <c r="L225" s="13"/>
      <c r="M225" s="72">
        <f t="shared" si="0"/>
        <v>0</v>
      </c>
      <c r="N225" s="13"/>
      <c r="O225" s="989"/>
      <c r="P225" s="13"/>
      <c r="Q225" s="13"/>
      <c r="R225" s="13"/>
      <c r="S225" s="13"/>
      <c r="T225" s="13"/>
      <c r="U225" s="13"/>
      <c r="V225" s="13"/>
      <c r="W225" s="13"/>
      <c r="X225" s="13"/>
      <c r="Y225" s="13"/>
      <c r="Z225" s="13"/>
    </row>
    <row r="226" spans="1:26" ht="12.75" customHeight="1">
      <c r="A226" s="13"/>
      <c r="B226" s="56" t="s">
        <v>537</v>
      </c>
      <c r="C226" s="968"/>
      <c r="D226" s="87" t="s">
        <v>538</v>
      </c>
      <c r="E226" s="194" t="s">
        <v>539</v>
      </c>
      <c r="F226" s="173">
        <f>SUM(F222:F225)</f>
        <v>0</v>
      </c>
      <c r="G226" s="173">
        <f t="shared" ref="G226:K226" si="20">SUM(G222:G225)</f>
        <v>0</v>
      </c>
      <c r="H226" s="173">
        <f t="shared" si="20"/>
        <v>0</v>
      </c>
      <c r="I226" s="173">
        <f t="shared" si="20"/>
        <v>0</v>
      </c>
      <c r="J226" s="173">
        <f t="shared" si="20"/>
        <v>0</v>
      </c>
      <c r="K226" s="173">
        <f t="shared" si="20"/>
        <v>0</v>
      </c>
      <c r="L226" s="13"/>
      <c r="M226" s="214">
        <f t="shared" si="0"/>
        <v>0</v>
      </c>
      <c r="N226" s="13"/>
      <c r="O226" s="989"/>
      <c r="P226" s="13"/>
      <c r="Q226" s="13"/>
      <c r="R226" s="13"/>
      <c r="S226" s="13"/>
      <c r="T226" s="13"/>
      <c r="U226" s="13"/>
      <c r="V226" s="13"/>
      <c r="W226" s="13"/>
      <c r="X226" s="13"/>
      <c r="Y226" s="13"/>
      <c r="Z226" s="13"/>
    </row>
    <row r="227" spans="1:26" ht="12.75" customHeight="1">
      <c r="A227" s="13"/>
      <c r="B227" s="181" t="s">
        <v>540</v>
      </c>
      <c r="C227" s="968"/>
      <c r="D227" s="73" t="s">
        <v>541</v>
      </c>
      <c r="E227" s="174" t="s">
        <v>542</v>
      </c>
      <c r="F227" s="66"/>
      <c r="G227" s="66"/>
      <c r="H227" s="66"/>
      <c r="I227" s="66"/>
      <c r="J227" s="66"/>
      <c r="K227" s="66"/>
      <c r="L227" s="13"/>
      <c r="M227" s="72">
        <f t="shared" si="0"/>
        <v>0</v>
      </c>
      <c r="N227" s="13"/>
      <c r="O227" s="989"/>
      <c r="P227" s="13"/>
      <c r="Q227" s="13"/>
      <c r="R227" s="13"/>
      <c r="S227" s="13"/>
      <c r="T227" s="13"/>
      <c r="U227" s="13"/>
      <c r="V227" s="13"/>
      <c r="W227" s="13"/>
      <c r="X227" s="13"/>
      <c r="Y227" s="13"/>
      <c r="Z227" s="13"/>
    </row>
    <row r="228" spans="1:26" ht="12.75" customHeight="1">
      <c r="A228" s="13"/>
      <c r="B228" s="181" t="s">
        <v>543</v>
      </c>
      <c r="C228" s="968"/>
      <c r="D228" s="73" t="s">
        <v>544</v>
      </c>
      <c r="E228" s="174" t="s">
        <v>545</v>
      </c>
      <c r="F228" s="66"/>
      <c r="G228" s="66"/>
      <c r="H228" s="66"/>
      <c r="I228" s="66"/>
      <c r="J228" s="66"/>
      <c r="K228" s="66"/>
      <c r="L228" s="13"/>
      <c r="M228" s="72">
        <f t="shared" si="0"/>
        <v>0</v>
      </c>
      <c r="N228" s="13"/>
      <c r="O228" s="989"/>
      <c r="P228" s="13"/>
      <c r="Q228" s="13"/>
      <c r="R228" s="13"/>
      <c r="S228" s="13"/>
      <c r="T228" s="13"/>
      <c r="U228" s="13"/>
      <c r="V228" s="13"/>
      <c r="W228" s="13"/>
      <c r="X228" s="13"/>
      <c r="Y228" s="13"/>
      <c r="Z228" s="13"/>
    </row>
    <row r="229" spans="1:26" ht="12.75" customHeight="1">
      <c r="A229" s="13"/>
      <c r="B229" s="56" t="s">
        <v>546</v>
      </c>
      <c r="C229" s="968"/>
      <c r="D229" s="73" t="s">
        <v>547</v>
      </c>
      <c r="E229" s="174" t="s">
        <v>548</v>
      </c>
      <c r="F229" s="66"/>
      <c r="G229" s="66"/>
      <c r="H229" s="66"/>
      <c r="I229" s="66"/>
      <c r="J229" s="66"/>
      <c r="K229" s="66"/>
      <c r="L229" s="13"/>
      <c r="M229" s="72">
        <f t="shared" si="0"/>
        <v>0</v>
      </c>
      <c r="N229" s="13"/>
      <c r="O229" s="989"/>
      <c r="P229" s="13"/>
      <c r="Q229" s="13"/>
      <c r="R229" s="13"/>
      <c r="S229" s="13"/>
      <c r="T229" s="13"/>
      <c r="U229" s="13"/>
      <c r="V229" s="13"/>
      <c r="W229" s="13"/>
      <c r="X229" s="13"/>
      <c r="Y229" s="13"/>
      <c r="Z229" s="13"/>
    </row>
    <row r="230" spans="1:26" ht="12.75" customHeight="1">
      <c r="A230" s="13"/>
      <c r="B230" s="56" t="s">
        <v>549</v>
      </c>
      <c r="C230" s="968"/>
      <c r="D230" s="73" t="s">
        <v>550</v>
      </c>
      <c r="E230" s="174" t="s">
        <v>551</v>
      </c>
      <c r="F230" s="66"/>
      <c r="G230" s="66"/>
      <c r="H230" s="66"/>
      <c r="I230" s="66"/>
      <c r="J230" s="66"/>
      <c r="K230" s="66"/>
      <c r="L230" s="13"/>
      <c r="M230" s="72">
        <f t="shared" si="0"/>
        <v>0</v>
      </c>
      <c r="N230" s="13"/>
      <c r="O230" s="989"/>
      <c r="P230" s="13"/>
      <c r="Q230" s="13"/>
      <c r="R230" s="13"/>
      <c r="S230" s="13"/>
      <c r="T230" s="13"/>
      <c r="U230" s="13"/>
      <c r="V230" s="13"/>
      <c r="W230" s="13"/>
      <c r="X230" s="13"/>
      <c r="Y230" s="13"/>
      <c r="Z230" s="13"/>
    </row>
    <row r="231" spans="1:26" ht="12.75" customHeight="1">
      <c r="A231" s="13"/>
      <c r="B231" s="56">
        <v>15</v>
      </c>
      <c r="C231" s="969"/>
      <c r="D231" s="87" t="s">
        <v>552</v>
      </c>
      <c r="E231" s="194" t="s">
        <v>553</v>
      </c>
      <c r="F231" s="173">
        <f>SUM(F227:F230)</f>
        <v>0</v>
      </c>
      <c r="G231" s="173">
        <f t="shared" ref="G231:K231" si="21">SUM(G227:G230)</f>
        <v>0</v>
      </c>
      <c r="H231" s="173">
        <f t="shared" si="21"/>
        <v>0</v>
      </c>
      <c r="I231" s="173">
        <f t="shared" si="21"/>
        <v>0</v>
      </c>
      <c r="J231" s="173">
        <f t="shared" si="21"/>
        <v>0</v>
      </c>
      <c r="K231" s="173">
        <f t="shared" si="21"/>
        <v>0</v>
      </c>
      <c r="L231" s="13"/>
      <c r="M231" s="214">
        <f t="shared" si="0"/>
        <v>0</v>
      </c>
      <c r="N231" s="13"/>
      <c r="O231" s="989"/>
      <c r="P231" s="13"/>
      <c r="Q231" s="13"/>
      <c r="R231" s="13"/>
      <c r="S231" s="13"/>
      <c r="T231" s="13"/>
      <c r="U231" s="13"/>
      <c r="V231" s="13"/>
      <c r="W231" s="13"/>
      <c r="X231" s="13"/>
      <c r="Y231" s="13"/>
      <c r="Z231" s="13"/>
    </row>
    <row r="232" spans="1:26" ht="12.75" customHeight="1">
      <c r="A232" s="13"/>
      <c r="B232" s="56" t="s">
        <v>554</v>
      </c>
      <c r="C232" s="1002" t="s">
        <v>1915</v>
      </c>
      <c r="D232" s="63" t="s">
        <v>555</v>
      </c>
      <c r="E232" s="174" t="s">
        <v>556</v>
      </c>
      <c r="F232" s="66"/>
      <c r="G232" s="66"/>
      <c r="H232" s="66"/>
      <c r="I232" s="66"/>
      <c r="J232" s="66"/>
      <c r="K232" s="66"/>
      <c r="L232" s="13"/>
      <c r="M232" s="72">
        <f t="shared" si="0"/>
        <v>0</v>
      </c>
      <c r="N232" s="13"/>
      <c r="O232" s="989" t="s">
        <v>2003</v>
      </c>
      <c r="P232" s="13"/>
      <c r="Q232" s="13"/>
      <c r="R232" s="13"/>
      <c r="S232" s="13"/>
      <c r="T232" s="13"/>
      <c r="U232" s="13"/>
      <c r="V232" s="13"/>
      <c r="W232" s="13"/>
      <c r="X232" s="13"/>
      <c r="Y232" s="13"/>
      <c r="Z232" s="13"/>
    </row>
    <row r="233" spans="1:26" ht="12.75" customHeight="1">
      <c r="A233" s="13"/>
      <c r="B233" s="56" t="s">
        <v>557</v>
      </c>
      <c r="C233" s="968"/>
      <c r="D233" s="63" t="s">
        <v>558</v>
      </c>
      <c r="E233" s="174" t="s">
        <v>559</v>
      </c>
      <c r="F233" s="66"/>
      <c r="G233" s="66"/>
      <c r="H233" s="66"/>
      <c r="I233" s="66"/>
      <c r="J233" s="66"/>
      <c r="K233" s="66"/>
      <c r="L233" s="13"/>
      <c r="M233" s="72">
        <f t="shared" si="0"/>
        <v>0</v>
      </c>
      <c r="N233" s="13"/>
      <c r="O233" s="989"/>
      <c r="P233" s="13"/>
      <c r="Q233" s="13"/>
      <c r="R233" s="13"/>
      <c r="S233" s="13"/>
      <c r="T233" s="13"/>
      <c r="U233" s="13"/>
      <c r="V233" s="13"/>
      <c r="W233" s="13"/>
      <c r="X233" s="13"/>
      <c r="Y233" s="13"/>
      <c r="Z233" s="13"/>
    </row>
    <row r="234" spans="1:26" ht="12.75" customHeight="1">
      <c r="A234" s="13"/>
      <c r="B234" s="181" t="s">
        <v>560</v>
      </c>
      <c r="C234" s="968"/>
      <c r="D234" s="63" t="s">
        <v>561</v>
      </c>
      <c r="E234" s="174" t="s">
        <v>562</v>
      </c>
      <c r="F234" s="66"/>
      <c r="G234" s="66"/>
      <c r="H234" s="66"/>
      <c r="I234" s="66"/>
      <c r="J234" s="66"/>
      <c r="K234" s="66"/>
      <c r="L234" s="13"/>
      <c r="M234" s="72">
        <f t="shared" si="0"/>
        <v>0</v>
      </c>
      <c r="N234" s="13"/>
      <c r="O234" s="989"/>
      <c r="P234" s="13"/>
      <c r="Q234" s="13"/>
      <c r="R234" s="13"/>
      <c r="S234" s="13"/>
      <c r="T234" s="13"/>
      <c r="U234" s="13"/>
      <c r="V234" s="13"/>
      <c r="W234" s="13"/>
      <c r="X234" s="13"/>
      <c r="Y234" s="13"/>
      <c r="Z234" s="13"/>
    </row>
    <row r="235" spans="1:26" ht="12.75" customHeight="1">
      <c r="A235" s="13"/>
      <c r="B235" s="181" t="s">
        <v>563</v>
      </c>
      <c r="C235" s="968"/>
      <c r="D235" s="63" t="s">
        <v>564</v>
      </c>
      <c r="E235" s="174" t="s">
        <v>565</v>
      </c>
      <c r="F235" s="66"/>
      <c r="G235" s="66"/>
      <c r="H235" s="66"/>
      <c r="I235" s="66"/>
      <c r="J235" s="66"/>
      <c r="K235" s="66"/>
      <c r="L235" s="13"/>
      <c r="M235" s="72">
        <f t="shared" si="0"/>
        <v>0</v>
      </c>
      <c r="N235" s="13"/>
      <c r="O235" s="989"/>
      <c r="P235" s="13"/>
      <c r="Q235" s="13"/>
      <c r="R235" s="13"/>
      <c r="S235" s="13"/>
      <c r="T235" s="13"/>
      <c r="U235" s="13"/>
      <c r="V235" s="13"/>
      <c r="W235" s="13"/>
      <c r="X235" s="13"/>
      <c r="Y235" s="13"/>
      <c r="Z235" s="13"/>
    </row>
    <row r="236" spans="1:26" ht="12.75" customHeight="1">
      <c r="A236" s="13"/>
      <c r="B236" s="176" t="s">
        <v>566</v>
      </c>
      <c r="C236" s="968"/>
      <c r="D236" s="88" t="s">
        <v>567</v>
      </c>
      <c r="E236" s="194" t="s">
        <v>568</v>
      </c>
      <c r="F236" s="173">
        <f>SUM(F232:F235)</f>
        <v>0</v>
      </c>
      <c r="G236" s="173">
        <f t="shared" ref="G236:K236" si="22">SUM(G232:G235)</f>
        <v>0</v>
      </c>
      <c r="H236" s="173">
        <f t="shared" si="22"/>
        <v>0</v>
      </c>
      <c r="I236" s="173">
        <f t="shared" si="22"/>
        <v>0</v>
      </c>
      <c r="J236" s="173">
        <f t="shared" si="22"/>
        <v>0</v>
      </c>
      <c r="K236" s="173">
        <f t="shared" si="22"/>
        <v>0</v>
      </c>
      <c r="L236" s="13"/>
      <c r="M236" s="214">
        <f t="shared" si="0"/>
        <v>0</v>
      </c>
      <c r="N236" s="13"/>
      <c r="O236" s="989"/>
      <c r="P236" s="13"/>
      <c r="Q236" s="13"/>
      <c r="R236" s="13"/>
      <c r="S236" s="13"/>
      <c r="T236" s="13"/>
      <c r="U236" s="13"/>
      <c r="V236" s="13"/>
      <c r="W236" s="13"/>
      <c r="X236" s="13"/>
      <c r="Y236" s="13"/>
      <c r="Z236" s="13"/>
    </row>
    <row r="237" spans="1:26" ht="12.75" customHeight="1">
      <c r="A237" s="13"/>
      <c r="B237" s="181" t="s">
        <v>569</v>
      </c>
      <c r="C237" s="968"/>
      <c r="D237" s="198" t="s">
        <v>570</v>
      </c>
      <c r="E237" s="199" t="s">
        <v>571</v>
      </c>
      <c r="F237" s="200"/>
      <c r="G237" s="200"/>
      <c r="H237" s="200"/>
      <c r="I237" s="200"/>
      <c r="J237" s="200"/>
      <c r="K237" s="200"/>
      <c r="L237" s="13"/>
      <c r="M237" s="72">
        <f t="shared" si="0"/>
        <v>0</v>
      </c>
      <c r="N237" s="13"/>
      <c r="O237" s="989"/>
      <c r="P237" s="13"/>
      <c r="Q237" s="13"/>
      <c r="R237" s="13"/>
      <c r="S237" s="13"/>
      <c r="T237" s="13"/>
      <c r="U237" s="13"/>
      <c r="V237" s="13"/>
      <c r="W237" s="13"/>
      <c r="X237" s="13"/>
      <c r="Y237" s="13"/>
      <c r="Z237" s="13"/>
    </row>
    <row r="238" spans="1:26" ht="12.75" customHeight="1">
      <c r="A238" s="13"/>
      <c r="B238" s="181" t="s">
        <v>572</v>
      </c>
      <c r="C238" s="968"/>
      <c r="D238" s="198" t="s">
        <v>573</v>
      </c>
      <c r="E238" s="199" t="s">
        <v>574</v>
      </c>
      <c r="F238" s="200"/>
      <c r="G238" s="200"/>
      <c r="H238" s="200"/>
      <c r="I238" s="200"/>
      <c r="J238" s="200"/>
      <c r="K238" s="200"/>
      <c r="L238" s="13"/>
      <c r="M238" s="72">
        <f t="shared" si="0"/>
        <v>0</v>
      </c>
      <c r="N238" s="13"/>
      <c r="O238" s="989"/>
      <c r="P238" s="13"/>
      <c r="Q238" s="13"/>
      <c r="R238" s="13"/>
      <c r="S238" s="13"/>
      <c r="T238" s="13"/>
      <c r="U238" s="13"/>
      <c r="V238" s="13"/>
      <c r="W238" s="13"/>
      <c r="X238" s="13"/>
      <c r="Y238" s="13"/>
      <c r="Z238" s="13"/>
    </row>
    <row r="239" spans="1:26" ht="12.75" customHeight="1">
      <c r="A239" s="13"/>
      <c r="B239" s="181" t="s">
        <v>575</v>
      </c>
      <c r="C239" s="968"/>
      <c r="D239" s="198" t="s">
        <v>576</v>
      </c>
      <c r="E239" s="199" t="s">
        <v>577</v>
      </c>
      <c r="F239" s="200"/>
      <c r="G239" s="200"/>
      <c r="H239" s="200"/>
      <c r="I239" s="200"/>
      <c r="J239" s="200"/>
      <c r="K239" s="200"/>
      <c r="L239" s="13"/>
      <c r="M239" s="72">
        <f t="shared" si="0"/>
        <v>0</v>
      </c>
      <c r="N239" s="13"/>
      <c r="O239" s="989"/>
      <c r="P239" s="13"/>
      <c r="Q239" s="13"/>
      <c r="R239" s="13"/>
      <c r="S239" s="13"/>
      <c r="T239" s="13"/>
      <c r="U239" s="13"/>
      <c r="V239" s="13"/>
      <c r="W239" s="13"/>
      <c r="X239" s="13"/>
      <c r="Y239" s="13"/>
      <c r="Z239" s="13"/>
    </row>
    <row r="240" spans="1:26" ht="12.75" customHeight="1">
      <c r="A240" s="13"/>
      <c r="B240" s="181" t="s">
        <v>578</v>
      </c>
      <c r="C240" s="968"/>
      <c r="D240" s="198" t="s">
        <v>579</v>
      </c>
      <c r="E240" s="199" t="s">
        <v>580</v>
      </c>
      <c r="F240" s="200"/>
      <c r="G240" s="200"/>
      <c r="H240" s="200"/>
      <c r="I240" s="200"/>
      <c r="J240" s="200"/>
      <c r="K240" s="200"/>
      <c r="L240" s="13"/>
      <c r="M240" s="72">
        <f t="shared" si="0"/>
        <v>0</v>
      </c>
      <c r="N240" s="13"/>
      <c r="O240" s="989"/>
      <c r="P240" s="13"/>
      <c r="Q240" s="13"/>
      <c r="R240" s="13"/>
      <c r="S240" s="13"/>
      <c r="T240" s="13"/>
      <c r="U240" s="13"/>
      <c r="V240" s="13"/>
      <c r="W240" s="13"/>
      <c r="X240" s="13"/>
      <c r="Y240" s="13"/>
      <c r="Z240" s="13"/>
    </row>
    <row r="241" spans="1:26" ht="12.75" customHeight="1">
      <c r="A241" s="13"/>
      <c r="B241" s="176" t="s">
        <v>581</v>
      </c>
      <c r="C241" s="968"/>
      <c r="D241" s="201" t="s">
        <v>567</v>
      </c>
      <c r="E241" s="202" t="s">
        <v>582</v>
      </c>
      <c r="F241" s="203">
        <f t="shared" ref="F241:K241" si="23">+F237+F238+F239+F240</f>
        <v>0</v>
      </c>
      <c r="G241" s="203">
        <f t="shared" si="23"/>
        <v>0</v>
      </c>
      <c r="H241" s="203">
        <f t="shared" si="23"/>
        <v>0</v>
      </c>
      <c r="I241" s="203">
        <f t="shared" si="23"/>
        <v>0</v>
      </c>
      <c r="J241" s="203">
        <f t="shared" si="23"/>
        <v>0</v>
      </c>
      <c r="K241" s="203">
        <f t="shared" si="23"/>
        <v>0</v>
      </c>
      <c r="L241" s="13"/>
      <c r="M241" s="72">
        <f t="shared" si="0"/>
        <v>0</v>
      </c>
      <c r="N241" s="13"/>
      <c r="O241" s="989"/>
      <c r="P241" s="13"/>
      <c r="Q241" s="13"/>
      <c r="R241" s="13"/>
      <c r="S241" s="13"/>
      <c r="T241" s="13"/>
      <c r="U241" s="13"/>
      <c r="V241" s="13"/>
      <c r="W241" s="13"/>
      <c r="X241" s="13"/>
      <c r="Y241" s="13"/>
      <c r="Z241" s="13"/>
    </row>
    <row r="242" spans="1:26" ht="12.75" customHeight="1">
      <c r="A242" s="13"/>
      <c r="B242" s="181" t="s">
        <v>583</v>
      </c>
      <c r="C242" s="968"/>
      <c r="D242" s="204" t="s">
        <v>584</v>
      </c>
      <c r="E242" s="199" t="s">
        <v>585</v>
      </c>
      <c r="F242" s="200"/>
      <c r="G242" s="200"/>
      <c r="H242" s="200"/>
      <c r="I242" s="200"/>
      <c r="J242" s="200"/>
      <c r="K242" s="200"/>
      <c r="L242" s="13"/>
      <c r="M242" s="72">
        <f t="shared" si="0"/>
        <v>0</v>
      </c>
      <c r="N242" s="13"/>
      <c r="O242" s="989"/>
      <c r="P242" s="13"/>
      <c r="Q242" s="13"/>
      <c r="R242" s="13"/>
      <c r="S242" s="13"/>
      <c r="T242" s="13"/>
      <c r="U242" s="13"/>
      <c r="V242" s="13"/>
      <c r="W242" s="13"/>
      <c r="X242" s="13"/>
      <c r="Y242" s="13"/>
      <c r="Z242" s="13"/>
    </row>
    <row r="243" spans="1:26" ht="12.75" customHeight="1">
      <c r="A243" s="13"/>
      <c r="B243" s="181" t="s">
        <v>586</v>
      </c>
      <c r="C243" s="968"/>
      <c r="D243" s="204" t="s">
        <v>587</v>
      </c>
      <c r="E243" s="199" t="s">
        <v>588</v>
      </c>
      <c r="F243" s="200"/>
      <c r="G243" s="200"/>
      <c r="H243" s="200"/>
      <c r="I243" s="200"/>
      <c r="J243" s="200"/>
      <c r="K243" s="200"/>
      <c r="L243" s="13"/>
      <c r="M243" s="72">
        <f t="shared" si="0"/>
        <v>0</v>
      </c>
      <c r="N243" s="13"/>
      <c r="O243" s="989"/>
      <c r="P243" s="13"/>
      <c r="Q243" s="13"/>
      <c r="R243" s="13"/>
      <c r="S243" s="13"/>
      <c r="T243" s="13"/>
      <c r="U243" s="13"/>
      <c r="V243" s="13"/>
      <c r="W243" s="13"/>
      <c r="X243" s="13"/>
      <c r="Y243" s="13"/>
      <c r="Z243" s="13"/>
    </row>
    <row r="244" spans="1:26" ht="12.75" customHeight="1">
      <c r="A244" s="13"/>
      <c r="B244" s="181" t="s">
        <v>589</v>
      </c>
      <c r="C244" s="968"/>
      <c r="D244" s="204" t="s">
        <v>590</v>
      </c>
      <c r="E244" s="199" t="s">
        <v>591</v>
      </c>
      <c r="F244" s="200"/>
      <c r="G244" s="200"/>
      <c r="H244" s="200"/>
      <c r="I244" s="200"/>
      <c r="J244" s="200"/>
      <c r="K244" s="200"/>
      <c r="L244" s="13"/>
      <c r="M244" s="72">
        <f t="shared" si="0"/>
        <v>0</v>
      </c>
      <c r="N244" s="13"/>
      <c r="O244" s="989"/>
      <c r="P244" s="13"/>
      <c r="Q244" s="13"/>
      <c r="R244" s="13"/>
      <c r="S244" s="13"/>
      <c r="T244" s="13"/>
      <c r="U244" s="13"/>
      <c r="V244" s="13"/>
      <c r="W244" s="13"/>
      <c r="X244" s="13"/>
      <c r="Y244" s="13"/>
      <c r="Z244" s="13"/>
    </row>
    <row r="245" spans="1:26" ht="12.75" customHeight="1">
      <c r="A245" s="13"/>
      <c r="B245" s="181" t="s">
        <v>592</v>
      </c>
      <c r="C245" s="968"/>
      <c r="D245" s="204" t="s">
        <v>593</v>
      </c>
      <c r="E245" s="199" t="s">
        <v>594</v>
      </c>
      <c r="F245" s="200"/>
      <c r="G245" s="200"/>
      <c r="H245" s="200"/>
      <c r="I245" s="200"/>
      <c r="J245" s="200"/>
      <c r="K245" s="200"/>
      <c r="L245" s="13"/>
      <c r="M245" s="72">
        <f t="shared" si="0"/>
        <v>0</v>
      </c>
      <c r="N245" s="13"/>
      <c r="O245" s="989"/>
      <c r="P245" s="13"/>
      <c r="Q245" s="13"/>
      <c r="R245" s="13"/>
      <c r="S245" s="13"/>
      <c r="T245" s="13"/>
      <c r="U245" s="13"/>
      <c r="V245" s="13"/>
      <c r="W245" s="13"/>
      <c r="X245" s="13"/>
      <c r="Y245" s="13"/>
      <c r="Z245" s="13"/>
    </row>
    <row r="246" spans="1:26" ht="12.75" customHeight="1">
      <c r="A246" s="13"/>
      <c r="B246" s="176" t="s">
        <v>595</v>
      </c>
      <c r="C246" s="969"/>
      <c r="D246" s="201" t="s">
        <v>596</v>
      </c>
      <c r="E246" s="202" t="s">
        <v>597</v>
      </c>
      <c r="F246" s="203">
        <f t="shared" ref="F246:K246" si="24">+F242+F243+F244+F245</f>
        <v>0</v>
      </c>
      <c r="G246" s="203">
        <f t="shared" si="24"/>
        <v>0</v>
      </c>
      <c r="H246" s="203">
        <f t="shared" si="24"/>
        <v>0</v>
      </c>
      <c r="I246" s="203">
        <f t="shared" si="24"/>
        <v>0</v>
      </c>
      <c r="J246" s="203">
        <f t="shared" si="24"/>
        <v>0</v>
      </c>
      <c r="K246" s="203">
        <f t="shared" si="24"/>
        <v>0</v>
      </c>
      <c r="L246" s="13"/>
      <c r="M246" s="72">
        <f t="shared" si="0"/>
        <v>0</v>
      </c>
      <c r="N246" s="13"/>
      <c r="O246" s="989"/>
      <c r="P246" s="13"/>
      <c r="Q246" s="13"/>
      <c r="R246" s="13"/>
      <c r="S246" s="13"/>
      <c r="T246" s="13"/>
      <c r="U246" s="13"/>
      <c r="V246" s="13"/>
      <c r="W246" s="13"/>
      <c r="X246" s="13"/>
      <c r="Y246" s="13"/>
      <c r="Z246" s="13"/>
    </row>
    <row r="247" spans="1:26" ht="15" customHeight="1">
      <c r="A247" s="13"/>
      <c r="B247" s="181" t="s">
        <v>598</v>
      </c>
      <c r="C247" s="1002" t="s">
        <v>1916</v>
      </c>
      <c r="D247" s="89" t="s">
        <v>599</v>
      </c>
      <c r="E247" s="174" t="s">
        <v>600</v>
      </c>
      <c r="F247" s="66"/>
      <c r="G247" s="66"/>
      <c r="H247" s="66"/>
      <c r="I247" s="66"/>
      <c r="J247" s="66"/>
      <c r="K247" s="66"/>
      <c r="L247" s="13"/>
      <c r="M247" s="72">
        <f t="shared" si="0"/>
        <v>0</v>
      </c>
      <c r="N247" s="13"/>
      <c r="O247" s="989" t="s">
        <v>2004</v>
      </c>
      <c r="P247" s="13"/>
      <c r="Q247" s="13"/>
      <c r="R247" s="13"/>
      <c r="S247" s="13"/>
      <c r="T247" s="13"/>
      <c r="U247" s="13"/>
      <c r="V247" s="13"/>
      <c r="W247" s="13"/>
      <c r="X247" s="13"/>
      <c r="Y247" s="13"/>
      <c r="Z247" s="13"/>
    </row>
    <row r="248" spans="1:26" ht="12.75" customHeight="1">
      <c r="A248" s="13"/>
      <c r="B248" s="181" t="s">
        <v>601</v>
      </c>
      <c r="C248" s="968"/>
      <c r="D248" s="89" t="s">
        <v>602</v>
      </c>
      <c r="E248" s="174" t="s">
        <v>603</v>
      </c>
      <c r="F248" s="66"/>
      <c r="G248" s="66"/>
      <c r="H248" s="66"/>
      <c r="I248" s="66"/>
      <c r="J248" s="66"/>
      <c r="K248" s="66"/>
      <c r="L248" s="13"/>
      <c r="M248" s="72">
        <f t="shared" si="0"/>
        <v>0</v>
      </c>
      <c r="N248" s="13"/>
      <c r="O248" s="989"/>
      <c r="P248" s="13"/>
      <c r="Q248" s="13"/>
      <c r="R248" s="13"/>
      <c r="S248" s="13"/>
      <c r="T248" s="13"/>
      <c r="U248" s="13"/>
      <c r="V248" s="13"/>
      <c r="W248" s="13"/>
      <c r="X248" s="13"/>
      <c r="Y248" s="13"/>
      <c r="Z248" s="13"/>
    </row>
    <row r="249" spans="1:26" ht="12.75" customHeight="1">
      <c r="A249" s="13"/>
      <c r="B249" s="181" t="s">
        <v>604</v>
      </c>
      <c r="C249" s="968"/>
      <c r="D249" s="89" t="s">
        <v>605</v>
      </c>
      <c r="E249" s="174" t="s">
        <v>606</v>
      </c>
      <c r="F249" s="66"/>
      <c r="G249" s="66"/>
      <c r="H249" s="66"/>
      <c r="I249" s="66"/>
      <c r="J249" s="66"/>
      <c r="K249" s="66"/>
      <c r="L249" s="13"/>
      <c r="M249" s="72">
        <f t="shared" si="0"/>
        <v>0</v>
      </c>
      <c r="N249" s="13"/>
      <c r="O249" s="989"/>
      <c r="P249" s="13"/>
      <c r="Q249" s="13"/>
      <c r="R249" s="13"/>
      <c r="S249" s="13"/>
      <c r="T249" s="13"/>
      <c r="U249" s="13"/>
      <c r="V249" s="13"/>
      <c r="W249" s="13"/>
      <c r="X249" s="13"/>
      <c r="Y249" s="13"/>
      <c r="Z249" s="13"/>
    </row>
    <row r="250" spans="1:26" ht="12.75" customHeight="1">
      <c r="A250" s="13"/>
      <c r="B250" s="181" t="s">
        <v>607</v>
      </c>
      <c r="C250" s="968"/>
      <c r="D250" s="89" t="s">
        <v>608</v>
      </c>
      <c r="E250" s="174" t="s">
        <v>609</v>
      </c>
      <c r="F250" s="66"/>
      <c r="G250" s="66"/>
      <c r="H250" s="66"/>
      <c r="I250" s="66"/>
      <c r="J250" s="66"/>
      <c r="K250" s="66"/>
      <c r="L250" s="13"/>
      <c r="M250" s="72">
        <f t="shared" si="0"/>
        <v>0</v>
      </c>
      <c r="N250" s="13"/>
      <c r="O250" s="989"/>
      <c r="P250" s="13"/>
      <c r="Q250" s="13"/>
      <c r="R250" s="13"/>
      <c r="S250" s="13"/>
      <c r="T250" s="13"/>
      <c r="U250" s="13"/>
      <c r="V250" s="13"/>
      <c r="W250" s="13"/>
      <c r="X250" s="13"/>
      <c r="Y250" s="13"/>
      <c r="Z250" s="13"/>
    </row>
    <row r="251" spans="1:26" ht="12.75" customHeight="1">
      <c r="A251" s="13"/>
      <c r="B251" s="176" t="s">
        <v>610</v>
      </c>
      <c r="C251" s="968"/>
      <c r="D251" s="88" t="s">
        <v>611</v>
      </c>
      <c r="E251" s="194" t="s">
        <v>612</v>
      </c>
      <c r="F251" s="173">
        <f>SUM(F247:F250)</f>
        <v>0</v>
      </c>
      <c r="G251" s="173">
        <f t="shared" ref="G251:K251" si="25">SUM(G247:G250)</f>
        <v>0</v>
      </c>
      <c r="H251" s="173">
        <f t="shared" si="25"/>
        <v>0</v>
      </c>
      <c r="I251" s="173">
        <f t="shared" si="25"/>
        <v>0</v>
      </c>
      <c r="J251" s="173">
        <f t="shared" si="25"/>
        <v>0</v>
      </c>
      <c r="K251" s="173">
        <f t="shared" si="25"/>
        <v>0</v>
      </c>
      <c r="L251" s="13"/>
      <c r="M251" s="214">
        <f t="shared" si="0"/>
        <v>0</v>
      </c>
      <c r="N251" s="13"/>
      <c r="O251" s="989"/>
      <c r="P251" s="13"/>
      <c r="Q251" s="13"/>
      <c r="R251" s="13"/>
      <c r="S251" s="13"/>
      <c r="T251" s="13"/>
      <c r="U251" s="13"/>
      <c r="V251" s="13"/>
      <c r="W251" s="13"/>
      <c r="X251" s="13"/>
      <c r="Y251" s="13"/>
      <c r="Z251" s="13"/>
    </row>
    <row r="252" spans="1:26" ht="12.75" customHeight="1">
      <c r="A252" s="13"/>
      <c r="B252" s="181" t="s">
        <v>613</v>
      </c>
      <c r="C252" s="968"/>
      <c r="D252" s="204" t="s">
        <v>614</v>
      </c>
      <c r="E252" s="199" t="s">
        <v>615</v>
      </c>
      <c r="F252" s="200"/>
      <c r="G252" s="200"/>
      <c r="H252" s="200"/>
      <c r="I252" s="200"/>
      <c r="J252" s="200"/>
      <c r="K252" s="200"/>
      <c r="L252" s="13"/>
      <c r="M252" s="72">
        <f t="shared" si="0"/>
        <v>0</v>
      </c>
      <c r="N252" s="13"/>
      <c r="O252" s="989"/>
      <c r="P252" s="13"/>
      <c r="Q252" s="13"/>
      <c r="R252" s="13"/>
      <c r="S252" s="13"/>
      <c r="T252" s="13"/>
      <c r="U252" s="13"/>
      <c r="V252" s="13"/>
      <c r="W252" s="13"/>
      <c r="X252" s="13"/>
      <c r="Y252" s="13"/>
      <c r="Z252" s="13"/>
    </row>
    <row r="253" spans="1:26" ht="12.75" customHeight="1">
      <c r="A253" s="13"/>
      <c r="B253" s="181" t="s">
        <v>616</v>
      </c>
      <c r="C253" s="968"/>
      <c r="D253" s="204" t="s">
        <v>617</v>
      </c>
      <c r="E253" s="199" t="s">
        <v>618</v>
      </c>
      <c r="F253" s="200"/>
      <c r="G253" s="200"/>
      <c r="H253" s="200"/>
      <c r="I253" s="200"/>
      <c r="J253" s="200"/>
      <c r="K253" s="200"/>
      <c r="L253" s="13"/>
      <c r="M253" s="72">
        <f t="shared" si="0"/>
        <v>0</v>
      </c>
      <c r="N253" s="13"/>
      <c r="O253" s="989"/>
      <c r="P253" s="13"/>
      <c r="Q253" s="13"/>
      <c r="R253" s="13"/>
      <c r="S253" s="13"/>
      <c r="T253" s="13"/>
      <c r="U253" s="13"/>
      <c r="V253" s="13"/>
      <c r="W253" s="13"/>
      <c r="X253" s="13"/>
      <c r="Y253" s="13"/>
      <c r="Z253" s="13"/>
    </row>
    <row r="254" spans="1:26" ht="12.75" customHeight="1">
      <c r="A254" s="13"/>
      <c r="B254" s="181" t="s">
        <v>619</v>
      </c>
      <c r="C254" s="968"/>
      <c r="D254" s="204" t="s">
        <v>620</v>
      </c>
      <c r="E254" s="199" t="s">
        <v>621</v>
      </c>
      <c r="F254" s="200"/>
      <c r="G254" s="200"/>
      <c r="H254" s="200"/>
      <c r="I254" s="200"/>
      <c r="J254" s="200"/>
      <c r="K254" s="200"/>
      <c r="L254" s="13"/>
      <c r="M254" s="72">
        <f t="shared" si="0"/>
        <v>0</v>
      </c>
      <c r="N254" s="13"/>
      <c r="O254" s="989"/>
      <c r="P254" s="13"/>
      <c r="Q254" s="13"/>
      <c r="R254" s="13"/>
      <c r="S254" s="13"/>
      <c r="T254" s="13"/>
      <c r="U254" s="13"/>
      <c r="V254" s="13"/>
      <c r="W254" s="13"/>
      <c r="X254" s="13"/>
      <c r="Y254" s="13"/>
      <c r="Z254" s="13"/>
    </row>
    <row r="255" spans="1:26" ht="12.75" customHeight="1">
      <c r="A255" s="13"/>
      <c r="B255" s="181" t="s">
        <v>622</v>
      </c>
      <c r="C255" s="968"/>
      <c r="D255" s="204" t="s">
        <v>623</v>
      </c>
      <c r="E255" s="199" t="s">
        <v>624</v>
      </c>
      <c r="F255" s="200"/>
      <c r="G255" s="200"/>
      <c r="H255" s="200"/>
      <c r="I255" s="200"/>
      <c r="J255" s="200"/>
      <c r="K255" s="200"/>
      <c r="L255" s="13"/>
      <c r="M255" s="72">
        <f t="shared" si="0"/>
        <v>0</v>
      </c>
      <c r="N255" s="13"/>
      <c r="O255" s="989"/>
      <c r="P255" s="13"/>
      <c r="Q255" s="13"/>
      <c r="R255" s="13"/>
      <c r="S255" s="13"/>
      <c r="T255" s="13"/>
      <c r="U255" s="13"/>
      <c r="V255" s="13"/>
      <c r="W255" s="13"/>
      <c r="X255" s="13"/>
      <c r="Y255" s="13"/>
      <c r="Z255" s="13"/>
    </row>
    <row r="256" spans="1:26" ht="12.75" customHeight="1">
      <c r="A256" s="13"/>
      <c r="B256" s="176" t="s">
        <v>625</v>
      </c>
      <c r="C256" s="968"/>
      <c r="D256" s="201" t="s">
        <v>626</v>
      </c>
      <c r="E256" s="202" t="s">
        <v>627</v>
      </c>
      <c r="F256" s="203">
        <f t="shared" ref="F256:K256" si="26">+F252+F253+F254+F255</f>
        <v>0</v>
      </c>
      <c r="G256" s="203">
        <f t="shared" si="26"/>
        <v>0</v>
      </c>
      <c r="H256" s="203">
        <f t="shared" si="26"/>
        <v>0</v>
      </c>
      <c r="I256" s="203">
        <f t="shared" si="26"/>
        <v>0</v>
      </c>
      <c r="J256" s="203">
        <f t="shared" si="26"/>
        <v>0</v>
      </c>
      <c r="K256" s="203">
        <f t="shared" si="26"/>
        <v>0</v>
      </c>
      <c r="L256" s="13"/>
      <c r="M256" s="72">
        <f t="shared" si="0"/>
        <v>0</v>
      </c>
      <c r="N256" s="13"/>
      <c r="O256" s="989"/>
      <c r="P256" s="13"/>
      <c r="Q256" s="13"/>
      <c r="R256" s="13"/>
      <c r="S256" s="13"/>
      <c r="T256" s="13"/>
      <c r="U256" s="13"/>
      <c r="V256" s="13"/>
      <c r="W256" s="13"/>
      <c r="X256" s="13"/>
      <c r="Y256" s="13"/>
      <c r="Z256" s="13"/>
    </row>
    <row r="257" spans="1:26" ht="12.75" customHeight="1">
      <c r="A257" s="13"/>
      <c r="B257" s="181" t="s">
        <v>628</v>
      </c>
      <c r="C257" s="968"/>
      <c r="D257" s="89" t="s">
        <v>629</v>
      </c>
      <c r="E257" s="174" t="s">
        <v>630</v>
      </c>
      <c r="F257" s="66"/>
      <c r="G257" s="66"/>
      <c r="H257" s="66"/>
      <c r="I257" s="66"/>
      <c r="J257" s="66"/>
      <c r="K257" s="66"/>
      <c r="L257" s="13"/>
      <c r="M257" s="72">
        <f t="shared" si="0"/>
        <v>0</v>
      </c>
      <c r="N257" s="13"/>
      <c r="O257" s="989"/>
      <c r="P257" s="13"/>
      <c r="Q257" s="13"/>
      <c r="R257" s="13"/>
      <c r="S257" s="13"/>
      <c r="T257" s="13"/>
      <c r="U257" s="13"/>
      <c r="V257" s="13"/>
      <c r="W257" s="13"/>
      <c r="X257" s="13"/>
      <c r="Y257" s="13"/>
      <c r="Z257" s="13"/>
    </row>
    <row r="258" spans="1:26" ht="12.75" customHeight="1">
      <c r="A258" s="13"/>
      <c r="B258" s="181" t="s">
        <v>631</v>
      </c>
      <c r="C258" s="968"/>
      <c r="D258" s="89" t="s">
        <v>632</v>
      </c>
      <c r="E258" s="174" t="s">
        <v>633</v>
      </c>
      <c r="F258" s="66"/>
      <c r="G258" s="66"/>
      <c r="H258" s="66"/>
      <c r="I258" s="66"/>
      <c r="J258" s="66"/>
      <c r="K258" s="66"/>
      <c r="L258" s="13"/>
      <c r="M258" s="72">
        <f t="shared" si="0"/>
        <v>0</v>
      </c>
      <c r="N258" s="13"/>
      <c r="O258" s="989"/>
      <c r="P258" s="13"/>
      <c r="Q258" s="13"/>
      <c r="R258" s="13"/>
      <c r="S258" s="13"/>
      <c r="T258" s="13"/>
      <c r="U258" s="13"/>
      <c r="V258" s="13"/>
      <c r="W258" s="13"/>
      <c r="X258" s="13"/>
      <c r="Y258" s="13"/>
      <c r="Z258" s="13"/>
    </row>
    <row r="259" spans="1:26" ht="12.75" customHeight="1">
      <c r="A259" s="13"/>
      <c r="B259" s="181" t="s">
        <v>634</v>
      </c>
      <c r="C259" s="968"/>
      <c r="D259" s="89" t="s">
        <v>635</v>
      </c>
      <c r="E259" s="174" t="s">
        <v>636</v>
      </c>
      <c r="F259" s="66"/>
      <c r="G259" s="66"/>
      <c r="H259" s="66"/>
      <c r="I259" s="66"/>
      <c r="J259" s="66"/>
      <c r="K259" s="66"/>
      <c r="L259" s="13"/>
      <c r="M259" s="72">
        <f t="shared" si="0"/>
        <v>0</v>
      </c>
      <c r="N259" s="13"/>
      <c r="O259" s="989"/>
      <c r="P259" s="13"/>
      <c r="Q259" s="13"/>
      <c r="R259" s="13"/>
      <c r="S259" s="13"/>
      <c r="T259" s="13"/>
      <c r="U259" s="13"/>
      <c r="V259" s="13"/>
      <c r="W259" s="13"/>
      <c r="X259" s="13"/>
      <c r="Y259" s="13"/>
      <c r="Z259" s="13"/>
    </row>
    <row r="260" spans="1:26" ht="12.75" customHeight="1">
      <c r="A260" s="13"/>
      <c r="B260" s="181" t="s">
        <v>637</v>
      </c>
      <c r="C260" s="968"/>
      <c r="D260" s="89" t="s">
        <v>638</v>
      </c>
      <c r="E260" s="174" t="s">
        <v>639</v>
      </c>
      <c r="F260" s="66"/>
      <c r="G260" s="66"/>
      <c r="H260" s="66"/>
      <c r="I260" s="66"/>
      <c r="J260" s="66"/>
      <c r="K260" s="66"/>
      <c r="L260" s="13"/>
      <c r="M260" s="72">
        <f t="shared" si="0"/>
        <v>0</v>
      </c>
      <c r="N260" s="13"/>
      <c r="O260" s="989"/>
      <c r="P260" s="13"/>
      <c r="Q260" s="13"/>
      <c r="R260" s="13"/>
      <c r="S260" s="13"/>
      <c r="T260" s="13"/>
      <c r="U260" s="13"/>
      <c r="V260" s="13"/>
      <c r="W260" s="13"/>
      <c r="X260" s="13"/>
      <c r="Y260" s="13"/>
      <c r="Z260" s="13"/>
    </row>
    <row r="261" spans="1:26" ht="12.75" customHeight="1">
      <c r="A261" s="13"/>
      <c r="B261" s="176" t="s">
        <v>640</v>
      </c>
      <c r="C261" s="968"/>
      <c r="D261" s="88" t="s">
        <v>641</v>
      </c>
      <c r="E261" s="194" t="s">
        <v>642</v>
      </c>
      <c r="F261" s="173">
        <f>SUM(F257:F260)</f>
        <v>0</v>
      </c>
      <c r="G261" s="173">
        <f t="shared" ref="G261:K261" si="27">SUM(G257:G260)</f>
        <v>0</v>
      </c>
      <c r="H261" s="173">
        <f t="shared" si="27"/>
        <v>0</v>
      </c>
      <c r="I261" s="173">
        <f t="shared" si="27"/>
        <v>0</v>
      </c>
      <c r="J261" s="173">
        <f t="shared" si="27"/>
        <v>0</v>
      </c>
      <c r="K261" s="173">
        <f t="shared" si="27"/>
        <v>0</v>
      </c>
      <c r="L261" s="13"/>
      <c r="M261" s="214">
        <f t="shared" si="0"/>
        <v>0</v>
      </c>
      <c r="N261" s="13"/>
      <c r="O261" s="989"/>
      <c r="P261" s="13"/>
      <c r="Q261" s="13"/>
      <c r="R261" s="13"/>
      <c r="S261" s="13"/>
      <c r="T261" s="13"/>
      <c r="U261" s="13"/>
      <c r="V261" s="13"/>
      <c r="W261" s="13"/>
      <c r="X261" s="13"/>
      <c r="Y261" s="13"/>
      <c r="Z261" s="13"/>
    </row>
    <row r="262" spans="1:26" ht="12.75" customHeight="1">
      <c r="A262" s="13"/>
      <c r="B262" s="181" t="s">
        <v>643</v>
      </c>
      <c r="C262" s="968"/>
      <c r="D262" s="206" t="s">
        <v>644</v>
      </c>
      <c r="E262" s="207" t="s">
        <v>645</v>
      </c>
      <c r="F262" s="208"/>
      <c r="G262" s="208"/>
      <c r="H262" s="208"/>
      <c r="I262" s="208"/>
      <c r="J262" s="208"/>
      <c r="K262" s="208"/>
      <c r="L262" s="90"/>
      <c r="M262" s="91">
        <f t="shared" si="0"/>
        <v>0</v>
      </c>
      <c r="N262" s="13"/>
      <c r="O262" s="989"/>
      <c r="P262" s="13"/>
      <c r="Q262" s="13"/>
      <c r="R262" s="13"/>
      <c r="S262" s="13"/>
      <c r="T262" s="13"/>
      <c r="U262" s="13"/>
      <c r="V262" s="13"/>
      <c r="W262" s="13"/>
      <c r="X262" s="13"/>
      <c r="Y262" s="13"/>
      <c r="Z262" s="13"/>
    </row>
    <row r="263" spans="1:26" ht="12.75" customHeight="1">
      <c r="A263" s="13"/>
      <c r="B263" s="181" t="s">
        <v>646</v>
      </c>
      <c r="C263" s="968"/>
      <c r="D263" s="206" t="s">
        <v>647</v>
      </c>
      <c r="E263" s="207" t="s">
        <v>648</v>
      </c>
      <c r="F263" s="208"/>
      <c r="G263" s="208"/>
      <c r="H263" s="208"/>
      <c r="I263" s="208"/>
      <c r="J263" s="208"/>
      <c r="K263" s="208"/>
      <c r="L263" s="90"/>
      <c r="M263" s="91">
        <f t="shared" si="0"/>
        <v>0</v>
      </c>
      <c r="N263" s="13"/>
      <c r="O263" s="989"/>
      <c r="P263" s="13"/>
      <c r="Q263" s="13"/>
      <c r="R263" s="13"/>
      <c r="S263" s="13"/>
      <c r="T263" s="13"/>
      <c r="U263" s="13"/>
      <c r="V263" s="13"/>
      <c r="W263" s="13"/>
      <c r="X263" s="13"/>
      <c r="Y263" s="13"/>
      <c r="Z263" s="13"/>
    </row>
    <row r="264" spans="1:26" ht="12.75" customHeight="1">
      <c r="A264" s="13"/>
      <c r="B264" s="181" t="s">
        <v>649</v>
      </c>
      <c r="C264" s="968"/>
      <c r="D264" s="206" t="s">
        <v>650</v>
      </c>
      <c r="E264" s="207" t="s">
        <v>651</v>
      </c>
      <c r="F264" s="208"/>
      <c r="G264" s="208"/>
      <c r="H264" s="208"/>
      <c r="I264" s="208"/>
      <c r="J264" s="208"/>
      <c r="K264" s="208"/>
      <c r="L264" s="90"/>
      <c r="M264" s="91">
        <f t="shared" si="0"/>
        <v>0</v>
      </c>
      <c r="N264" s="13"/>
      <c r="O264" s="989"/>
      <c r="P264" s="13"/>
      <c r="Q264" s="13"/>
      <c r="R264" s="13"/>
      <c r="S264" s="13"/>
      <c r="T264" s="13"/>
      <c r="U264" s="13"/>
      <c r="V264" s="13"/>
      <c r="W264" s="13"/>
      <c r="X264" s="13"/>
      <c r="Y264" s="13"/>
      <c r="Z264" s="13"/>
    </row>
    <row r="265" spans="1:26" ht="12.75" customHeight="1">
      <c r="A265" s="13"/>
      <c r="B265" s="181" t="s">
        <v>652</v>
      </c>
      <c r="C265" s="968"/>
      <c r="D265" s="206" t="s">
        <v>653</v>
      </c>
      <c r="E265" s="207" t="s">
        <v>654</v>
      </c>
      <c r="F265" s="208"/>
      <c r="G265" s="208"/>
      <c r="H265" s="208"/>
      <c r="I265" s="208"/>
      <c r="J265" s="208"/>
      <c r="K265" s="208"/>
      <c r="L265" s="90"/>
      <c r="M265" s="91">
        <f t="shared" ref="M265:M289" si="28">SUM(F265:K265)</f>
        <v>0</v>
      </c>
      <c r="N265" s="13"/>
      <c r="O265" s="989"/>
      <c r="P265" s="13"/>
      <c r="Q265" s="13"/>
      <c r="R265" s="13"/>
      <c r="S265" s="13"/>
      <c r="T265" s="13"/>
      <c r="U265" s="13"/>
      <c r="V265" s="13"/>
      <c r="W265" s="13"/>
      <c r="X265" s="13"/>
      <c r="Y265" s="13"/>
      <c r="Z265" s="13"/>
    </row>
    <row r="266" spans="1:26" ht="12.75" customHeight="1">
      <c r="A266" s="13"/>
      <c r="B266" s="176" t="s">
        <v>655</v>
      </c>
      <c r="C266" s="969"/>
      <c r="D266" s="209" t="s">
        <v>656</v>
      </c>
      <c r="E266" s="210" t="s">
        <v>657</v>
      </c>
      <c r="F266" s="211">
        <f t="shared" ref="F266:K266" si="29">+F262+F263+F264+F265</f>
        <v>0</v>
      </c>
      <c r="G266" s="211">
        <f t="shared" si="29"/>
        <v>0</v>
      </c>
      <c r="H266" s="211">
        <f t="shared" si="29"/>
        <v>0</v>
      </c>
      <c r="I266" s="211">
        <f t="shared" si="29"/>
        <v>0</v>
      </c>
      <c r="J266" s="211">
        <f t="shared" si="29"/>
        <v>0</v>
      </c>
      <c r="K266" s="211">
        <f t="shared" si="29"/>
        <v>0</v>
      </c>
      <c r="L266" s="13"/>
      <c r="M266" s="72">
        <f t="shared" si="28"/>
        <v>0</v>
      </c>
      <c r="N266" s="13"/>
      <c r="O266" s="989"/>
      <c r="P266" s="13"/>
      <c r="Q266" s="13"/>
      <c r="R266" s="13"/>
      <c r="S266" s="13"/>
      <c r="T266" s="13"/>
      <c r="U266" s="13"/>
      <c r="V266" s="13"/>
      <c r="W266" s="13"/>
      <c r="X266" s="13"/>
      <c r="Y266" s="13"/>
      <c r="Z266" s="13"/>
    </row>
    <row r="267" spans="1:26" ht="13.5" customHeight="1">
      <c r="A267" s="13"/>
      <c r="B267" s="181" t="s">
        <v>658</v>
      </c>
      <c r="C267" s="1002" t="s">
        <v>1917</v>
      </c>
      <c r="D267" s="89" t="s">
        <v>659</v>
      </c>
      <c r="E267" s="174" t="s">
        <v>660</v>
      </c>
      <c r="F267" s="66"/>
      <c r="G267" s="66"/>
      <c r="H267" s="66"/>
      <c r="I267" s="66"/>
      <c r="J267" s="66"/>
      <c r="K267" s="66"/>
      <c r="L267" s="13"/>
      <c r="M267" s="72">
        <f t="shared" si="28"/>
        <v>0</v>
      </c>
      <c r="N267" s="13"/>
      <c r="O267" s="989" t="s">
        <v>2005</v>
      </c>
      <c r="P267" s="13"/>
      <c r="Q267" s="13"/>
      <c r="R267" s="13"/>
      <c r="S267" s="13"/>
      <c r="T267" s="13"/>
      <c r="U267" s="13"/>
      <c r="V267" s="13"/>
      <c r="W267" s="13"/>
      <c r="X267" s="13"/>
      <c r="Y267" s="13"/>
      <c r="Z267" s="13"/>
    </row>
    <row r="268" spans="1:26" ht="12.75" customHeight="1">
      <c r="A268" s="13"/>
      <c r="B268" s="181" t="s">
        <v>661</v>
      </c>
      <c r="C268" s="968"/>
      <c r="D268" s="89" t="s">
        <v>662</v>
      </c>
      <c r="E268" s="174" t="s">
        <v>663</v>
      </c>
      <c r="F268" s="66"/>
      <c r="G268" s="66"/>
      <c r="H268" s="66"/>
      <c r="I268" s="66"/>
      <c r="J268" s="66"/>
      <c r="K268" s="66"/>
      <c r="L268" s="13"/>
      <c r="M268" s="72">
        <f t="shared" si="28"/>
        <v>0</v>
      </c>
      <c r="N268" s="13"/>
      <c r="O268" s="989"/>
      <c r="P268" s="13"/>
      <c r="Q268" s="13"/>
      <c r="R268" s="13"/>
      <c r="S268" s="13"/>
      <c r="T268" s="13"/>
      <c r="U268" s="13"/>
      <c r="V268" s="13"/>
      <c r="W268" s="13"/>
      <c r="X268" s="13"/>
      <c r="Y268" s="13"/>
      <c r="Z268" s="13"/>
    </row>
    <row r="269" spans="1:26" ht="12.75" customHeight="1">
      <c r="A269" s="13"/>
      <c r="B269" s="181" t="s">
        <v>664</v>
      </c>
      <c r="C269" s="968"/>
      <c r="D269" s="89" t="s">
        <v>665</v>
      </c>
      <c r="E269" s="174" t="s">
        <v>666</v>
      </c>
      <c r="F269" s="66"/>
      <c r="G269" s="66"/>
      <c r="H269" s="66"/>
      <c r="I269" s="66"/>
      <c r="J269" s="66"/>
      <c r="K269" s="66"/>
      <c r="L269" s="13"/>
      <c r="M269" s="72">
        <f t="shared" si="28"/>
        <v>0</v>
      </c>
      <c r="N269" s="13"/>
      <c r="O269" s="989"/>
      <c r="P269" s="13"/>
      <c r="Q269" s="13"/>
      <c r="R269" s="13"/>
      <c r="S269" s="13"/>
      <c r="T269" s="13"/>
      <c r="U269" s="13"/>
      <c r="V269" s="13"/>
      <c r="W269" s="13"/>
      <c r="X269" s="13"/>
      <c r="Y269" s="13"/>
      <c r="Z269" s="13"/>
    </row>
    <row r="270" spans="1:26" ht="12.75" customHeight="1">
      <c r="A270" s="13"/>
      <c r="B270" s="181" t="s">
        <v>667</v>
      </c>
      <c r="C270" s="968"/>
      <c r="D270" s="89" t="s">
        <v>668</v>
      </c>
      <c r="E270" s="174" t="s">
        <v>669</v>
      </c>
      <c r="F270" s="66"/>
      <c r="G270" s="66"/>
      <c r="H270" s="66"/>
      <c r="I270" s="66"/>
      <c r="J270" s="66"/>
      <c r="K270" s="66"/>
      <c r="L270" s="13"/>
      <c r="M270" s="72">
        <f t="shared" si="28"/>
        <v>0</v>
      </c>
      <c r="N270" s="13"/>
      <c r="O270" s="989"/>
      <c r="P270" s="13"/>
      <c r="Q270" s="13"/>
      <c r="R270" s="13"/>
      <c r="S270" s="13"/>
      <c r="T270" s="13"/>
      <c r="U270" s="13"/>
      <c r="V270" s="13"/>
      <c r="W270" s="13"/>
      <c r="X270" s="13"/>
      <c r="Y270" s="13"/>
      <c r="Z270" s="13"/>
    </row>
    <row r="271" spans="1:26" ht="12.75" customHeight="1">
      <c r="A271" s="13"/>
      <c r="B271" s="176">
        <v>18</v>
      </c>
      <c r="C271" s="969"/>
      <c r="D271" s="192" t="s">
        <v>1911</v>
      </c>
      <c r="E271" s="205" t="s">
        <v>670</v>
      </c>
      <c r="F271" s="188">
        <f>SUM(F267:F270)</f>
        <v>0</v>
      </c>
      <c r="G271" s="188">
        <f t="shared" ref="G271:K271" si="30">SUM(G267:G270)</f>
        <v>0</v>
      </c>
      <c r="H271" s="188">
        <f t="shared" si="30"/>
        <v>0</v>
      </c>
      <c r="I271" s="188">
        <f t="shared" si="30"/>
        <v>0</v>
      </c>
      <c r="J271" s="188">
        <f t="shared" si="30"/>
        <v>0</v>
      </c>
      <c r="K271" s="188">
        <f t="shared" si="30"/>
        <v>0</v>
      </c>
      <c r="L271" s="13"/>
      <c r="M271" s="214">
        <f t="shared" si="28"/>
        <v>0</v>
      </c>
      <c r="N271" s="13"/>
      <c r="O271" s="989"/>
      <c r="P271" s="13"/>
      <c r="Q271" s="13"/>
      <c r="R271" s="13"/>
      <c r="S271" s="13"/>
      <c r="T271" s="13"/>
      <c r="U271" s="13"/>
      <c r="V271" s="13"/>
      <c r="W271" s="13"/>
      <c r="X271" s="13"/>
      <c r="Y271" s="13"/>
      <c r="Z271" s="13"/>
    </row>
    <row r="272" spans="1:26" ht="12.75" customHeight="1">
      <c r="A272" s="92"/>
      <c r="B272" s="182" t="s">
        <v>671</v>
      </c>
      <c r="C272" s="996" t="s">
        <v>672</v>
      </c>
      <c r="D272" s="63" t="s">
        <v>673</v>
      </c>
      <c r="E272" s="57" t="s">
        <v>674</v>
      </c>
      <c r="F272" s="94"/>
      <c r="G272" s="94"/>
      <c r="H272" s="94"/>
      <c r="I272" s="93"/>
      <c r="J272" s="93"/>
      <c r="K272" s="93"/>
      <c r="L272" s="92"/>
      <c r="M272" s="72">
        <f t="shared" si="28"/>
        <v>0</v>
      </c>
      <c r="N272" s="92"/>
      <c r="O272" s="1006" t="s">
        <v>2006</v>
      </c>
      <c r="P272" s="92"/>
      <c r="Q272" s="92"/>
      <c r="R272" s="92"/>
      <c r="S272" s="92"/>
      <c r="T272" s="92"/>
      <c r="U272" s="92"/>
      <c r="V272" s="92"/>
      <c r="W272" s="92"/>
      <c r="X272" s="92"/>
      <c r="Y272" s="92"/>
      <c r="Z272" s="92"/>
    </row>
    <row r="273" spans="1:26" ht="12.75" customHeight="1">
      <c r="A273" s="92"/>
      <c r="B273" s="182" t="s">
        <v>675</v>
      </c>
      <c r="C273" s="997"/>
      <c r="D273" s="63" t="s">
        <v>676</v>
      </c>
      <c r="E273" s="57" t="s">
        <v>677</v>
      </c>
      <c r="F273" s="94"/>
      <c r="G273" s="94"/>
      <c r="H273" s="94"/>
      <c r="I273" s="93"/>
      <c r="J273" s="93"/>
      <c r="K273" s="93"/>
      <c r="L273" s="92"/>
      <c r="M273" s="72">
        <f t="shared" si="28"/>
        <v>0</v>
      </c>
      <c r="N273" s="92"/>
      <c r="O273" s="1006"/>
      <c r="P273" s="92"/>
      <c r="Q273" s="92"/>
      <c r="R273" s="92"/>
      <c r="S273" s="92"/>
      <c r="T273" s="92"/>
      <c r="U273" s="92"/>
      <c r="V273" s="92"/>
      <c r="W273" s="92"/>
      <c r="X273" s="92"/>
      <c r="Y273" s="92"/>
      <c r="Z273" s="92"/>
    </row>
    <row r="274" spans="1:26" ht="12.75" customHeight="1">
      <c r="A274" s="13"/>
      <c r="B274" s="182" t="s">
        <v>678</v>
      </c>
      <c r="C274" s="997"/>
      <c r="D274" s="63" t="s">
        <v>679</v>
      </c>
      <c r="E274" s="57" t="s">
        <v>680</v>
      </c>
      <c r="F274" s="94"/>
      <c r="G274" s="94"/>
      <c r="H274" s="94"/>
      <c r="I274" s="94"/>
      <c r="J274" s="94"/>
      <c r="K274" s="94"/>
      <c r="L274" s="13"/>
      <c r="M274" s="72">
        <f t="shared" si="28"/>
        <v>0</v>
      </c>
      <c r="N274" s="13"/>
      <c r="O274" s="1006"/>
      <c r="P274" s="13"/>
      <c r="Q274" s="13"/>
      <c r="R274" s="13"/>
      <c r="S274" s="13"/>
      <c r="T274" s="13"/>
      <c r="U274" s="13"/>
      <c r="V274" s="13"/>
      <c r="W274" s="13"/>
      <c r="X274" s="13"/>
      <c r="Y274" s="13"/>
      <c r="Z274" s="13"/>
    </row>
    <row r="275" spans="1:26" ht="12.75" customHeight="1">
      <c r="A275" s="13"/>
      <c r="B275" s="182" t="s">
        <v>681</v>
      </c>
      <c r="C275" s="997"/>
      <c r="D275" s="63" t="s">
        <v>682</v>
      </c>
      <c r="E275" s="57" t="s">
        <v>683</v>
      </c>
      <c r="F275" s="94"/>
      <c r="G275" s="94"/>
      <c r="H275" s="94"/>
      <c r="I275" s="94"/>
      <c r="J275" s="94"/>
      <c r="K275" s="94"/>
      <c r="L275" s="13"/>
      <c r="M275" s="72">
        <f t="shared" si="28"/>
        <v>0</v>
      </c>
      <c r="N275" s="13"/>
      <c r="O275" s="1006"/>
      <c r="P275" s="13"/>
      <c r="Q275" s="13"/>
      <c r="R275" s="13"/>
      <c r="S275" s="13"/>
      <c r="T275" s="13"/>
      <c r="U275" s="13"/>
      <c r="V275" s="13"/>
      <c r="W275" s="13"/>
      <c r="X275" s="13"/>
      <c r="Y275" s="13"/>
      <c r="Z275" s="13"/>
    </row>
    <row r="276" spans="1:26" ht="12.75" customHeight="1">
      <c r="A276" s="13"/>
      <c r="B276" s="182" t="s">
        <v>684</v>
      </c>
      <c r="C276" s="997"/>
      <c r="D276" s="63" t="s">
        <v>178</v>
      </c>
      <c r="E276" s="57" t="s">
        <v>685</v>
      </c>
      <c r="F276" s="94"/>
      <c r="G276" s="94"/>
      <c r="H276" s="94"/>
      <c r="I276" s="94"/>
      <c r="J276" s="94"/>
      <c r="K276" s="94"/>
      <c r="L276" s="13"/>
      <c r="M276" s="72">
        <f t="shared" si="28"/>
        <v>0</v>
      </c>
      <c r="N276" s="13"/>
      <c r="O276" s="1006"/>
      <c r="P276" s="13"/>
      <c r="Q276" s="13"/>
      <c r="R276" s="13"/>
      <c r="S276" s="13"/>
      <c r="T276" s="13"/>
      <c r="U276" s="13"/>
      <c r="V276" s="13"/>
      <c r="W276" s="13"/>
      <c r="X276" s="13"/>
      <c r="Y276" s="13"/>
      <c r="Z276" s="13"/>
    </row>
    <row r="277" spans="1:26" ht="12.75" customHeight="1">
      <c r="A277" s="13"/>
      <c r="B277" s="182" t="s">
        <v>686</v>
      </c>
      <c r="C277" s="997"/>
      <c r="D277" s="63" t="s">
        <v>687</v>
      </c>
      <c r="E277" s="57" t="s">
        <v>688</v>
      </c>
      <c r="F277" s="95"/>
      <c r="G277" s="95"/>
      <c r="H277" s="95"/>
      <c r="I277" s="95"/>
      <c r="J277" s="95"/>
      <c r="K277" s="95"/>
      <c r="L277" s="13"/>
      <c r="M277" s="72">
        <f t="shared" si="28"/>
        <v>0</v>
      </c>
      <c r="N277" s="13"/>
      <c r="O277" s="1006"/>
      <c r="P277" s="13"/>
      <c r="Q277" s="13"/>
      <c r="R277" s="13"/>
      <c r="S277" s="13"/>
      <c r="T277" s="13"/>
      <c r="U277" s="13"/>
      <c r="V277" s="13"/>
      <c r="W277" s="13"/>
      <c r="X277" s="13"/>
      <c r="Y277" s="13"/>
      <c r="Z277" s="13"/>
    </row>
    <row r="278" spans="1:26" ht="12.75" customHeight="1">
      <c r="A278" s="13"/>
      <c r="B278" s="182" t="s">
        <v>689</v>
      </c>
      <c r="C278" s="997"/>
      <c r="D278" s="63" t="s">
        <v>690</v>
      </c>
      <c r="E278" s="57" t="s">
        <v>691</v>
      </c>
      <c r="F278" s="95"/>
      <c r="G278" s="95"/>
      <c r="H278" s="95"/>
      <c r="I278" s="95"/>
      <c r="J278" s="95"/>
      <c r="K278" s="95"/>
      <c r="L278" s="13"/>
      <c r="M278" s="72">
        <f t="shared" si="28"/>
        <v>0</v>
      </c>
      <c r="N278" s="13"/>
      <c r="O278" s="1006"/>
      <c r="P278" s="13"/>
      <c r="Q278" s="13"/>
      <c r="R278" s="13"/>
      <c r="S278" s="13"/>
      <c r="T278" s="13"/>
      <c r="U278" s="13"/>
      <c r="V278" s="13"/>
      <c r="W278" s="13"/>
      <c r="X278" s="13"/>
      <c r="Y278" s="13"/>
      <c r="Z278" s="13"/>
    </row>
    <row r="279" spans="1:26" ht="12.75" customHeight="1">
      <c r="A279" s="13"/>
      <c r="B279" s="182" t="s">
        <v>692</v>
      </c>
      <c r="C279" s="997"/>
      <c r="D279" s="63" t="s">
        <v>693</v>
      </c>
      <c r="E279" s="57" t="s">
        <v>694</v>
      </c>
      <c r="F279" s="95"/>
      <c r="G279" s="95"/>
      <c r="H279" s="95"/>
      <c r="I279" s="95"/>
      <c r="J279" s="95"/>
      <c r="K279" s="95"/>
      <c r="L279" s="13"/>
      <c r="M279" s="72">
        <f t="shared" si="28"/>
        <v>0</v>
      </c>
      <c r="N279" s="13"/>
      <c r="O279" s="1006"/>
      <c r="P279" s="13"/>
      <c r="Q279" s="13"/>
      <c r="R279" s="13"/>
      <c r="S279" s="13"/>
      <c r="T279" s="13"/>
      <c r="U279" s="13"/>
      <c r="V279" s="13"/>
      <c r="W279" s="13"/>
      <c r="X279" s="13"/>
      <c r="Y279" s="13"/>
      <c r="Z279" s="13"/>
    </row>
    <row r="280" spans="1:26" ht="12.75" customHeight="1">
      <c r="A280" s="13"/>
      <c r="B280" s="182" t="s">
        <v>695</v>
      </c>
      <c r="C280" s="998"/>
      <c r="D280" s="63" t="s">
        <v>696</v>
      </c>
      <c r="E280" s="57" t="s">
        <v>697</v>
      </c>
      <c r="F280" s="95"/>
      <c r="G280" s="95"/>
      <c r="H280" s="95"/>
      <c r="I280" s="95"/>
      <c r="J280" s="95"/>
      <c r="K280" s="95"/>
      <c r="L280" s="13"/>
      <c r="M280" s="72">
        <f t="shared" si="28"/>
        <v>0</v>
      </c>
      <c r="N280" s="13"/>
      <c r="O280" s="1006"/>
      <c r="P280" s="13"/>
      <c r="Q280" s="13"/>
      <c r="R280" s="13"/>
      <c r="S280" s="13"/>
      <c r="T280" s="13"/>
      <c r="U280" s="13"/>
      <c r="V280" s="13"/>
      <c r="W280" s="13"/>
      <c r="X280" s="13"/>
      <c r="Y280" s="13"/>
      <c r="Z280" s="13"/>
    </row>
    <row r="281" spans="1:26" ht="12.75" customHeight="1">
      <c r="A281" s="13"/>
      <c r="B281" s="182">
        <v>19</v>
      </c>
      <c r="C281" s="189"/>
      <c r="D281" s="190" t="s">
        <v>698</v>
      </c>
      <c r="E281" s="212" t="s">
        <v>699</v>
      </c>
      <c r="F281" s="191">
        <f>SUM(F277:F280)</f>
        <v>0</v>
      </c>
      <c r="G281" s="191">
        <f t="shared" ref="G281:K281" si="31">SUM(G277:G280)</f>
        <v>0</v>
      </c>
      <c r="H281" s="191">
        <f t="shared" si="31"/>
        <v>0</v>
      </c>
      <c r="I281" s="191">
        <f t="shared" si="31"/>
        <v>0</v>
      </c>
      <c r="J281" s="191">
        <f t="shared" si="31"/>
        <v>0</v>
      </c>
      <c r="K281" s="191">
        <f t="shared" si="31"/>
        <v>0</v>
      </c>
      <c r="L281" s="13"/>
      <c r="M281" s="214">
        <f t="shared" si="28"/>
        <v>0</v>
      </c>
      <c r="N281" s="13"/>
      <c r="O281" s="1006"/>
      <c r="P281" s="13"/>
      <c r="Q281" s="13"/>
      <c r="R281" s="13"/>
      <c r="S281" s="13"/>
      <c r="T281" s="13"/>
      <c r="U281" s="13"/>
      <c r="V281" s="13"/>
      <c r="W281" s="13"/>
      <c r="X281" s="13"/>
      <c r="Y281" s="13"/>
      <c r="Z281" s="13"/>
    </row>
    <row r="282" spans="1:26" ht="12.75" customHeight="1">
      <c r="A282" s="13"/>
      <c r="B282" s="56" t="s">
        <v>700</v>
      </c>
      <c r="C282" s="999" t="s">
        <v>701</v>
      </c>
      <c r="D282" s="63" t="s">
        <v>702</v>
      </c>
      <c r="E282" s="57" t="s">
        <v>703</v>
      </c>
      <c r="F282" s="45"/>
      <c r="G282" s="45"/>
      <c r="H282" s="45"/>
      <c r="I282" s="45"/>
      <c r="J282" s="45"/>
      <c r="K282" s="45"/>
      <c r="L282" s="13"/>
      <c r="M282" s="72">
        <f t="shared" si="28"/>
        <v>0</v>
      </c>
      <c r="N282" s="13"/>
      <c r="O282" s="989" t="s">
        <v>2007</v>
      </c>
      <c r="P282" s="13"/>
      <c r="Q282" s="13"/>
      <c r="R282" s="13"/>
      <c r="S282" s="13"/>
      <c r="T282" s="13"/>
      <c r="U282" s="13"/>
      <c r="V282" s="13"/>
      <c r="W282" s="13"/>
      <c r="X282" s="13"/>
      <c r="Y282" s="13"/>
      <c r="Z282" s="13"/>
    </row>
    <row r="283" spans="1:26" ht="12.75" customHeight="1">
      <c r="A283" s="13"/>
      <c r="B283" s="56" t="s">
        <v>704</v>
      </c>
      <c r="C283" s="997"/>
      <c r="D283" s="63" t="s">
        <v>705</v>
      </c>
      <c r="E283" s="57" t="s">
        <v>706</v>
      </c>
      <c r="F283" s="45"/>
      <c r="G283" s="45"/>
      <c r="H283" s="45"/>
      <c r="I283" s="45"/>
      <c r="J283" s="45"/>
      <c r="K283" s="45"/>
      <c r="L283" s="13"/>
      <c r="M283" s="72">
        <f t="shared" si="28"/>
        <v>0</v>
      </c>
      <c r="N283" s="13"/>
      <c r="O283" s="989"/>
      <c r="P283" s="13"/>
      <c r="Q283" s="13"/>
      <c r="R283" s="13"/>
      <c r="S283" s="13"/>
      <c r="T283" s="13"/>
      <c r="U283" s="13"/>
      <c r="V283" s="13"/>
      <c r="W283" s="13"/>
      <c r="X283" s="13"/>
      <c r="Y283" s="13"/>
      <c r="Z283" s="13"/>
    </row>
    <row r="284" spans="1:26" ht="12.75" customHeight="1">
      <c r="A284" s="13"/>
      <c r="B284" s="56" t="s">
        <v>707</v>
      </c>
      <c r="C284" s="997"/>
      <c r="D284" s="63" t="s">
        <v>708</v>
      </c>
      <c r="E284" s="57" t="s">
        <v>709</v>
      </c>
      <c r="F284" s="45"/>
      <c r="G284" s="45"/>
      <c r="H284" s="45"/>
      <c r="I284" s="45"/>
      <c r="J284" s="45"/>
      <c r="K284" s="45"/>
      <c r="L284" s="13"/>
      <c r="M284" s="72">
        <f t="shared" si="28"/>
        <v>0</v>
      </c>
      <c r="N284" s="13"/>
      <c r="O284" s="989"/>
      <c r="P284" s="13"/>
      <c r="Q284" s="13"/>
      <c r="R284" s="13"/>
      <c r="S284" s="13"/>
      <c r="T284" s="13"/>
      <c r="U284" s="13"/>
      <c r="V284" s="13"/>
      <c r="W284" s="13"/>
      <c r="X284" s="13"/>
      <c r="Y284" s="13"/>
      <c r="Z284" s="13"/>
    </row>
    <row r="285" spans="1:26" ht="12.75" customHeight="1">
      <c r="A285" s="13"/>
      <c r="B285" s="56" t="s">
        <v>710</v>
      </c>
      <c r="C285" s="997"/>
      <c r="D285" s="63" t="s">
        <v>711</v>
      </c>
      <c r="E285" s="57" t="s">
        <v>712</v>
      </c>
      <c r="F285" s="95"/>
      <c r="G285" s="95"/>
      <c r="H285" s="95"/>
      <c r="I285" s="95"/>
      <c r="J285" s="95"/>
      <c r="K285" s="95"/>
      <c r="L285" s="13"/>
      <c r="M285" s="72">
        <f t="shared" si="28"/>
        <v>0</v>
      </c>
      <c r="N285" s="13"/>
      <c r="O285" s="989"/>
      <c r="P285" s="13"/>
      <c r="Q285" s="13"/>
      <c r="R285" s="13"/>
      <c r="S285" s="13"/>
      <c r="T285" s="13"/>
      <c r="U285" s="13"/>
      <c r="V285" s="13"/>
      <c r="W285" s="13"/>
      <c r="X285" s="13"/>
      <c r="Y285" s="13"/>
      <c r="Z285" s="13"/>
    </row>
    <row r="286" spans="1:26" ht="12.75" customHeight="1">
      <c r="A286" s="13"/>
      <c r="B286" s="56" t="s">
        <v>713</v>
      </c>
      <c r="C286" s="997"/>
      <c r="D286" s="63" t="s">
        <v>714</v>
      </c>
      <c r="E286" s="57" t="s">
        <v>715</v>
      </c>
      <c r="F286" s="95"/>
      <c r="G286" s="95"/>
      <c r="H286" s="95"/>
      <c r="I286" s="95"/>
      <c r="J286" s="95"/>
      <c r="K286" s="95"/>
      <c r="L286" s="13"/>
      <c r="M286" s="72">
        <f t="shared" si="28"/>
        <v>0</v>
      </c>
      <c r="N286" s="13"/>
      <c r="O286" s="989"/>
      <c r="P286" s="13"/>
      <c r="Q286" s="13"/>
      <c r="R286" s="13"/>
      <c r="S286" s="13"/>
      <c r="T286" s="13"/>
      <c r="U286" s="13"/>
      <c r="V286" s="13"/>
      <c r="W286" s="13"/>
      <c r="X286" s="13"/>
      <c r="Y286" s="13"/>
      <c r="Z286" s="13"/>
    </row>
    <row r="287" spans="1:26" ht="12.75" customHeight="1">
      <c r="A287" s="13"/>
      <c r="B287" s="56" t="s">
        <v>716</v>
      </c>
      <c r="C287" s="997"/>
      <c r="D287" s="63" t="s">
        <v>717</v>
      </c>
      <c r="E287" s="57" t="s">
        <v>718</v>
      </c>
      <c r="F287" s="95"/>
      <c r="G287" s="95"/>
      <c r="H287" s="95"/>
      <c r="I287" s="95"/>
      <c r="J287" s="95"/>
      <c r="K287" s="95"/>
      <c r="L287" s="13"/>
      <c r="M287" s="72">
        <f t="shared" si="28"/>
        <v>0</v>
      </c>
      <c r="N287" s="13"/>
      <c r="O287" s="989"/>
      <c r="P287" s="13"/>
      <c r="Q287" s="13"/>
      <c r="R287" s="13"/>
      <c r="S287" s="13"/>
      <c r="T287" s="13"/>
      <c r="U287" s="13"/>
      <c r="V287" s="13"/>
      <c r="W287" s="13"/>
      <c r="X287" s="13"/>
      <c r="Y287" s="13"/>
      <c r="Z287" s="13"/>
    </row>
    <row r="288" spans="1:26" ht="12.75" customHeight="1">
      <c r="A288" s="13"/>
      <c r="B288" s="56" t="s">
        <v>719</v>
      </c>
      <c r="C288" s="997"/>
      <c r="D288" s="63" t="s">
        <v>720</v>
      </c>
      <c r="E288" s="57" t="s">
        <v>721</v>
      </c>
      <c r="F288" s="95"/>
      <c r="G288" s="95"/>
      <c r="H288" s="95"/>
      <c r="I288" s="95"/>
      <c r="J288" s="95"/>
      <c r="K288" s="95"/>
      <c r="L288" s="13"/>
      <c r="M288" s="72">
        <f t="shared" si="28"/>
        <v>0</v>
      </c>
      <c r="N288" s="13"/>
      <c r="O288" s="989"/>
      <c r="P288" s="13"/>
      <c r="Q288" s="13"/>
      <c r="R288" s="13"/>
      <c r="S288" s="13"/>
      <c r="T288" s="13"/>
      <c r="U288" s="13"/>
      <c r="V288" s="13"/>
      <c r="W288" s="13"/>
      <c r="X288" s="13"/>
      <c r="Y288" s="13"/>
      <c r="Z288" s="13"/>
    </row>
    <row r="289" spans="1:26" ht="12.75" customHeight="1">
      <c r="A289" s="13"/>
      <c r="B289" s="56">
        <v>20</v>
      </c>
      <c r="C289" s="1000"/>
      <c r="D289" s="190" t="s">
        <v>722</v>
      </c>
      <c r="E289" s="213" t="s">
        <v>723</v>
      </c>
      <c r="F289" s="191">
        <f>SUM(F285:F288)</f>
        <v>0</v>
      </c>
      <c r="G289" s="191">
        <f t="shared" ref="G289:K289" si="32">SUM(G285:G288)</f>
        <v>0</v>
      </c>
      <c r="H289" s="191">
        <f t="shared" si="32"/>
        <v>0</v>
      </c>
      <c r="I289" s="191">
        <f t="shared" si="32"/>
        <v>0</v>
      </c>
      <c r="J289" s="191">
        <f t="shared" si="32"/>
        <v>0</v>
      </c>
      <c r="K289" s="191">
        <f t="shared" si="32"/>
        <v>0</v>
      </c>
      <c r="L289" s="13"/>
      <c r="M289" s="214">
        <f t="shared" si="28"/>
        <v>0</v>
      </c>
      <c r="N289" s="13"/>
      <c r="O289" s="989"/>
      <c r="P289" s="13"/>
      <c r="Q289" s="13"/>
      <c r="R289" s="13"/>
      <c r="S289" s="13"/>
      <c r="T289" s="13"/>
      <c r="U289" s="13"/>
      <c r="V289" s="13"/>
      <c r="W289" s="13"/>
      <c r="X289" s="13"/>
      <c r="Y289" s="13"/>
      <c r="Z289" s="13"/>
    </row>
    <row r="290" spans="1:26" ht="12.75" customHeight="1">
      <c r="A290" s="13"/>
      <c r="B290" s="53"/>
      <c r="C290" s="53"/>
      <c r="D290" s="96"/>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13"/>
      <c r="B490" s="53"/>
      <c r="C490" s="53"/>
      <c r="D490" s="5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13"/>
      <c r="B491" s="53"/>
      <c r="C491" s="53"/>
      <c r="D491" s="5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13"/>
      <c r="B492" s="53"/>
      <c r="C492" s="53"/>
      <c r="D492" s="5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13"/>
      <c r="B493" s="53"/>
      <c r="C493" s="53"/>
      <c r="D493" s="5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13"/>
      <c r="B494" s="53"/>
      <c r="C494" s="53"/>
      <c r="D494" s="5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13"/>
      <c r="B495" s="53"/>
      <c r="C495" s="53"/>
      <c r="D495" s="5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13"/>
      <c r="B496" s="53"/>
      <c r="C496" s="53"/>
      <c r="D496" s="5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13"/>
      <c r="B497" s="53"/>
      <c r="C497" s="53"/>
      <c r="D497" s="5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13"/>
      <c r="B498" s="53"/>
      <c r="C498" s="53"/>
      <c r="D498" s="5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13"/>
      <c r="B499" s="53"/>
      <c r="C499" s="53"/>
      <c r="D499" s="5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13"/>
      <c r="B500" s="53"/>
      <c r="C500" s="53"/>
      <c r="D500" s="5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13"/>
      <c r="B501" s="53"/>
      <c r="C501" s="53"/>
      <c r="D501" s="5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13"/>
      <c r="B502" s="53"/>
      <c r="C502" s="53"/>
      <c r="D502" s="5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13"/>
      <c r="B503" s="53"/>
      <c r="C503" s="53"/>
      <c r="D503" s="5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13"/>
      <c r="B504" s="53"/>
      <c r="C504" s="53"/>
      <c r="D504" s="5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13"/>
      <c r="B505" s="53"/>
      <c r="C505" s="53"/>
      <c r="D505" s="5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13"/>
      <c r="B506" s="53"/>
      <c r="C506" s="53"/>
      <c r="D506" s="5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13"/>
      <c r="B507" s="53"/>
      <c r="C507" s="53"/>
      <c r="D507" s="5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13"/>
      <c r="B508" s="53"/>
      <c r="C508" s="53"/>
      <c r="D508" s="5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13"/>
      <c r="B509" s="53"/>
      <c r="C509" s="53"/>
      <c r="D509" s="5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13"/>
      <c r="B510" s="53"/>
      <c r="C510" s="53"/>
      <c r="D510" s="5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13"/>
      <c r="B511" s="53"/>
      <c r="C511" s="53"/>
      <c r="D511" s="5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13"/>
      <c r="B512" s="53"/>
      <c r="C512" s="53"/>
      <c r="D512" s="5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13"/>
      <c r="B513" s="53"/>
      <c r="C513" s="53"/>
      <c r="D513" s="5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13"/>
      <c r="B514" s="53"/>
      <c r="C514" s="53"/>
      <c r="D514" s="5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13"/>
      <c r="B515" s="53"/>
      <c r="C515" s="53"/>
      <c r="D515" s="5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13"/>
      <c r="B516" s="53"/>
      <c r="C516" s="53"/>
      <c r="D516" s="5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13"/>
      <c r="B517" s="53"/>
      <c r="C517" s="53"/>
      <c r="D517" s="5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13"/>
      <c r="B518" s="53"/>
      <c r="C518" s="53"/>
      <c r="D518" s="5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13"/>
      <c r="B519" s="53"/>
      <c r="C519" s="53"/>
      <c r="D519" s="5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13"/>
      <c r="B520" s="53"/>
      <c r="C520" s="53"/>
      <c r="D520" s="5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13"/>
      <c r="B521" s="53"/>
      <c r="C521" s="53"/>
      <c r="D521" s="5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13"/>
      <c r="B522" s="53"/>
      <c r="C522" s="53"/>
      <c r="D522" s="5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13"/>
      <c r="B523" s="53"/>
      <c r="C523" s="53"/>
      <c r="D523" s="5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13"/>
      <c r="B524" s="53"/>
      <c r="C524" s="53"/>
      <c r="D524" s="5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13"/>
      <c r="B525" s="53"/>
      <c r="C525" s="53"/>
      <c r="D525" s="5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13"/>
      <c r="B526" s="53"/>
      <c r="C526" s="53"/>
      <c r="D526" s="5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13"/>
      <c r="B527" s="53"/>
      <c r="C527" s="53"/>
      <c r="D527" s="5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13"/>
      <c r="B528" s="53"/>
      <c r="C528" s="53"/>
      <c r="D528" s="5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13"/>
      <c r="B529" s="53"/>
      <c r="C529" s="53"/>
      <c r="D529" s="5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13"/>
      <c r="B530" s="53"/>
      <c r="C530" s="53"/>
      <c r="D530" s="5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13"/>
      <c r="B531" s="53"/>
      <c r="C531" s="53"/>
      <c r="D531" s="5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13"/>
      <c r="B532" s="53"/>
      <c r="C532" s="53"/>
      <c r="D532" s="5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13"/>
      <c r="B533" s="53"/>
      <c r="C533" s="53"/>
      <c r="D533" s="5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13"/>
      <c r="B534" s="53"/>
      <c r="C534" s="53"/>
      <c r="D534" s="5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13"/>
      <c r="B535" s="53"/>
      <c r="C535" s="53"/>
      <c r="D535" s="5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13"/>
      <c r="B536" s="53"/>
      <c r="C536" s="53"/>
      <c r="D536" s="5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13"/>
      <c r="B537" s="53"/>
      <c r="C537" s="53"/>
      <c r="D537" s="5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13"/>
      <c r="B538" s="53"/>
      <c r="C538" s="53"/>
      <c r="D538" s="5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13"/>
      <c r="B539" s="53"/>
      <c r="C539" s="53"/>
      <c r="D539" s="5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13"/>
      <c r="B540" s="53"/>
      <c r="C540" s="53"/>
      <c r="D540" s="5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13"/>
      <c r="B541" s="53"/>
      <c r="C541" s="53"/>
      <c r="D541" s="5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13"/>
      <c r="B542" s="53"/>
      <c r="C542" s="53"/>
      <c r="D542" s="5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13"/>
      <c r="B543" s="53"/>
      <c r="C543" s="53"/>
      <c r="D543" s="5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13"/>
      <c r="B544" s="53"/>
      <c r="C544" s="53"/>
      <c r="D544" s="5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13"/>
      <c r="B545" s="53"/>
      <c r="C545" s="53"/>
      <c r="D545" s="5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13"/>
      <c r="B546" s="53"/>
      <c r="C546" s="53"/>
      <c r="D546" s="5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13"/>
      <c r="B547" s="53"/>
      <c r="C547" s="53"/>
      <c r="D547" s="5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13"/>
      <c r="B548" s="53"/>
      <c r="C548" s="53"/>
      <c r="D548" s="5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13"/>
      <c r="B549" s="53"/>
      <c r="C549" s="53"/>
      <c r="D549" s="5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13"/>
      <c r="B550" s="53"/>
      <c r="C550" s="53"/>
      <c r="D550" s="5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13"/>
      <c r="B551" s="53"/>
      <c r="C551" s="53"/>
      <c r="D551" s="5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13"/>
      <c r="B552" s="53"/>
      <c r="C552" s="53"/>
      <c r="D552" s="5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13"/>
      <c r="B553" s="53"/>
      <c r="C553" s="53"/>
      <c r="D553" s="5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13"/>
      <c r="B554" s="53"/>
      <c r="C554" s="53"/>
      <c r="D554" s="5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13"/>
      <c r="B555" s="53"/>
      <c r="C555" s="53"/>
      <c r="D555" s="5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13"/>
      <c r="B556" s="53"/>
      <c r="C556" s="53"/>
      <c r="D556" s="5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13"/>
      <c r="B557" s="53"/>
      <c r="C557" s="53"/>
      <c r="D557" s="5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13"/>
      <c r="B558" s="53"/>
      <c r="C558" s="53"/>
      <c r="D558" s="5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13"/>
      <c r="B559" s="53"/>
      <c r="C559" s="53"/>
      <c r="D559" s="5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13"/>
      <c r="B560" s="53"/>
      <c r="C560" s="53"/>
      <c r="D560" s="5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13"/>
      <c r="B561" s="53"/>
      <c r="C561" s="53"/>
      <c r="D561" s="5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13"/>
      <c r="B562" s="53"/>
      <c r="C562" s="53"/>
      <c r="D562" s="5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13"/>
      <c r="B563" s="53"/>
      <c r="C563" s="53"/>
      <c r="D563" s="5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13"/>
      <c r="B564" s="53"/>
      <c r="C564" s="53"/>
      <c r="D564" s="5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13"/>
      <c r="B565" s="53"/>
      <c r="C565" s="53"/>
      <c r="D565" s="5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13"/>
      <c r="B566" s="53"/>
      <c r="C566" s="53"/>
      <c r="D566" s="5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13"/>
      <c r="B567" s="53"/>
      <c r="C567" s="53"/>
      <c r="D567" s="5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13"/>
      <c r="B568" s="53"/>
      <c r="C568" s="53"/>
      <c r="D568" s="5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13"/>
      <c r="B569" s="53"/>
      <c r="C569" s="53"/>
      <c r="D569" s="5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13"/>
      <c r="B570" s="53"/>
      <c r="C570" s="53"/>
      <c r="D570" s="5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13"/>
      <c r="B571" s="53"/>
      <c r="C571" s="53"/>
      <c r="D571" s="5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13"/>
      <c r="B572" s="53"/>
      <c r="C572" s="53"/>
      <c r="D572" s="5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13"/>
      <c r="B573" s="53"/>
      <c r="C573" s="53"/>
      <c r="D573" s="5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13"/>
      <c r="B574" s="53"/>
      <c r="C574" s="53"/>
      <c r="D574" s="5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13"/>
      <c r="B575" s="53"/>
      <c r="C575" s="53"/>
      <c r="D575" s="5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13"/>
      <c r="B576" s="53"/>
      <c r="C576" s="53"/>
      <c r="D576" s="5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13"/>
      <c r="B577" s="53"/>
      <c r="C577" s="53"/>
      <c r="D577" s="5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13"/>
      <c r="B578" s="53"/>
      <c r="C578" s="53"/>
      <c r="D578" s="5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13"/>
      <c r="B579" s="53"/>
      <c r="C579" s="53"/>
      <c r="D579" s="5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13"/>
      <c r="B580" s="53"/>
      <c r="C580" s="53"/>
      <c r="D580" s="5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13"/>
      <c r="B581" s="53"/>
      <c r="C581" s="53"/>
      <c r="D581" s="5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13"/>
      <c r="B582" s="53"/>
      <c r="C582" s="53"/>
      <c r="D582" s="5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13"/>
      <c r="B583" s="53"/>
      <c r="C583" s="53"/>
      <c r="D583" s="5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13"/>
      <c r="B584" s="53"/>
      <c r="C584" s="53"/>
      <c r="D584" s="5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13"/>
      <c r="B585" s="53"/>
      <c r="C585" s="53"/>
      <c r="D585" s="5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13"/>
      <c r="B586" s="53"/>
      <c r="C586" s="53"/>
      <c r="D586" s="5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13"/>
      <c r="B587" s="53"/>
      <c r="C587" s="53"/>
      <c r="D587" s="5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13"/>
      <c r="B588" s="53"/>
      <c r="C588" s="53"/>
      <c r="D588" s="5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13"/>
      <c r="B589" s="53"/>
      <c r="C589" s="53"/>
      <c r="D589" s="5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13"/>
      <c r="B590" s="53"/>
      <c r="C590" s="53"/>
      <c r="D590" s="5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13"/>
      <c r="B591" s="53"/>
      <c r="C591" s="53"/>
      <c r="D591" s="5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13"/>
      <c r="B592" s="53"/>
      <c r="C592" s="53"/>
      <c r="D592" s="5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13"/>
      <c r="B593" s="53"/>
      <c r="C593" s="53"/>
      <c r="D593" s="5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13"/>
      <c r="B594" s="53"/>
      <c r="C594" s="53"/>
      <c r="D594" s="5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13"/>
      <c r="B595" s="53"/>
      <c r="C595" s="53"/>
      <c r="D595" s="5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13"/>
      <c r="B596" s="53"/>
      <c r="C596" s="53"/>
      <c r="D596" s="5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13"/>
      <c r="B597" s="53"/>
      <c r="C597" s="53"/>
      <c r="D597" s="5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13"/>
      <c r="B598" s="53"/>
      <c r="C598" s="53"/>
      <c r="D598" s="5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13"/>
      <c r="B599" s="53"/>
      <c r="C599" s="53"/>
      <c r="D599" s="5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13"/>
      <c r="B600" s="53"/>
      <c r="C600" s="53"/>
      <c r="D600" s="5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13"/>
      <c r="B601" s="53"/>
      <c r="C601" s="53"/>
      <c r="D601" s="5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13"/>
      <c r="B602" s="53"/>
      <c r="C602" s="53"/>
      <c r="D602" s="5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13"/>
      <c r="B603" s="53"/>
      <c r="C603" s="53"/>
      <c r="D603" s="5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13"/>
      <c r="B604" s="53"/>
      <c r="C604" s="53"/>
      <c r="D604" s="5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13"/>
      <c r="B605" s="53"/>
      <c r="C605" s="53"/>
      <c r="D605" s="5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13"/>
      <c r="B606" s="53"/>
      <c r="C606" s="53"/>
      <c r="D606" s="5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13"/>
      <c r="B607" s="53"/>
      <c r="C607" s="53"/>
      <c r="D607" s="5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13"/>
      <c r="B608" s="53"/>
      <c r="C608" s="53"/>
      <c r="D608" s="5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13"/>
      <c r="B609" s="53"/>
      <c r="C609" s="53"/>
      <c r="D609" s="5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13"/>
      <c r="B610" s="53"/>
      <c r="C610" s="53"/>
      <c r="D610" s="5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13"/>
      <c r="B611" s="53"/>
      <c r="C611" s="53"/>
      <c r="D611" s="5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13"/>
      <c r="B612" s="53"/>
      <c r="C612" s="53"/>
      <c r="D612" s="5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13"/>
      <c r="B613" s="53"/>
      <c r="C613" s="53"/>
      <c r="D613" s="5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13"/>
      <c r="B614" s="53"/>
      <c r="C614" s="53"/>
      <c r="D614" s="5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13"/>
      <c r="B615" s="53"/>
      <c r="C615" s="53"/>
      <c r="D615" s="5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13"/>
      <c r="B616" s="53"/>
      <c r="C616" s="53"/>
      <c r="D616" s="5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13"/>
      <c r="B617" s="53"/>
      <c r="C617" s="53"/>
      <c r="D617" s="5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13"/>
      <c r="B618" s="53"/>
      <c r="C618" s="53"/>
      <c r="D618" s="5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13"/>
      <c r="B619" s="53"/>
      <c r="C619" s="53"/>
      <c r="D619" s="5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13"/>
      <c r="B620" s="53"/>
      <c r="C620" s="53"/>
      <c r="D620" s="5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13"/>
      <c r="B621" s="53"/>
      <c r="C621" s="53"/>
      <c r="D621" s="5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13"/>
      <c r="B622" s="53"/>
      <c r="C622" s="53"/>
      <c r="D622" s="5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13"/>
      <c r="B623" s="53"/>
      <c r="C623" s="53"/>
      <c r="D623" s="5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13"/>
      <c r="B624" s="53"/>
      <c r="C624" s="53"/>
      <c r="D624" s="5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13"/>
      <c r="B625" s="53"/>
      <c r="C625" s="53"/>
      <c r="D625" s="5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13"/>
      <c r="B626" s="53"/>
      <c r="C626" s="53"/>
      <c r="D626" s="5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13"/>
      <c r="B627" s="53"/>
      <c r="C627" s="53"/>
      <c r="D627" s="5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13"/>
      <c r="B628" s="53"/>
      <c r="C628" s="53"/>
      <c r="D628" s="5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13"/>
      <c r="B629" s="53"/>
      <c r="C629" s="53"/>
      <c r="D629" s="5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13"/>
      <c r="B630" s="53"/>
      <c r="C630" s="53"/>
      <c r="D630" s="5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13"/>
      <c r="B631" s="53"/>
      <c r="C631" s="53"/>
      <c r="D631" s="5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13"/>
      <c r="B632" s="53"/>
      <c r="C632" s="53"/>
      <c r="D632" s="5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13"/>
      <c r="B633" s="53"/>
      <c r="C633" s="53"/>
      <c r="D633" s="5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13"/>
      <c r="B634" s="53"/>
      <c r="C634" s="53"/>
      <c r="D634" s="5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13"/>
      <c r="B635" s="53"/>
      <c r="C635" s="53"/>
      <c r="D635" s="5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13"/>
      <c r="B636" s="53"/>
      <c r="C636" s="53"/>
      <c r="D636" s="5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13"/>
      <c r="B637" s="53"/>
      <c r="C637" s="53"/>
      <c r="D637" s="5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13"/>
      <c r="B638" s="53"/>
      <c r="C638" s="53"/>
      <c r="D638" s="5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13"/>
      <c r="B639" s="53"/>
      <c r="C639" s="53"/>
      <c r="D639" s="5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13"/>
      <c r="B640" s="53"/>
      <c r="C640" s="53"/>
      <c r="D640" s="5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13"/>
      <c r="B641" s="53"/>
      <c r="C641" s="53"/>
      <c r="D641" s="5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13"/>
      <c r="B642" s="53"/>
      <c r="C642" s="53"/>
      <c r="D642" s="5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13"/>
      <c r="B643" s="53"/>
      <c r="C643" s="53"/>
      <c r="D643" s="5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13"/>
      <c r="B644" s="53"/>
      <c r="C644" s="53"/>
      <c r="D644" s="5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13"/>
      <c r="B645" s="53"/>
      <c r="C645" s="53"/>
      <c r="D645" s="5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13"/>
      <c r="B646" s="53"/>
      <c r="C646" s="53"/>
      <c r="D646" s="5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13"/>
      <c r="B647" s="53"/>
      <c r="C647" s="53"/>
      <c r="D647" s="5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13"/>
      <c r="B648" s="53"/>
      <c r="C648" s="53"/>
      <c r="D648" s="5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13"/>
      <c r="B649" s="53"/>
      <c r="C649" s="53"/>
      <c r="D649" s="5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13"/>
      <c r="B650" s="53"/>
      <c r="C650" s="53"/>
      <c r="D650" s="5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13"/>
      <c r="B651" s="53"/>
      <c r="C651" s="53"/>
      <c r="D651" s="5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13"/>
      <c r="B652" s="53"/>
      <c r="C652" s="53"/>
      <c r="D652" s="5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13"/>
      <c r="B653" s="53"/>
      <c r="C653" s="53"/>
      <c r="D653" s="5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13"/>
      <c r="B654" s="53"/>
      <c r="C654" s="53"/>
      <c r="D654" s="5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13"/>
      <c r="B655" s="53"/>
      <c r="C655" s="53"/>
      <c r="D655" s="5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13"/>
      <c r="B656" s="53"/>
      <c r="C656" s="53"/>
      <c r="D656" s="5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13"/>
      <c r="B657" s="53"/>
      <c r="C657" s="53"/>
      <c r="D657" s="5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13"/>
      <c r="B658" s="53"/>
      <c r="C658" s="53"/>
      <c r="D658" s="5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13"/>
      <c r="B659" s="53"/>
      <c r="C659" s="53"/>
      <c r="D659" s="5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13"/>
      <c r="B660" s="53"/>
      <c r="C660" s="53"/>
      <c r="D660" s="5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13"/>
      <c r="B661" s="53"/>
      <c r="C661" s="53"/>
      <c r="D661" s="5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13"/>
      <c r="B662" s="53"/>
      <c r="C662" s="53"/>
      <c r="D662" s="5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13"/>
      <c r="B663" s="53"/>
      <c r="C663" s="53"/>
      <c r="D663" s="5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13"/>
      <c r="B664" s="53"/>
      <c r="C664" s="53"/>
      <c r="D664" s="5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13"/>
      <c r="B665" s="53"/>
      <c r="C665" s="53"/>
      <c r="D665" s="5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13"/>
      <c r="B666" s="53"/>
      <c r="C666" s="53"/>
      <c r="D666" s="5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13"/>
      <c r="B667" s="53"/>
      <c r="C667" s="53"/>
      <c r="D667" s="5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13"/>
      <c r="B668" s="53"/>
      <c r="C668" s="53"/>
      <c r="D668" s="5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13"/>
      <c r="B669" s="53"/>
      <c r="C669" s="53"/>
      <c r="D669" s="5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13"/>
      <c r="B670" s="53"/>
      <c r="C670" s="53"/>
      <c r="D670" s="5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13"/>
      <c r="B671" s="53"/>
      <c r="C671" s="53"/>
      <c r="D671" s="5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13"/>
      <c r="B672" s="53"/>
      <c r="C672" s="53"/>
      <c r="D672" s="5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13"/>
      <c r="B673" s="53"/>
      <c r="C673" s="53"/>
      <c r="D673" s="5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13"/>
      <c r="B674" s="53"/>
      <c r="C674" s="53"/>
      <c r="D674" s="5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13"/>
      <c r="B675" s="53"/>
      <c r="C675" s="53"/>
      <c r="D675" s="5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13"/>
      <c r="B676" s="53"/>
      <c r="C676" s="53"/>
      <c r="D676" s="5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13"/>
      <c r="B677" s="53"/>
      <c r="C677" s="53"/>
      <c r="D677" s="5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13"/>
      <c r="B678" s="53"/>
      <c r="C678" s="53"/>
      <c r="D678" s="5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13"/>
      <c r="B679" s="53"/>
      <c r="C679" s="53"/>
      <c r="D679" s="5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13"/>
      <c r="B680" s="53"/>
      <c r="C680" s="53"/>
      <c r="D680" s="5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13"/>
      <c r="B681" s="53"/>
      <c r="C681" s="53"/>
      <c r="D681" s="5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13"/>
      <c r="B682" s="53"/>
      <c r="C682" s="53"/>
      <c r="D682" s="5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13"/>
      <c r="B683" s="53"/>
      <c r="C683" s="53"/>
      <c r="D683" s="5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13"/>
      <c r="B684" s="53"/>
      <c r="C684" s="53"/>
      <c r="D684" s="5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13"/>
      <c r="B685" s="53"/>
      <c r="C685" s="53"/>
      <c r="D685" s="5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13"/>
      <c r="B686" s="53"/>
      <c r="C686" s="53"/>
      <c r="D686" s="5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13"/>
      <c r="B687" s="53"/>
      <c r="C687" s="53"/>
      <c r="D687" s="5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13"/>
      <c r="B688" s="53"/>
      <c r="C688" s="53"/>
      <c r="D688" s="5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13"/>
      <c r="B689" s="53"/>
      <c r="C689" s="53"/>
      <c r="D689" s="5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13"/>
      <c r="B690" s="53"/>
      <c r="C690" s="53"/>
      <c r="D690" s="5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13"/>
      <c r="B691" s="53"/>
      <c r="C691" s="53"/>
      <c r="D691" s="5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13"/>
      <c r="B692" s="53"/>
      <c r="C692" s="53"/>
      <c r="D692" s="5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13"/>
      <c r="B693" s="53"/>
      <c r="C693" s="53"/>
      <c r="D693" s="5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13"/>
      <c r="B694" s="53"/>
      <c r="C694" s="53"/>
      <c r="D694" s="5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13"/>
      <c r="B695" s="53"/>
      <c r="C695" s="53"/>
      <c r="D695" s="5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13"/>
      <c r="B696" s="53"/>
      <c r="C696" s="53"/>
      <c r="D696" s="5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13"/>
      <c r="B697" s="53"/>
      <c r="C697" s="53"/>
      <c r="D697" s="5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13"/>
      <c r="B698" s="53"/>
      <c r="C698" s="53"/>
      <c r="D698" s="5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13"/>
      <c r="B699" s="53"/>
      <c r="C699" s="53"/>
      <c r="D699" s="5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13"/>
      <c r="B700" s="53"/>
      <c r="C700" s="53"/>
      <c r="D700" s="5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13"/>
      <c r="B701" s="53"/>
      <c r="C701" s="53"/>
      <c r="D701" s="5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13"/>
      <c r="B702" s="53"/>
      <c r="C702" s="53"/>
      <c r="D702" s="5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13"/>
      <c r="B703" s="53"/>
      <c r="C703" s="53"/>
      <c r="D703" s="5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13"/>
      <c r="B704" s="53"/>
      <c r="C704" s="53"/>
      <c r="D704" s="5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13"/>
      <c r="B705" s="53"/>
      <c r="C705" s="53"/>
      <c r="D705" s="5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13"/>
      <c r="B706" s="53"/>
      <c r="C706" s="53"/>
      <c r="D706" s="5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13"/>
      <c r="B707" s="53"/>
      <c r="C707" s="53"/>
      <c r="D707" s="5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13"/>
      <c r="B708" s="53"/>
      <c r="C708" s="53"/>
      <c r="D708" s="5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13"/>
      <c r="B709" s="53"/>
      <c r="C709" s="53"/>
      <c r="D709" s="5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13"/>
      <c r="B710" s="53"/>
      <c r="C710" s="53"/>
      <c r="D710" s="5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13"/>
      <c r="B711" s="53"/>
      <c r="C711" s="53"/>
      <c r="D711" s="5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13"/>
      <c r="B712" s="53"/>
      <c r="C712" s="53"/>
      <c r="D712" s="5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13"/>
      <c r="B713" s="53"/>
      <c r="C713" s="53"/>
      <c r="D713" s="5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13"/>
      <c r="B714" s="53"/>
      <c r="C714" s="53"/>
      <c r="D714" s="5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13"/>
      <c r="B715" s="53"/>
      <c r="C715" s="53"/>
      <c r="D715" s="5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13"/>
      <c r="B716" s="53"/>
      <c r="C716" s="53"/>
      <c r="D716" s="5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13"/>
      <c r="B717" s="53"/>
      <c r="C717" s="53"/>
      <c r="D717" s="5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13"/>
      <c r="B718" s="53"/>
      <c r="C718" s="53"/>
      <c r="D718" s="5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13"/>
      <c r="B719" s="53"/>
      <c r="C719" s="53"/>
      <c r="D719" s="5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13"/>
      <c r="B720" s="53"/>
      <c r="C720" s="53"/>
      <c r="D720" s="5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13"/>
      <c r="B721" s="53"/>
      <c r="C721" s="53"/>
      <c r="D721" s="5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13"/>
      <c r="B722" s="53"/>
      <c r="C722" s="53"/>
      <c r="D722" s="5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13"/>
      <c r="B723" s="53"/>
      <c r="C723" s="53"/>
      <c r="D723" s="5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13"/>
      <c r="B724" s="53"/>
      <c r="C724" s="53"/>
      <c r="D724" s="5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13"/>
      <c r="B725" s="53"/>
      <c r="C725" s="53"/>
      <c r="D725" s="5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13"/>
      <c r="B726" s="53"/>
      <c r="C726" s="53"/>
      <c r="D726" s="5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13"/>
      <c r="B727" s="53"/>
      <c r="C727" s="53"/>
      <c r="D727" s="5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13"/>
      <c r="B728" s="53"/>
      <c r="C728" s="53"/>
      <c r="D728" s="5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13"/>
      <c r="B729" s="53"/>
      <c r="C729" s="53"/>
      <c r="D729" s="5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13"/>
      <c r="B730" s="53"/>
      <c r="C730" s="53"/>
      <c r="D730" s="5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13"/>
      <c r="B731" s="53"/>
      <c r="C731" s="53"/>
      <c r="D731" s="5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13"/>
      <c r="B732" s="53"/>
      <c r="C732" s="53"/>
      <c r="D732" s="5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13"/>
      <c r="B733" s="53"/>
      <c r="C733" s="53"/>
      <c r="D733" s="5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13"/>
      <c r="B734" s="53"/>
      <c r="C734" s="53"/>
      <c r="D734" s="5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13"/>
      <c r="B735" s="53"/>
      <c r="C735" s="53"/>
      <c r="D735" s="5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13"/>
      <c r="B736" s="53"/>
      <c r="C736" s="53"/>
      <c r="D736" s="5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13"/>
      <c r="B737" s="53"/>
      <c r="C737" s="53"/>
      <c r="D737" s="5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13"/>
      <c r="B738" s="53"/>
      <c r="C738" s="53"/>
      <c r="D738" s="5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13"/>
      <c r="B739" s="53"/>
      <c r="C739" s="53"/>
      <c r="D739" s="5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13"/>
      <c r="B740" s="53"/>
      <c r="C740" s="53"/>
      <c r="D740" s="5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13"/>
      <c r="B741" s="53"/>
      <c r="C741" s="53"/>
      <c r="D741" s="5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13"/>
      <c r="B742" s="53"/>
      <c r="C742" s="53"/>
      <c r="D742" s="5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13"/>
      <c r="B743" s="53"/>
      <c r="C743" s="53"/>
      <c r="D743" s="5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13"/>
      <c r="B744" s="53"/>
      <c r="C744" s="53"/>
      <c r="D744" s="5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13"/>
      <c r="B745" s="53"/>
      <c r="C745" s="53"/>
      <c r="D745" s="5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13"/>
      <c r="B746" s="53"/>
      <c r="C746" s="53"/>
      <c r="D746" s="5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13"/>
      <c r="B747" s="53"/>
      <c r="C747" s="53"/>
      <c r="D747" s="5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13"/>
      <c r="B748" s="53"/>
      <c r="C748" s="53"/>
      <c r="D748" s="5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13"/>
      <c r="B749" s="53"/>
      <c r="C749" s="53"/>
      <c r="D749" s="5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13"/>
      <c r="B750" s="53"/>
      <c r="C750" s="53"/>
      <c r="D750" s="5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13"/>
      <c r="B751" s="53"/>
      <c r="C751" s="53"/>
      <c r="D751" s="5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13"/>
      <c r="B752" s="53"/>
      <c r="C752" s="53"/>
      <c r="D752" s="5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13"/>
      <c r="B753" s="53"/>
      <c r="C753" s="53"/>
      <c r="D753" s="5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13"/>
      <c r="B754" s="53"/>
      <c r="C754" s="53"/>
      <c r="D754" s="5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13"/>
      <c r="B755" s="53"/>
      <c r="C755" s="53"/>
      <c r="D755" s="5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13"/>
      <c r="B756" s="53"/>
      <c r="C756" s="53"/>
      <c r="D756" s="5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13"/>
      <c r="B757" s="53"/>
      <c r="C757" s="53"/>
      <c r="D757" s="5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13"/>
      <c r="B758" s="53"/>
      <c r="C758" s="53"/>
      <c r="D758" s="5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13"/>
      <c r="B759" s="53"/>
      <c r="C759" s="53"/>
      <c r="D759" s="5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13"/>
      <c r="B760" s="53"/>
      <c r="C760" s="53"/>
      <c r="D760" s="5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13"/>
      <c r="B761" s="53"/>
      <c r="C761" s="53"/>
      <c r="D761" s="5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13"/>
      <c r="B762" s="53"/>
      <c r="C762" s="53"/>
      <c r="D762" s="5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13"/>
      <c r="B763" s="53"/>
      <c r="C763" s="53"/>
      <c r="D763" s="5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13"/>
      <c r="B764" s="53"/>
      <c r="C764" s="53"/>
      <c r="D764" s="5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13"/>
      <c r="B765" s="53"/>
      <c r="C765" s="53"/>
      <c r="D765" s="5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13"/>
      <c r="B766" s="53"/>
      <c r="C766" s="53"/>
      <c r="D766" s="5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13"/>
      <c r="B767" s="53"/>
      <c r="C767" s="53"/>
      <c r="D767" s="5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13"/>
      <c r="B768" s="53"/>
      <c r="C768" s="53"/>
      <c r="D768" s="5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13"/>
      <c r="B769" s="53"/>
      <c r="C769" s="53"/>
      <c r="D769" s="5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13"/>
      <c r="B770" s="53"/>
      <c r="C770" s="53"/>
      <c r="D770" s="5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13"/>
      <c r="B771" s="53"/>
      <c r="C771" s="53"/>
      <c r="D771" s="5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13"/>
      <c r="B772" s="53"/>
      <c r="C772" s="53"/>
      <c r="D772" s="5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13"/>
      <c r="B773" s="53"/>
      <c r="C773" s="53"/>
      <c r="D773" s="5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13"/>
      <c r="B774" s="53"/>
      <c r="C774" s="53"/>
      <c r="D774" s="5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13"/>
      <c r="B775" s="53"/>
      <c r="C775" s="53"/>
      <c r="D775" s="5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13"/>
      <c r="B776" s="53"/>
      <c r="C776" s="53"/>
      <c r="D776" s="5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13"/>
      <c r="B777" s="53"/>
      <c r="C777" s="53"/>
      <c r="D777" s="5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13"/>
      <c r="B778" s="53"/>
      <c r="C778" s="53"/>
      <c r="D778" s="5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13"/>
      <c r="B779" s="53"/>
      <c r="C779" s="53"/>
      <c r="D779" s="5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13"/>
      <c r="B780" s="53"/>
      <c r="C780" s="53"/>
      <c r="D780" s="5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13"/>
      <c r="B781" s="53"/>
      <c r="C781" s="53"/>
      <c r="D781" s="5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13"/>
      <c r="B782" s="53"/>
      <c r="C782" s="53"/>
      <c r="D782" s="5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13"/>
      <c r="B783" s="53"/>
      <c r="C783" s="53"/>
      <c r="D783" s="5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13"/>
      <c r="B784" s="53"/>
      <c r="C784" s="53"/>
      <c r="D784" s="5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13"/>
      <c r="B785" s="53"/>
      <c r="C785" s="53"/>
      <c r="D785" s="5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13"/>
      <c r="B786" s="53"/>
      <c r="C786" s="53"/>
      <c r="D786" s="5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13"/>
      <c r="B787" s="53"/>
      <c r="C787" s="53"/>
      <c r="D787" s="5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13"/>
      <c r="B788" s="53"/>
      <c r="C788" s="53"/>
      <c r="D788" s="5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13"/>
      <c r="B789" s="53"/>
      <c r="C789" s="53"/>
      <c r="D789" s="5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13"/>
      <c r="B790" s="53"/>
      <c r="C790" s="53"/>
      <c r="D790" s="5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13"/>
      <c r="B791" s="53"/>
      <c r="C791" s="53"/>
      <c r="D791" s="5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13"/>
      <c r="B792" s="53"/>
      <c r="C792" s="53"/>
      <c r="D792" s="5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13"/>
      <c r="B793" s="53"/>
      <c r="C793" s="53"/>
      <c r="D793" s="5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13"/>
      <c r="B794" s="53"/>
      <c r="C794" s="53"/>
      <c r="D794" s="5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13"/>
      <c r="B795" s="53"/>
      <c r="C795" s="53"/>
      <c r="D795" s="5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13"/>
      <c r="B796" s="53"/>
      <c r="C796" s="53"/>
      <c r="D796" s="5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13"/>
      <c r="B797" s="53"/>
      <c r="C797" s="53"/>
      <c r="D797" s="5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13"/>
      <c r="B798" s="53"/>
      <c r="C798" s="53"/>
      <c r="D798" s="5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13"/>
      <c r="B799" s="53"/>
      <c r="C799" s="53"/>
      <c r="D799" s="5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13"/>
      <c r="B800" s="53"/>
      <c r="C800" s="53"/>
      <c r="D800" s="5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13"/>
      <c r="B801" s="53"/>
      <c r="C801" s="53"/>
      <c r="D801" s="5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13"/>
      <c r="B802" s="53"/>
      <c r="C802" s="53"/>
      <c r="D802" s="5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13"/>
      <c r="B803" s="53"/>
      <c r="C803" s="53"/>
      <c r="D803" s="5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13"/>
      <c r="B804" s="53"/>
      <c r="C804" s="53"/>
      <c r="D804" s="5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13"/>
      <c r="B805" s="53"/>
      <c r="C805" s="53"/>
      <c r="D805" s="5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13"/>
      <c r="B806" s="53"/>
      <c r="C806" s="53"/>
      <c r="D806" s="5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13"/>
      <c r="B807" s="53"/>
      <c r="C807" s="53"/>
      <c r="D807" s="5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13"/>
      <c r="B808" s="53"/>
      <c r="C808" s="53"/>
      <c r="D808" s="5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13"/>
      <c r="B809" s="53"/>
      <c r="C809" s="53"/>
      <c r="D809" s="5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13"/>
      <c r="B810" s="53"/>
      <c r="C810" s="53"/>
      <c r="D810" s="5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13"/>
      <c r="B811" s="53"/>
      <c r="C811" s="53"/>
      <c r="D811" s="5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13"/>
      <c r="B812" s="53"/>
      <c r="C812" s="53"/>
      <c r="D812" s="5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13"/>
      <c r="B813" s="53"/>
      <c r="C813" s="53"/>
      <c r="D813" s="5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13"/>
      <c r="B814" s="53"/>
      <c r="C814" s="53"/>
      <c r="D814" s="5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13"/>
      <c r="B815" s="53"/>
      <c r="C815" s="53"/>
      <c r="D815" s="5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13"/>
      <c r="B816" s="53"/>
      <c r="C816" s="53"/>
      <c r="D816" s="5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13"/>
      <c r="B817" s="53"/>
      <c r="C817" s="53"/>
      <c r="D817" s="5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13"/>
      <c r="B818" s="53"/>
      <c r="C818" s="53"/>
      <c r="D818" s="5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13"/>
      <c r="B819" s="53"/>
      <c r="C819" s="53"/>
      <c r="D819" s="5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13"/>
      <c r="B820" s="53"/>
      <c r="C820" s="53"/>
      <c r="D820" s="5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13"/>
      <c r="B821" s="53"/>
      <c r="C821" s="53"/>
      <c r="D821" s="5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13"/>
      <c r="B822" s="53"/>
      <c r="C822" s="53"/>
      <c r="D822" s="5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13"/>
      <c r="B823" s="53"/>
      <c r="C823" s="53"/>
      <c r="D823" s="5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13"/>
      <c r="B824" s="53"/>
      <c r="C824" s="53"/>
      <c r="D824" s="5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13"/>
      <c r="B825" s="53"/>
      <c r="C825" s="53"/>
      <c r="D825" s="5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13"/>
      <c r="B826" s="53"/>
      <c r="C826" s="53"/>
      <c r="D826" s="5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13"/>
      <c r="B827" s="53"/>
      <c r="C827" s="53"/>
      <c r="D827" s="5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13"/>
      <c r="B828" s="53"/>
      <c r="C828" s="53"/>
      <c r="D828" s="5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13"/>
      <c r="B829" s="53"/>
      <c r="C829" s="53"/>
      <c r="D829" s="5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13"/>
      <c r="B830" s="53"/>
      <c r="C830" s="53"/>
      <c r="D830" s="5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13"/>
      <c r="B831" s="53"/>
      <c r="C831" s="53"/>
      <c r="D831" s="5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13"/>
      <c r="B832" s="53"/>
      <c r="C832" s="53"/>
      <c r="D832" s="5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13"/>
      <c r="B833" s="53"/>
      <c r="C833" s="53"/>
      <c r="D833" s="5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13"/>
      <c r="B834" s="53"/>
      <c r="C834" s="53"/>
      <c r="D834" s="5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13"/>
      <c r="B835" s="53"/>
      <c r="C835" s="53"/>
      <c r="D835" s="5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13"/>
      <c r="B836" s="53"/>
      <c r="C836" s="53"/>
      <c r="D836" s="5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13"/>
      <c r="B837" s="53"/>
      <c r="C837" s="53"/>
      <c r="D837" s="5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13"/>
      <c r="B838" s="53"/>
      <c r="C838" s="53"/>
      <c r="D838" s="5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13"/>
      <c r="B839" s="53"/>
      <c r="C839" s="53"/>
      <c r="D839" s="5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13"/>
      <c r="B840" s="53"/>
      <c r="C840" s="53"/>
      <c r="D840" s="5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13"/>
      <c r="B841" s="53"/>
      <c r="C841" s="53"/>
      <c r="D841" s="5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13"/>
      <c r="B842" s="53"/>
      <c r="C842" s="53"/>
      <c r="D842" s="5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13"/>
      <c r="B843" s="53"/>
      <c r="C843" s="53"/>
      <c r="D843" s="5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13"/>
      <c r="B844" s="53"/>
      <c r="C844" s="53"/>
      <c r="D844" s="5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13"/>
      <c r="B845" s="53"/>
      <c r="C845" s="53"/>
      <c r="D845" s="5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13"/>
      <c r="B846" s="53"/>
      <c r="C846" s="53"/>
      <c r="D846" s="5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13"/>
      <c r="B847" s="53"/>
      <c r="C847" s="53"/>
      <c r="D847" s="5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13"/>
      <c r="B848" s="53"/>
      <c r="C848" s="53"/>
      <c r="D848" s="5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13"/>
      <c r="B849" s="53"/>
      <c r="C849" s="53"/>
      <c r="D849" s="5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13"/>
      <c r="B850" s="53"/>
      <c r="C850" s="53"/>
      <c r="D850" s="5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13"/>
      <c r="B851" s="53"/>
      <c r="C851" s="53"/>
      <c r="D851" s="5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13"/>
      <c r="B852" s="53"/>
      <c r="C852" s="53"/>
      <c r="D852" s="5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13"/>
      <c r="B853" s="53"/>
      <c r="C853" s="53"/>
      <c r="D853" s="5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13"/>
      <c r="B854" s="53"/>
      <c r="C854" s="53"/>
      <c r="D854" s="5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13"/>
      <c r="B855" s="53"/>
      <c r="C855" s="53"/>
      <c r="D855" s="5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13"/>
      <c r="B856" s="53"/>
      <c r="C856" s="53"/>
      <c r="D856" s="5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13"/>
      <c r="B857" s="53"/>
      <c r="C857" s="53"/>
      <c r="D857" s="5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13"/>
      <c r="B858" s="53"/>
      <c r="C858" s="53"/>
      <c r="D858" s="5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13"/>
      <c r="B859" s="53"/>
      <c r="C859" s="53"/>
      <c r="D859" s="5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13"/>
      <c r="B860" s="53"/>
      <c r="C860" s="53"/>
      <c r="D860" s="5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13"/>
      <c r="B861" s="53"/>
      <c r="C861" s="53"/>
      <c r="D861" s="5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13"/>
      <c r="B862" s="53"/>
      <c r="C862" s="53"/>
      <c r="D862" s="5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13"/>
      <c r="B863" s="53"/>
      <c r="C863" s="53"/>
      <c r="D863" s="5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13"/>
      <c r="B864" s="53"/>
      <c r="C864" s="53"/>
      <c r="D864" s="5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13"/>
      <c r="B865" s="53"/>
      <c r="C865" s="53"/>
      <c r="D865" s="5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13"/>
      <c r="B866" s="53"/>
      <c r="C866" s="53"/>
      <c r="D866" s="5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13"/>
      <c r="B867" s="53"/>
      <c r="C867" s="53"/>
      <c r="D867" s="5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13"/>
      <c r="B868" s="53"/>
      <c r="C868" s="53"/>
      <c r="D868" s="5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13"/>
      <c r="B869" s="53"/>
      <c r="C869" s="53"/>
      <c r="D869" s="5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13"/>
      <c r="B870" s="53"/>
      <c r="C870" s="53"/>
      <c r="D870" s="5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13"/>
      <c r="B871" s="53"/>
      <c r="C871" s="53"/>
      <c r="D871" s="5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13"/>
      <c r="B872" s="53"/>
      <c r="C872" s="53"/>
      <c r="D872" s="5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13"/>
      <c r="B873" s="53"/>
      <c r="C873" s="53"/>
      <c r="D873" s="5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13"/>
      <c r="B874" s="53"/>
      <c r="C874" s="53"/>
      <c r="D874" s="5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13"/>
      <c r="B875" s="53"/>
      <c r="C875" s="53"/>
      <c r="D875" s="5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13"/>
      <c r="B876" s="53"/>
      <c r="C876" s="53"/>
      <c r="D876" s="5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13"/>
      <c r="B877" s="53"/>
      <c r="C877" s="53"/>
      <c r="D877" s="5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13"/>
      <c r="B878" s="53"/>
      <c r="C878" s="53"/>
      <c r="D878" s="5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13"/>
      <c r="B879" s="53"/>
      <c r="C879" s="53"/>
      <c r="D879" s="5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13"/>
      <c r="B880" s="53"/>
      <c r="C880" s="53"/>
      <c r="D880" s="5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13"/>
      <c r="B881" s="53"/>
      <c r="C881" s="53"/>
      <c r="D881" s="5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13"/>
      <c r="B882" s="53"/>
      <c r="C882" s="53"/>
      <c r="D882" s="5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13"/>
      <c r="B883" s="53"/>
      <c r="C883" s="53"/>
      <c r="D883" s="5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13"/>
      <c r="B884" s="53"/>
      <c r="C884" s="53"/>
      <c r="D884" s="5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13"/>
      <c r="B885" s="53"/>
      <c r="C885" s="53"/>
      <c r="D885" s="5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13"/>
      <c r="B886" s="53"/>
      <c r="C886" s="53"/>
      <c r="D886" s="5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13"/>
      <c r="B887" s="53"/>
      <c r="C887" s="53"/>
      <c r="D887" s="5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13"/>
      <c r="B888" s="53"/>
      <c r="C888" s="53"/>
      <c r="D888" s="5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13"/>
      <c r="B889" s="53"/>
      <c r="C889" s="53"/>
      <c r="D889" s="5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13"/>
      <c r="B890" s="53"/>
      <c r="C890" s="53"/>
      <c r="D890" s="5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13"/>
      <c r="B891" s="53"/>
      <c r="C891" s="53"/>
      <c r="D891" s="5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13"/>
      <c r="B892" s="53"/>
      <c r="C892" s="53"/>
      <c r="D892" s="5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13"/>
      <c r="B893" s="53"/>
      <c r="C893" s="53"/>
      <c r="D893" s="5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13"/>
      <c r="B894" s="53"/>
      <c r="C894" s="53"/>
      <c r="D894" s="5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13"/>
      <c r="B895" s="53"/>
      <c r="C895" s="53"/>
      <c r="D895" s="5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13"/>
      <c r="B896" s="53"/>
      <c r="C896" s="53"/>
      <c r="D896" s="5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13"/>
      <c r="B897" s="53"/>
      <c r="C897" s="53"/>
      <c r="D897" s="5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13"/>
      <c r="B898" s="53"/>
      <c r="C898" s="53"/>
      <c r="D898" s="5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13"/>
      <c r="B899" s="53"/>
      <c r="C899" s="53"/>
      <c r="D899" s="5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13"/>
      <c r="B900" s="53"/>
      <c r="C900" s="53"/>
      <c r="D900" s="5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13"/>
      <c r="B901" s="53"/>
      <c r="C901" s="53"/>
      <c r="D901" s="5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13"/>
      <c r="B902" s="53"/>
      <c r="C902" s="53"/>
      <c r="D902" s="5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13"/>
      <c r="B903" s="53"/>
      <c r="C903" s="53"/>
      <c r="D903" s="5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13"/>
      <c r="B904" s="53"/>
      <c r="C904" s="53"/>
      <c r="D904" s="5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13"/>
      <c r="B905" s="53"/>
      <c r="C905" s="53"/>
      <c r="D905" s="5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13"/>
      <c r="B906" s="53"/>
      <c r="C906" s="53"/>
      <c r="D906" s="5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13"/>
      <c r="B907" s="53"/>
      <c r="C907" s="53"/>
      <c r="D907" s="5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13"/>
      <c r="B908" s="53"/>
      <c r="C908" s="53"/>
      <c r="D908" s="5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13"/>
      <c r="B909" s="53"/>
      <c r="C909" s="53"/>
      <c r="D909" s="5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13"/>
      <c r="B910" s="53"/>
      <c r="C910" s="53"/>
      <c r="D910" s="5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13"/>
      <c r="B911" s="53"/>
      <c r="C911" s="53"/>
      <c r="D911" s="5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13"/>
      <c r="B912" s="53"/>
      <c r="C912" s="53"/>
      <c r="D912" s="5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13"/>
      <c r="B913" s="53"/>
      <c r="C913" s="53"/>
      <c r="D913" s="5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13"/>
      <c r="B914" s="53"/>
      <c r="C914" s="53"/>
      <c r="D914" s="5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13"/>
      <c r="B915" s="53"/>
      <c r="C915" s="53"/>
      <c r="D915" s="5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13"/>
      <c r="B916" s="53"/>
      <c r="C916" s="53"/>
      <c r="D916" s="5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13"/>
      <c r="B917" s="53"/>
      <c r="C917" s="53"/>
      <c r="D917" s="5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13"/>
      <c r="B918" s="53"/>
      <c r="C918" s="53"/>
      <c r="D918" s="5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13"/>
      <c r="B919" s="53"/>
      <c r="C919" s="53"/>
      <c r="D919" s="5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13"/>
      <c r="B920" s="53"/>
      <c r="C920" s="53"/>
      <c r="D920" s="5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13"/>
      <c r="B921" s="53"/>
      <c r="C921" s="53"/>
      <c r="D921" s="5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13"/>
      <c r="B922" s="53"/>
      <c r="C922" s="53"/>
      <c r="D922" s="5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13"/>
      <c r="B923" s="53"/>
      <c r="C923" s="53"/>
      <c r="D923" s="5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13"/>
      <c r="B924" s="53"/>
      <c r="C924" s="53"/>
      <c r="D924" s="5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13"/>
      <c r="B925" s="53"/>
      <c r="C925" s="53"/>
      <c r="D925" s="5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13"/>
      <c r="B926" s="53"/>
      <c r="C926" s="53"/>
      <c r="D926" s="5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13"/>
      <c r="B927" s="53"/>
      <c r="C927" s="53"/>
      <c r="D927" s="5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13"/>
      <c r="B928" s="53"/>
      <c r="C928" s="53"/>
      <c r="D928" s="5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13"/>
      <c r="B929" s="53"/>
      <c r="C929" s="53"/>
      <c r="D929" s="5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13"/>
      <c r="B930" s="53"/>
      <c r="C930" s="53"/>
      <c r="D930" s="5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13"/>
      <c r="B931" s="53"/>
      <c r="C931" s="53"/>
      <c r="D931" s="5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13"/>
      <c r="B932" s="53"/>
      <c r="C932" s="53"/>
      <c r="D932" s="5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13"/>
      <c r="B933" s="53"/>
      <c r="C933" s="53"/>
      <c r="D933" s="5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13"/>
      <c r="B934" s="53"/>
      <c r="C934" s="53"/>
      <c r="D934" s="5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13"/>
      <c r="B935" s="53"/>
      <c r="C935" s="53"/>
      <c r="D935" s="5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13"/>
      <c r="B936" s="53"/>
      <c r="C936" s="53"/>
      <c r="D936" s="5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13"/>
      <c r="B937" s="53"/>
      <c r="C937" s="53"/>
      <c r="D937" s="5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13"/>
      <c r="B938" s="53"/>
      <c r="C938" s="53"/>
      <c r="D938" s="5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13"/>
      <c r="B939" s="53"/>
      <c r="C939" s="53"/>
      <c r="D939" s="5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13"/>
      <c r="B940" s="53"/>
      <c r="C940" s="53"/>
      <c r="D940" s="5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13"/>
      <c r="B941" s="53"/>
      <c r="C941" s="53"/>
      <c r="D941" s="5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13"/>
      <c r="B942" s="53"/>
      <c r="C942" s="53"/>
      <c r="D942" s="5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13"/>
      <c r="B943" s="53"/>
      <c r="C943" s="53"/>
      <c r="D943" s="5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13"/>
      <c r="B944" s="53"/>
      <c r="C944" s="53"/>
      <c r="D944" s="5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13"/>
      <c r="B945" s="53"/>
      <c r="C945" s="53"/>
      <c r="D945" s="5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13"/>
      <c r="B946" s="53"/>
      <c r="C946" s="53"/>
      <c r="D946" s="5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13"/>
      <c r="B947" s="53"/>
      <c r="C947" s="53"/>
      <c r="D947" s="5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13"/>
      <c r="B948" s="53"/>
      <c r="C948" s="53"/>
      <c r="D948" s="5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13"/>
      <c r="B949" s="53"/>
      <c r="C949" s="53"/>
      <c r="D949" s="5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13"/>
      <c r="B950" s="53"/>
      <c r="C950" s="53"/>
      <c r="D950" s="5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13"/>
      <c r="B951" s="53"/>
      <c r="C951" s="53"/>
      <c r="D951" s="5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13"/>
      <c r="B952" s="53"/>
      <c r="C952" s="53"/>
      <c r="D952" s="5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13"/>
      <c r="B953" s="53"/>
      <c r="C953" s="53"/>
      <c r="D953" s="5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13"/>
      <c r="B954" s="53"/>
      <c r="C954" s="53"/>
      <c r="D954" s="5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13"/>
      <c r="B955" s="53"/>
      <c r="C955" s="53"/>
      <c r="D955" s="5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13"/>
      <c r="B956" s="53"/>
      <c r="C956" s="53"/>
      <c r="D956" s="5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13"/>
      <c r="B957" s="53"/>
      <c r="C957" s="53"/>
      <c r="D957" s="5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13"/>
      <c r="B958" s="53"/>
      <c r="C958" s="53"/>
      <c r="D958" s="5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13"/>
      <c r="B959" s="53"/>
      <c r="C959" s="53"/>
      <c r="D959" s="5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13"/>
      <c r="B960" s="53"/>
      <c r="C960" s="53"/>
      <c r="D960" s="5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13"/>
      <c r="B961" s="53"/>
      <c r="C961" s="53"/>
      <c r="D961" s="5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13"/>
      <c r="B962" s="53"/>
      <c r="C962" s="53"/>
      <c r="D962" s="5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13"/>
      <c r="B963" s="53"/>
      <c r="C963" s="53"/>
      <c r="D963" s="5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13"/>
      <c r="B964" s="53"/>
      <c r="C964" s="53"/>
      <c r="D964" s="5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13"/>
      <c r="B965" s="53"/>
      <c r="C965" s="53"/>
      <c r="D965" s="5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13"/>
      <c r="B966" s="53"/>
      <c r="C966" s="53"/>
      <c r="D966" s="5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13"/>
      <c r="B967" s="53"/>
      <c r="C967" s="53"/>
      <c r="D967" s="5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13"/>
      <c r="B968" s="53"/>
      <c r="C968" s="53"/>
      <c r="D968" s="5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13"/>
      <c r="B969" s="53"/>
      <c r="C969" s="53"/>
      <c r="D969" s="5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13"/>
      <c r="B970" s="53"/>
      <c r="C970" s="53"/>
      <c r="D970" s="5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13"/>
      <c r="B971" s="53"/>
      <c r="C971" s="53"/>
      <c r="D971" s="5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13"/>
      <c r="B972" s="53"/>
      <c r="C972" s="53"/>
      <c r="D972" s="5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13"/>
      <c r="B973" s="53"/>
      <c r="C973" s="53"/>
      <c r="D973" s="5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13"/>
      <c r="B974" s="53"/>
      <c r="C974" s="53"/>
      <c r="D974" s="5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13"/>
      <c r="B975" s="53"/>
      <c r="C975" s="53"/>
      <c r="D975" s="5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13"/>
      <c r="B976" s="53"/>
      <c r="C976" s="53"/>
      <c r="D976" s="5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13"/>
      <c r="B977" s="53"/>
      <c r="C977" s="53"/>
      <c r="D977" s="5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13"/>
      <c r="B978" s="53"/>
      <c r="C978" s="53"/>
      <c r="D978" s="5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13"/>
      <c r="B979" s="53"/>
      <c r="C979" s="53"/>
      <c r="D979" s="5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13"/>
      <c r="B980" s="53"/>
      <c r="C980" s="53"/>
      <c r="D980" s="5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13"/>
      <c r="B981" s="53"/>
      <c r="C981" s="53"/>
      <c r="D981" s="5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13"/>
      <c r="B982" s="53"/>
      <c r="C982" s="53"/>
      <c r="D982" s="5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13"/>
      <c r="B983" s="53"/>
      <c r="C983" s="53"/>
      <c r="D983" s="5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13"/>
      <c r="B984" s="53"/>
      <c r="C984" s="53"/>
      <c r="D984" s="5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13"/>
      <c r="B985" s="53"/>
      <c r="C985" s="53"/>
      <c r="D985" s="5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13"/>
      <c r="B986" s="53"/>
      <c r="C986" s="53"/>
      <c r="D986" s="5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13"/>
      <c r="B987" s="53"/>
      <c r="C987" s="53"/>
      <c r="D987" s="5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13"/>
      <c r="B988" s="53"/>
      <c r="C988" s="53"/>
      <c r="D988" s="5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13"/>
      <c r="B989" s="53"/>
      <c r="C989" s="53"/>
      <c r="D989" s="5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13"/>
      <c r="B990" s="53"/>
      <c r="C990" s="53"/>
      <c r="D990" s="5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13"/>
      <c r="B991" s="53"/>
      <c r="C991" s="53"/>
      <c r="D991" s="5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13"/>
      <c r="B992" s="53"/>
      <c r="C992" s="53"/>
      <c r="D992" s="5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13"/>
      <c r="B993" s="53"/>
      <c r="C993" s="53"/>
      <c r="D993" s="5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13"/>
      <c r="B994" s="53"/>
      <c r="C994" s="53"/>
      <c r="D994" s="5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13"/>
      <c r="B995" s="53"/>
      <c r="C995" s="53"/>
      <c r="D995" s="5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13"/>
      <c r="B996" s="53"/>
      <c r="C996" s="53"/>
      <c r="D996" s="5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13"/>
      <c r="B997" s="53"/>
      <c r="C997" s="53"/>
      <c r="D997" s="5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13"/>
      <c r="B998" s="53"/>
      <c r="C998" s="53"/>
      <c r="D998" s="5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13"/>
      <c r="B999" s="53"/>
      <c r="C999" s="53"/>
      <c r="D999" s="5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13"/>
      <c r="B1000" s="53"/>
      <c r="C1000" s="53"/>
      <c r="D1000" s="5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2">
    <mergeCell ref="O212:O216"/>
    <mergeCell ref="O217:O221"/>
    <mergeCell ref="O222:O231"/>
    <mergeCell ref="O232:O246"/>
    <mergeCell ref="O247:O266"/>
    <mergeCell ref="O267:O271"/>
    <mergeCell ref="O272:O281"/>
    <mergeCell ref="O282:O289"/>
    <mergeCell ref="O49:O53"/>
    <mergeCell ref="O54:O58"/>
    <mergeCell ref="O59:O92"/>
    <mergeCell ref="O93:O126"/>
    <mergeCell ref="O127:O160"/>
    <mergeCell ref="O161:O178"/>
    <mergeCell ref="O179:O193"/>
    <mergeCell ref="O194:O206"/>
    <mergeCell ref="O207:O211"/>
    <mergeCell ref="O4:O6"/>
    <mergeCell ref="O12:O16"/>
    <mergeCell ref="O17:O19"/>
    <mergeCell ref="O21:O23"/>
    <mergeCell ref="O24:O27"/>
    <mergeCell ref="O29:O35"/>
    <mergeCell ref="O36:O40"/>
    <mergeCell ref="O41:O45"/>
    <mergeCell ref="O46:O48"/>
    <mergeCell ref="B2:K2"/>
    <mergeCell ref="F4:F6"/>
    <mergeCell ref="G4:G6"/>
    <mergeCell ref="H4:H6"/>
    <mergeCell ref="I4:I6"/>
    <mergeCell ref="J4:J6"/>
    <mergeCell ref="K4:K6"/>
    <mergeCell ref="E4:E6"/>
    <mergeCell ref="C12:C16"/>
    <mergeCell ref="C17:C19"/>
    <mergeCell ref="B21:B23"/>
    <mergeCell ref="C21:C23"/>
    <mergeCell ref="E21:E23"/>
    <mergeCell ref="C24:C28"/>
    <mergeCell ref="C46:C48"/>
    <mergeCell ref="C59:C92"/>
    <mergeCell ref="C93:C126"/>
    <mergeCell ref="C29:C35"/>
    <mergeCell ref="C36:C40"/>
    <mergeCell ref="B41:B42"/>
    <mergeCell ref="C41:C45"/>
    <mergeCell ref="B43:B44"/>
    <mergeCell ref="B46:B48"/>
    <mergeCell ref="B49:B53"/>
    <mergeCell ref="B54:B58"/>
    <mergeCell ref="B59:B62"/>
    <mergeCell ref="B63:B64"/>
    <mergeCell ref="B65:B66"/>
    <mergeCell ref="B67:B68"/>
    <mergeCell ref="B69:B70"/>
    <mergeCell ref="B71:B72"/>
    <mergeCell ref="B73:B74"/>
    <mergeCell ref="B75:B76"/>
    <mergeCell ref="B77:B78"/>
    <mergeCell ref="B79:B80"/>
    <mergeCell ref="B81:B82"/>
    <mergeCell ref="B83:B84"/>
    <mergeCell ref="B85:B86"/>
    <mergeCell ref="B121:B122"/>
    <mergeCell ref="B123:B124"/>
    <mergeCell ref="B125:B126"/>
    <mergeCell ref="B87:B88"/>
    <mergeCell ref="B89:B90"/>
    <mergeCell ref="B91:B92"/>
    <mergeCell ref="B93:B96"/>
    <mergeCell ref="B97:B98"/>
    <mergeCell ref="B99:B100"/>
    <mergeCell ref="B101:B102"/>
    <mergeCell ref="B103:B104"/>
    <mergeCell ref="B105:B106"/>
    <mergeCell ref="B107:B108"/>
    <mergeCell ref="B109:B110"/>
    <mergeCell ref="B111:B112"/>
    <mergeCell ref="B113:B114"/>
    <mergeCell ref="B115:B116"/>
    <mergeCell ref="B153:B154"/>
    <mergeCell ref="B155:B156"/>
    <mergeCell ref="B117:B118"/>
    <mergeCell ref="B119:B120"/>
    <mergeCell ref="B127:B130"/>
    <mergeCell ref="C127:C160"/>
    <mergeCell ref="B131:B132"/>
    <mergeCell ref="B133:B134"/>
    <mergeCell ref="B135:B136"/>
    <mergeCell ref="B137:B138"/>
    <mergeCell ref="B139:B140"/>
    <mergeCell ref="B141:B142"/>
    <mergeCell ref="B143:B144"/>
    <mergeCell ref="B145:B146"/>
    <mergeCell ref="B147:B148"/>
    <mergeCell ref="B149:B150"/>
    <mergeCell ref="B151:B152"/>
    <mergeCell ref="B157:B158"/>
    <mergeCell ref="B159:B160"/>
    <mergeCell ref="B163:B164"/>
    <mergeCell ref="B165:B166"/>
    <mergeCell ref="B167:B168"/>
    <mergeCell ref="B169:B170"/>
    <mergeCell ref="B171:B172"/>
    <mergeCell ref="B194:B195"/>
    <mergeCell ref="C247:C266"/>
    <mergeCell ref="C267:C271"/>
    <mergeCell ref="B161:B162"/>
    <mergeCell ref="B175:B176"/>
    <mergeCell ref="B177:B178"/>
    <mergeCell ref="B173:B174"/>
    <mergeCell ref="B180:B181"/>
    <mergeCell ref="B182:B183"/>
    <mergeCell ref="B184:B185"/>
    <mergeCell ref="B196:B197"/>
    <mergeCell ref="B198:B199"/>
    <mergeCell ref="B200:B201"/>
    <mergeCell ref="B202:B203"/>
    <mergeCell ref="B204:B205"/>
    <mergeCell ref="C49:C53"/>
    <mergeCell ref="C54:C58"/>
    <mergeCell ref="C272:C280"/>
    <mergeCell ref="C282:C289"/>
    <mergeCell ref="C179:C193"/>
    <mergeCell ref="C194:C206"/>
    <mergeCell ref="C207:C211"/>
    <mergeCell ref="C212:C216"/>
    <mergeCell ref="C217:C221"/>
    <mergeCell ref="C222:C231"/>
    <mergeCell ref="C232:C246"/>
    <mergeCell ref="C161:C178"/>
  </mergeCell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000"/>
  <sheetViews>
    <sheetView topLeftCell="A4" zoomScale="80" zoomScaleNormal="80" workbookViewId="0">
      <selection activeCell="AN22" sqref="AN22"/>
    </sheetView>
  </sheetViews>
  <sheetFormatPr defaultColWidth="12.5546875" defaultRowHeight="15" customHeight="1"/>
  <cols>
    <col min="1" max="1" width="3.44140625" customWidth="1"/>
    <col min="2" max="2" width="4.88671875" customWidth="1"/>
    <col min="3" max="3" width="27.44140625" customWidth="1"/>
    <col min="4" max="4" width="4" customWidth="1"/>
    <col min="5" max="77" width="5.5546875" customWidth="1"/>
  </cols>
  <sheetData>
    <row r="1" spans="1:77" ht="12.75" customHeight="1"/>
    <row r="2" spans="1:77" ht="17.25" customHeight="1">
      <c r="B2" s="99" t="s">
        <v>735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row>
    <row r="3" spans="1:77" ht="12.75" customHeight="1"/>
    <row r="4" spans="1:77" ht="22.5" customHeight="1">
      <c r="A4" s="92"/>
      <c r="B4" s="1049" t="s">
        <v>0</v>
      </c>
      <c r="C4" s="1007" t="s">
        <v>736</v>
      </c>
      <c r="D4" s="1049" t="s">
        <v>119</v>
      </c>
      <c r="E4" s="1043" t="s">
        <v>737</v>
      </c>
      <c r="F4" s="962"/>
      <c r="G4" s="1050" t="s">
        <v>738</v>
      </c>
      <c r="H4" s="1051"/>
      <c r="I4" s="1043" t="s">
        <v>739</v>
      </c>
      <c r="J4" s="962"/>
      <c r="K4" s="1042" t="s">
        <v>740</v>
      </c>
      <c r="L4" s="1042" t="s">
        <v>741</v>
      </c>
      <c r="M4" s="1044" t="s">
        <v>742</v>
      </c>
      <c r="N4" s="1045"/>
      <c r="O4" s="1045"/>
      <c r="P4" s="1045"/>
      <c r="Q4" s="1046"/>
      <c r="R4" s="1047" t="s">
        <v>743</v>
      </c>
      <c r="S4" s="964"/>
      <c r="T4" s="962"/>
      <c r="U4" s="1047" t="s">
        <v>1918</v>
      </c>
      <c r="V4" s="964"/>
      <c r="W4" s="964"/>
      <c r="X4" s="964"/>
      <c r="Y4" s="964"/>
      <c r="Z4" s="964"/>
      <c r="AA4" s="964"/>
      <c r="AB4" s="962"/>
      <c r="AC4" s="1048" t="s">
        <v>744</v>
      </c>
      <c r="AD4" s="964"/>
      <c r="AE4" s="964"/>
      <c r="AF4" s="964"/>
      <c r="AG4" s="964"/>
      <c r="AH4" s="964"/>
      <c r="AI4" s="964"/>
      <c r="AJ4" s="964"/>
      <c r="AK4" s="964"/>
      <c r="AL4" s="962"/>
      <c r="AM4" s="1048" t="s">
        <v>745</v>
      </c>
      <c r="AN4" s="964"/>
      <c r="AO4" s="964"/>
      <c r="AP4" s="964"/>
      <c r="AQ4" s="964"/>
      <c r="AR4" s="964"/>
      <c r="AS4" s="962"/>
      <c r="AT4" s="1030" t="s">
        <v>746</v>
      </c>
      <c r="AU4" s="1030" t="s">
        <v>747</v>
      </c>
      <c r="AV4" s="1030" t="s">
        <v>748</v>
      </c>
      <c r="AW4" s="1031" t="s">
        <v>749</v>
      </c>
      <c r="AX4" s="964"/>
      <c r="AY4" s="964"/>
      <c r="AZ4" s="964"/>
      <c r="BA4" s="964"/>
      <c r="BB4" s="964"/>
      <c r="BC4" s="964"/>
      <c r="BD4" s="964"/>
      <c r="BE4" s="964"/>
      <c r="BF4" s="1032"/>
      <c r="BG4" s="1033" t="s">
        <v>672</v>
      </c>
      <c r="BH4" s="964"/>
      <c r="BI4" s="964"/>
      <c r="BJ4" s="964"/>
      <c r="BK4" s="964"/>
      <c r="BL4" s="964"/>
      <c r="BM4" s="964"/>
      <c r="BN4" s="964"/>
      <c r="BO4" s="964"/>
      <c r="BP4" s="962"/>
      <c r="BQ4" s="1034" t="s">
        <v>701</v>
      </c>
      <c r="BR4" s="964"/>
      <c r="BS4" s="964"/>
      <c r="BT4" s="964"/>
      <c r="BU4" s="964"/>
      <c r="BV4" s="964"/>
      <c r="BW4" s="964"/>
      <c r="BX4" s="962"/>
      <c r="BY4" s="78"/>
    </row>
    <row r="5" spans="1:77" ht="11.25" customHeight="1">
      <c r="A5" s="92"/>
      <c r="B5" s="968"/>
      <c r="C5" s="968"/>
      <c r="D5" s="968"/>
      <c r="E5" s="1041" t="s">
        <v>750</v>
      </c>
      <c r="F5" s="1041" t="s">
        <v>751</v>
      </c>
      <c r="G5" s="1041" t="s">
        <v>750</v>
      </c>
      <c r="H5" s="1041" t="s">
        <v>751</v>
      </c>
      <c r="I5" s="1041" t="s">
        <v>750</v>
      </c>
      <c r="J5" s="1041" t="s">
        <v>751</v>
      </c>
      <c r="K5" s="968"/>
      <c r="L5" s="968"/>
      <c r="M5" s="1039" t="s">
        <v>752</v>
      </c>
      <c r="N5" s="1039" t="s">
        <v>753</v>
      </c>
      <c r="O5" s="1039" t="s">
        <v>754</v>
      </c>
      <c r="P5" s="1039" t="s">
        <v>755</v>
      </c>
      <c r="Q5" s="1039" t="s">
        <v>756</v>
      </c>
      <c r="R5" s="1040" t="s">
        <v>757</v>
      </c>
      <c r="S5" s="1039" t="s">
        <v>758</v>
      </c>
      <c r="T5" s="1039" t="s">
        <v>37</v>
      </c>
      <c r="U5" s="1039" t="s">
        <v>759</v>
      </c>
      <c r="V5" s="1039" t="s">
        <v>760</v>
      </c>
      <c r="W5" s="1039" t="s">
        <v>761</v>
      </c>
      <c r="X5" s="1039" t="s">
        <v>752</v>
      </c>
      <c r="Y5" s="1039" t="s">
        <v>753</v>
      </c>
      <c r="Z5" s="1039" t="s">
        <v>754</v>
      </c>
      <c r="AA5" s="1039" t="s">
        <v>755</v>
      </c>
      <c r="AB5" s="1039" t="s">
        <v>756</v>
      </c>
      <c r="AC5" s="1038" t="s">
        <v>762</v>
      </c>
      <c r="AD5" s="1038" t="s">
        <v>763</v>
      </c>
      <c r="AE5" s="1038" t="s">
        <v>764</v>
      </c>
      <c r="AF5" s="1038" t="s">
        <v>765</v>
      </c>
      <c r="AG5" s="1038" t="s">
        <v>766</v>
      </c>
      <c r="AH5" s="1038" t="s">
        <v>752</v>
      </c>
      <c r="AI5" s="1038" t="s">
        <v>753</v>
      </c>
      <c r="AJ5" s="1038" t="s">
        <v>754</v>
      </c>
      <c r="AK5" s="1038" t="s">
        <v>755</v>
      </c>
      <c r="AL5" s="1038" t="s">
        <v>756</v>
      </c>
      <c r="AM5" s="1038" t="s">
        <v>767</v>
      </c>
      <c r="AN5" s="1038" t="s">
        <v>768</v>
      </c>
      <c r="AO5" s="1038" t="s">
        <v>752</v>
      </c>
      <c r="AP5" s="1038" t="s">
        <v>753</v>
      </c>
      <c r="AQ5" s="1038" t="s">
        <v>754</v>
      </c>
      <c r="AR5" s="1038" t="s">
        <v>755</v>
      </c>
      <c r="AS5" s="1038" t="s">
        <v>756</v>
      </c>
      <c r="AT5" s="968"/>
      <c r="AU5" s="968"/>
      <c r="AV5" s="968"/>
      <c r="AW5" s="1035" t="s">
        <v>769</v>
      </c>
      <c r="AX5" s="1035" t="s">
        <v>762</v>
      </c>
      <c r="AY5" s="1036" t="s">
        <v>770</v>
      </c>
      <c r="AZ5" s="1037" t="s">
        <v>771</v>
      </c>
      <c r="BA5" s="1037" t="s">
        <v>772</v>
      </c>
      <c r="BB5" s="1027" t="s">
        <v>752</v>
      </c>
      <c r="BC5" s="1027" t="s">
        <v>753</v>
      </c>
      <c r="BD5" s="1027" t="s">
        <v>754</v>
      </c>
      <c r="BE5" s="1027" t="s">
        <v>755</v>
      </c>
      <c r="BF5" s="1027" t="s">
        <v>756</v>
      </c>
      <c r="BG5" s="1025" t="s">
        <v>762</v>
      </c>
      <c r="BH5" s="1025" t="s">
        <v>773</v>
      </c>
      <c r="BI5" s="1025" t="s">
        <v>774</v>
      </c>
      <c r="BJ5" s="1025" t="s">
        <v>767</v>
      </c>
      <c r="BK5" s="1025" t="s">
        <v>763</v>
      </c>
      <c r="BL5" s="1026" t="s">
        <v>752</v>
      </c>
      <c r="BM5" s="1026" t="s">
        <v>753</v>
      </c>
      <c r="BN5" s="1026" t="s">
        <v>754</v>
      </c>
      <c r="BO5" s="1026" t="s">
        <v>755</v>
      </c>
      <c r="BP5" s="1026" t="s">
        <v>756</v>
      </c>
      <c r="BQ5" s="1028" t="s">
        <v>767</v>
      </c>
      <c r="BR5" s="1028" t="s">
        <v>741</v>
      </c>
      <c r="BS5" s="1028" t="s">
        <v>768</v>
      </c>
      <c r="BT5" s="1028" t="s">
        <v>752</v>
      </c>
      <c r="BU5" s="1028" t="s">
        <v>753</v>
      </c>
      <c r="BV5" s="1028" t="s">
        <v>754</v>
      </c>
      <c r="BW5" s="1028" t="s">
        <v>755</v>
      </c>
      <c r="BX5" s="1028" t="s">
        <v>756</v>
      </c>
      <c r="BY5" s="1029" t="s">
        <v>775</v>
      </c>
    </row>
    <row r="6" spans="1:77" ht="23.25" customHeight="1">
      <c r="A6" s="92"/>
      <c r="B6" s="968"/>
      <c r="C6" s="968"/>
      <c r="D6" s="968"/>
      <c r="E6" s="968"/>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c r="BI6" s="968"/>
      <c r="BJ6" s="968"/>
      <c r="BK6" s="968"/>
      <c r="BL6" s="968"/>
      <c r="BM6" s="968"/>
      <c r="BN6" s="968"/>
      <c r="BO6" s="968"/>
      <c r="BP6" s="968"/>
      <c r="BQ6" s="968"/>
      <c r="BR6" s="968"/>
      <c r="BS6" s="968"/>
      <c r="BT6" s="968"/>
      <c r="BU6" s="968"/>
      <c r="BV6" s="968"/>
      <c r="BW6" s="968"/>
      <c r="BX6" s="968"/>
      <c r="BY6" s="968"/>
    </row>
    <row r="7" spans="1:77" ht="30.75" customHeight="1">
      <c r="A7" s="92"/>
      <c r="B7" s="969"/>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69"/>
      <c r="BW7" s="969"/>
      <c r="BX7" s="969"/>
      <c r="BY7" s="969"/>
    </row>
    <row r="8" spans="1:77" ht="12.75" customHeight="1">
      <c r="B8" s="100">
        <v>1</v>
      </c>
      <c r="C8" s="100">
        <v>2</v>
      </c>
      <c r="D8" s="100">
        <v>3</v>
      </c>
      <c r="E8" s="100">
        <v>4</v>
      </c>
      <c r="F8" s="100">
        <v>5</v>
      </c>
      <c r="G8" s="100">
        <v>6</v>
      </c>
      <c r="H8" s="100">
        <v>7</v>
      </c>
      <c r="I8" s="100">
        <v>8</v>
      </c>
      <c r="J8" s="100">
        <v>9</v>
      </c>
      <c r="K8" s="100">
        <v>10</v>
      </c>
      <c r="L8" s="100">
        <v>11</v>
      </c>
      <c r="M8" s="100">
        <v>12</v>
      </c>
      <c r="N8" s="100">
        <v>13</v>
      </c>
      <c r="O8" s="100">
        <v>14</v>
      </c>
      <c r="P8" s="100">
        <v>15</v>
      </c>
      <c r="Q8" s="100">
        <v>16</v>
      </c>
      <c r="R8" s="100">
        <v>17</v>
      </c>
      <c r="S8" s="100">
        <v>18</v>
      </c>
      <c r="T8" s="100">
        <v>19</v>
      </c>
      <c r="U8" s="100">
        <v>20</v>
      </c>
      <c r="V8" s="100">
        <v>21</v>
      </c>
      <c r="W8" s="100">
        <v>22</v>
      </c>
      <c r="X8" s="100">
        <v>23</v>
      </c>
      <c r="Y8" s="100">
        <v>24</v>
      </c>
      <c r="Z8" s="100">
        <v>25</v>
      </c>
      <c r="AA8" s="100">
        <v>26</v>
      </c>
      <c r="AB8" s="100">
        <v>27</v>
      </c>
      <c r="AC8" s="100">
        <v>28</v>
      </c>
      <c r="AD8" s="100">
        <v>29</v>
      </c>
      <c r="AE8" s="100">
        <v>30</v>
      </c>
      <c r="AF8" s="100">
        <v>31</v>
      </c>
      <c r="AG8" s="100">
        <v>32</v>
      </c>
      <c r="AH8" s="100">
        <v>33</v>
      </c>
      <c r="AI8" s="100">
        <v>34</v>
      </c>
      <c r="AJ8" s="100">
        <v>35</v>
      </c>
      <c r="AK8" s="100">
        <v>36</v>
      </c>
      <c r="AL8" s="100">
        <v>37</v>
      </c>
      <c r="AM8" s="100">
        <v>38</v>
      </c>
      <c r="AN8" s="100">
        <v>39</v>
      </c>
      <c r="AO8" s="100">
        <v>40</v>
      </c>
      <c r="AP8" s="100">
        <v>41</v>
      </c>
      <c r="AQ8" s="100">
        <v>42</v>
      </c>
      <c r="AR8" s="100">
        <v>43</v>
      </c>
      <c r="AS8" s="100">
        <v>44</v>
      </c>
      <c r="AT8" s="100">
        <v>45</v>
      </c>
      <c r="AU8" s="100">
        <v>46</v>
      </c>
      <c r="AV8" s="100">
        <v>47</v>
      </c>
      <c r="AW8" s="100">
        <v>48</v>
      </c>
      <c r="AX8" s="100">
        <v>49</v>
      </c>
      <c r="AY8" s="100">
        <v>50</v>
      </c>
      <c r="AZ8" s="100">
        <v>51</v>
      </c>
      <c r="BA8" s="100">
        <v>52</v>
      </c>
      <c r="BB8" s="100">
        <v>53</v>
      </c>
      <c r="BC8" s="100">
        <v>54</v>
      </c>
      <c r="BD8" s="100">
        <v>55</v>
      </c>
      <c r="BE8" s="100">
        <v>56</v>
      </c>
      <c r="BF8" s="100">
        <v>57</v>
      </c>
      <c r="BG8" s="100">
        <v>58</v>
      </c>
      <c r="BH8" s="100">
        <v>59</v>
      </c>
      <c r="BI8" s="100">
        <v>60</v>
      </c>
      <c r="BJ8" s="100">
        <v>61</v>
      </c>
      <c r="BK8" s="100">
        <v>62</v>
      </c>
      <c r="BL8" s="100">
        <v>63</v>
      </c>
      <c r="BM8" s="100">
        <v>64</v>
      </c>
      <c r="BN8" s="100">
        <v>65</v>
      </c>
      <c r="BO8" s="100">
        <v>66</v>
      </c>
      <c r="BP8" s="100">
        <v>67</v>
      </c>
      <c r="BQ8" s="100">
        <v>68</v>
      </c>
      <c r="BR8" s="100">
        <v>69</v>
      </c>
      <c r="BS8" s="100">
        <v>70</v>
      </c>
      <c r="BT8" s="100">
        <v>71</v>
      </c>
      <c r="BU8" s="100">
        <v>72</v>
      </c>
      <c r="BV8" s="100">
        <v>73</v>
      </c>
      <c r="BW8" s="100">
        <v>74</v>
      </c>
      <c r="BX8" s="100">
        <v>75</v>
      </c>
      <c r="BY8" s="100">
        <v>56</v>
      </c>
    </row>
    <row r="9" spans="1:77" ht="15" customHeight="1">
      <c r="B9" s="8">
        <f>SASARAN!B8</f>
        <v>1</v>
      </c>
      <c r="C9" s="101"/>
      <c r="D9" s="36">
        <f>'1'!M9</f>
        <v>1</v>
      </c>
      <c r="E9" s="8">
        <v>1</v>
      </c>
      <c r="F9" s="8">
        <v>1</v>
      </c>
      <c r="G9" s="8"/>
      <c r="H9" s="8"/>
      <c r="I9" s="47">
        <f>SASARAN!D19</f>
        <v>32</v>
      </c>
      <c r="J9" s="8">
        <f>'1'!M10</f>
        <v>32</v>
      </c>
      <c r="K9" s="8">
        <f>SASARAN!E19</f>
        <v>275</v>
      </c>
      <c r="L9" s="8">
        <f>'1'!M13</f>
        <v>30</v>
      </c>
      <c r="M9" s="8">
        <f>'1'!M12</f>
        <v>2</v>
      </c>
      <c r="N9" s="8">
        <f>'1'!M13</f>
        <v>30</v>
      </c>
      <c r="O9" s="8">
        <f>'1'!M14</f>
        <v>0</v>
      </c>
      <c r="P9" s="8">
        <f>'1'!M15</f>
        <v>0</v>
      </c>
      <c r="Q9" s="8">
        <f>'1'!M16</f>
        <v>32</v>
      </c>
      <c r="R9" s="8">
        <f>'1'!$M$17</f>
        <v>6</v>
      </c>
      <c r="S9" s="8">
        <f>'1'!$M$18</f>
        <v>12</v>
      </c>
      <c r="T9" s="8">
        <f>'1'!$M$19</f>
        <v>18</v>
      </c>
      <c r="U9" s="8">
        <f>'1'!$M$21</f>
        <v>36</v>
      </c>
      <c r="V9" s="8">
        <f>'1'!$M$22</f>
        <v>36</v>
      </c>
      <c r="W9" s="8">
        <f>'1'!$M$23</f>
        <v>36</v>
      </c>
      <c r="X9" s="8">
        <f>'1'!$M$24</f>
        <v>1</v>
      </c>
      <c r="Y9" s="8">
        <f>'1'!$M$25</f>
        <v>27</v>
      </c>
      <c r="Z9" s="8">
        <f>'1'!$M$26</f>
        <v>3</v>
      </c>
      <c r="AA9" s="8">
        <f>'1'!$M$27</f>
        <v>0</v>
      </c>
      <c r="AB9" s="8">
        <f>'1'!$M$28</f>
        <v>31</v>
      </c>
      <c r="AC9" s="8">
        <f>'1'!$M$29</f>
        <v>3</v>
      </c>
      <c r="AD9" s="8">
        <f>'1'!$M$30</f>
        <v>0</v>
      </c>
      <c r="AE9" s="8">
        <f>'1'!$M$33</f>
        <v>3</v>
      </c>
      <c r="AF9" s="8">
        <f>'1'!$M$34</f>
        <v>3</v>
      </c>
      <c r="AG9" s="8">
        <f>'1'!$M$35</f>
        <v>0</v>
      </c>
      <c r="AH9" s="8">
        <f>'1'!$M$36</f>
        <v>0</v>
      </c>
      <c r="AI9" s="8">
        <f>'1'!$M$37</f>
        <v>0</v>
      </c>
      <c r="AJ9" s="8">
        <f>'1'!$M$38</f>
        <v>3</v>
      </c>
      <c r="AK9" s="8">
        <f>'1'!$M$39</f>
        <v>0</v>
      </c>
      <c r="AL9" s="8">
        <f>'1'!$M$40</f>
        <v>3</v>
      </c>
      <c r="AM9" s="8">
        <f>'1'!$M$31</f>
        <v>30</v>
      </c>
      <c r="AN9" s="8">
        <f>'1'!$M$32</f>
        <v>0</v>
      </c>
      <c r="AO9" s="8">
        <f>'1'!$M$41</f>
        <v>0</v>
      </c>
      <c r="AP9" s="8">
        <f>'1'!$M$42</f>
        <v>2</v>
      </c>
      <c r="AQ9" s="8">
        <f>'1'!$M$43</f>
        <v>0</v>
      </c>
      <c r="AR9" s="8">
        <f>'1'!$M$44</f>
        <v>0</v>
      </c>
      <c r="AS9" s="8">
        <f>'1'!$M$45</f>
        <v>2</v>
      </c>
      <c r="AT9" s="8">
        <f>'1'!$M$46</f>
        <v>0</v>
      </c>
      <c r="AU9" s="8">
        <f>'1'!$M$47</f>
        <v>0</v>
      </c>
      <c r="AV9" s="8">
        <f>'1'!$M$48</f>
        <v>0</v>
      </c>
      <c r="AW9" s="8">
        <f>'1'!$M$49</f>
        <v>0</v>
      </c>
      <c r="AX9" s="8">
        <f>'1'!$M$50</f>
        <v>0</v>
      </c>
      <c r="AY9" s="8">
        <f>'1'!$M$51</f>
        <v>0</v>
      </c>
      <c r="AZ9" s="8">
        <f>'1'!$M$52</f>
        <v>0</v>
      </c>
      <c r="BA9" s="8">
        <f>'1'!$M$53</f>
        <v>0</v>
      </c>
      <c r="BB9" s="8">
        <f>'1'!$M$54</f>
        <v>0</v>
      </c>
      <c r="BC9" s="8">
        <f>'1'!$M$55</f>
        <v>0</v>
      </c>
      <c r="BD9" s="8">
        <f>'1'!$M$56</f>
        <v>0</v>
      </c>
      <c r="BE9" s="8">
        <f>'1'!$M$57</f>
        <v>0</v>
      </c>
      <c r="BF9" s="8">
        <f>'1'!$M$58</f>
        <v>0</v>
      </c>
      <c r="BG9" s="8">
        <f>'1'!$M$272</f>
        <v>2</v>
      </c>
      <c r="BH9" s="8">
        <f>'1'!$M$273</f>
        <v>30</v>
      </c>
      <c r="BI9" s="8">
        <f>'1'!$M$274</f>
        <v>30</v>
      </c>
      <c r="BJ9" s="8">
        <f>'1'!$M$275</f>
        <v>10</v>
      </c>
      <c r="BK9" s="8">
        <f>'1'!$M$276</f>
        <v>0</v>
      </c>
      <c r="BL9" s="8">
        <f>'1'!$M$277</f>
        <v>0</v>
      </c>
      <c r="BM9" s="8">
        <f>'1'!$M$278</f>
        <v>0</v>
      </c>
      <c r="BN9" s="8">
        <f>'1'!$M$279</f>
        <v>1</v>
      </c>
      <c r="BO9" s="8">
        <f>'1'!$M$280</f>
        <v>1</v>
      </c>
      <c r="BP9" s="8">
        <f>'1'!$M$281</f>
        <v>2</v>
      </c>
      <c r="BQ9" s="8">
        <f>'1'!$M$282</f>
        <v>0</v>
      </c>
      <c r="BR9" s="8">
        <f>'1'!$M$283</f>
        <v>0</v>
      </c>
      <c r="BS9" s="8">
        <f>'1'!$M$284</f>
        <v>0</v>
      </c>
      <c r="BT9" s="8">
        <f>'1'!$M$285</f>
        <v>0</v>
      </c>
      <c r="BU9" s="8">
        <f>'1'!$M$286</f>
        <v>6</v>
      </c>
      <c r="BV9" s="8">
        <f>'1'!$M$287</f>
        <v>26</v>
      </c>
      <c r="BW9" s="8">
        <f>'1'!$M$288</f>
        <v>0</v>
      </c>
      <c r="BX9" s="8">
        <f>'1'!$M$289</f>
        <v>32</v>
      </c>
      <c r="BY9" s="8"/>
    </row>
    <row r="10" spans="1:77" ht="15" customHeight="1">
      <c r="B10" s="8">
        <f>SASARAN!B9</f>
        <v>2</v>
      </c>
      <c r="C10" s="36"/>
      <c r="D10" s="36">
        <f>'2'!M9</f>
        <v>2</v>
      </c>
      <c r="E10" s="8">
        <f t="shared" ref="E10:E20" si="0">+IF($B10&gt;0,1,"")</f>
        <v>1</v>
      </c>
      <c r="F10" s="8">
        <v>1</v>
      </c>
      <c r="G10" s="8"/>
      <c r="H10" s="8"/>
      <c r="I10" s="47">
        <f>SASARAN!D19</f>
        <v>32</v>
      </c>
      <c r="J10" s="8">
        <f>'2'!M10</f>
        <v>32</v>
      </c>
      <c r="K10" s="8">
        <f>SASARAN!E19</f>
        <v>275</v>
      </c>
      <c r="L10" s="8">
        <f>'2'!M11</f>
        <v>243</v>
      </c>
      <c r="M10" s="8">
        <f>'2'!M12</f>
        <v>2</v>
      </c>
      <c r="N10" s="8">
        <f>'2'!M13</f>
        <v>30</v>
      </c>
      <c r="O10" s="8">
        <f>'2'!$M$14</f>
        <v>0</v>
      </c>
      <c r="P10" s="8">
        <f>'2'!$M$15</f>
        <v>0</v>
      </c>
      <c r="Q10" s="8">
        <f>'1'!$M$16</f>
        <v>32</v>
      </c>
      <c r="R10" s="8">
        <f>'2'!$M$17</f>
        <v>6</v>
      </c>
      <c r="S10" s="8">
        <f>'2'!$M$18</f>
        <v>12</v>
      </c>
      <c r="T10" s="8">
        <f>'2'!$M$19</f>
        <v>18</v>
      </c>
      <c r="U10" s="8">
        <f>'2'!$M$21</f>
        <v>36</v>
      </c>
      <c r="V10" s="8">
        <f>'2'!$M$22</f>
        <v>36</v>
      </c>
      <c r="W10" s="8">
        <f>'2'!$M$23</f>
        <v>36</v>
      </c>
      <c r="X10" s="8">
        <f>'2'!$M$24</f>
        <v>1</v>
      </c>
      <c r="Y10" s="8">
        <f>'2'!$M$25</f>
        <v>27</v>
      </c>
      <c r="Z10" s="8">
        <f>'2'!$M$26</f>
        <v>3</v>
      </c>
      <c r="AA10" s="8">
        <f>'2'!$M$27</f>
        <v>0</v>
      </c>
      <c r="AB10" s="8">
        <f>'2'!$M$28</f>
        <v>31</v>
      </c>
      <c r="AC10" s="8">
        <f>'2'!$M$29</f>
        <v>3</v>
      </c>
      <c r="AD10" s="8">
        <f>'2'!$M$30</f>
        <v>1</v>
      </c>
      <c r="AE10" s="8">
        <f>'2'!$M$33</f>
        <v>3</v>
      </c>
      <c r="AF10" s="8">
        <f>'2'!$M$34</f>
        <v>3</v>
      </c>
      <c r="AG10" s="8">
        <f>'2'!$M$35</f>
        <v>0</v>
      </c>
      <c r="AH10" s="8">
        <f>'2'!$M$36</f>
        <v>0</v>
      </c>
      <c r="AI10" s="8">
        <f>'2'!$M$37</f>
        <v>0</v>
      </c>
      <c r="AJ10" s="8">
        <f>'2'!$M$38</f>
        <v>3</v>
      </c>
      <c r="AK10" s="8">
        <f>'2'!$M$39</f>
        <v>0</v>
      </c>
      <c r="AL10" s="8">
        <f>'2'!$M$40</f>
        <v>3</v>
      </c>
      <c r="AM10" s="8">
        <f>'2'!$M$31</f>
        <v>30</v>
      </c>
      <c r="AN10" s="8">
        <f>'2'!$M$32</f>
        <v>0</v>
      </c>
      <c r="AO10" s="8">
        <f>'2'!$M$41</f>
        <v>0</v>
      </c>
      <c r="AP10" s="8">
        <f>'2'!$M$42</f>
        <v>2</v>
      </c>
      <c r="AQ10" s="8">
        <f>'2'!$M$43</f>
        <v>0</v>
      </c>
      <c r="AR10" s="8">
        <f>'2'!$M$44</f>
        <v>0</v>
      </c>
      <c r="AS10" s="8">
        <f>'2'!$M$45</f>
        <v>2</v>
      </c>
      <c r="AT10" s="8">
        <f>'2'!$M$46</f>
        <v>3</v>
      </c>
      <c r="AU10" s="8">
        <f>'2'!$M$47</f>
        <v>3</v>
      </c>
      <c r="AV10" s="8">
        <f>'2'!$M$48</f>
        <v>40</v>
      </c>
      <c r="AW10" s="8">
        <f>'2'!$M$49</f>
        <v>0</v>
      </c>
      <c r="AX10" s="8">
        <f>'2'!$M$50</f>
        <v>0</v>
      </c>
      <c r="AY10" s="8">
        <f>'2'!$M$251</f>
        <v>0</v>
      </c>
      <c r="AZ10" s="8">
        <f>'2'!$M$252</f>
        <v>0</v>
      </c>
      <c r="BA10" s="8">
        <f>'2'!$M$253</f>
        <v>0</v>
      </c>
      <c r="BB10" s="8">
        <f>'2'!$M$54</f>
        <v>0</v>
      </c>
      <c r="BC10" s="8">
        <f>'2'!$M$55</f>
        <v>0</v>
      </c>
      <c r="BD10" s="8">
        <f>'2'!$M$56</f>
        <v>0</v>
      </c>
      <c r="BE10" s="8">
        <f>'2'!$M$57</f>
        <v>0</v>
      </c>
      <c r="BF10" s="8">
        <f>'2'!$M$58</f>
        <v>0</v>
      </c>
      <c r="BG10" s="8">
        <f>'2'!$M$272</f>
        <v>2</v>
      </c>
      <c r="BH10" s="8">
        <f>'2'!$M$273</f>
        <v>30</v>
      </c>
      <c r="BI10" s="8">
        <f>'2'!$M$274</f>
        <v>30</v>
      </c>
      <c r="BJ10" s="8">
        <f>'2'!$M$275</f>
        <v>10</v>
      </c>
      <c r="BK10" s="8">
        <f>'2'!$M$276</f>
        <v>0</v>
      </c>
      <c r="BL10" s="8">
        <f>'2'!$M$277</f>
        <v>0</v>
      </c>
      <c r="BM10" s="8">
        <f>'2'!$M$278</f>
        <v>0</v>
      </c>
      <c r="BN10" s="8">
        <f>'2'!$M$279</f>
        <v>1</v>
      </c>
      <c r="BO10" s="8">
        <f>'2'!$M$280</f>
        <v>1</v>
      </c>
      <c r="BP10" s="8">
        <f>'2'!$M$281</f>
        <v>2</v>
      </c>
      <c r="BQ10" s="8">
        <f>'2'!$M$282</f>
        <v>0</v>
      </c>
      <c r="BR10" s="8">
        <f>'2'!$M$283</f>
        <v>0</v>
      </c>
      <c r="BS10" s="8">
        <f>'2'!$M$284</f>
        <v>0</v>
      </c>
      <c r="BT10" s="8">
        <f>'2'!$M$285</f>
        <v>0</v>
      </c>
      <c r="BU10" s="8">
        <f>'2'!$M$286</f>
        <v>6</v>
      </c>
      <c r="BV10" s="8">
        <f>'2'!$M$287</f>
        <v>26</v>
      </c>
      <c r="BW10" s="8">
        <f>'2'!$M$288</f>
        <v>0</v>
      </c>
      <c r="BX10" s="8">
        <f>'2'!$M$289</f>
        <v>32</v>
      </c>
      <c r="BY10" s="8"/>
    </row>
    <row r="11" spans="1:77" ht="15" customHeight="1">
      <c r="B11" s="8">
        <f>SASARAN!B10</f>
        <v>3</v>
      </c>
      <c r="C11" s="36"/>
      <c r="D11" s="36">
        <f>'3'!M9</f>
        <v>3</v>
      </c>
      <c r="E11" s="8">
        <f t="shared" si="0"/>
        <v>1</v>
      </c>
      <c r="F11" s="8">
        <v>1</v>
      </c>
      <c r="G11" s="8"/>
      <c r="H11" s="8"/>
      <c r="I11" s="47">
        <f>SASARAN!D19</f>
        <v>32</v>
      </c>
      <c r="J11" s="8">
        <f>'3'!M10</f>
        <v>32</v>
      </c>
      <c r="K11" s="8">
        <f>SASARAN!E19</f>
        <v>275</v>
      </c>
      <c r="L11" s="8">
        <f>'3'!M11</f>
        <v>243</v>
      </c>
      <c r="M11" s="8">
        <f>'3'!M12</f>
        <v>2</v>
      </c>
      <c r="N11" s="8">
        <f>'3'!M13</f>
        <v>30</v>
      </c>
      <c r="O11" s="8">
        <f>'3'!$M$14</f>
        <v>0</v>
      </c>
      <c r="P11" s="8">
        <f>'3'!$M$15</f>
        <v>0</v>
      </c>
      <c r="Q11" s="8">
        <f>'3'!$M$16</f>
        <v>32</v>
      </c>
      <c r="R11" s="8">
        <f>'3'!$M$17</f>
        <v>6</v>
      </c>
      <c r="S11" s="8">
        <f>'3'!$M$18</f>
        <v>12</v>
      </c>
      <c r="T11" s="8">
        <f>'3'!$M$19</f>
        <v>18</v>
      </c>
      <c r="U11" s="8">
        <f>'3'!$M$21</f>
        <v>36</v>
      </c>
      <c r="V11" s="8">
        <f>'3'!$M$22</f>
        <v>36</v>
      </c>
      <c r="W11" s="8">
        <f>'3'!$M$23</f>
        <v>36</v>
      </c>
      <c r="X11" s="8">
        <f>'3'!$M$24</f>
        <v>1</v>
      </c>
      <c r="Y11" s="8">
        <f>'3'!$M$25</f>
        <v>27</v>
      </c>
      <c r="Z11" s="8">
        <f>'3'!$M$26</f>
        <v>3</v>
      </c>
      <c r="AA11" s="8">
        <f>'3'!$M$27</f>
        <v>0</v>
      </c>
      <c r="AB11" s="8">
        <f>'3'!$M$28</f>
        <v>31</v>
      </c>
      <c r="AC11" s="8">
        <f>'3'!$M$29</f>
        <v>3</v>
      </c>
      <c r="AD11" s="8">
        <f>'3'!$M$30</f>
        <v>0</v>
      </c>
      <c r="AE11" s="8">
        <f>'3'!$M$33</f>
        <v>3</v>
      </c>
      <c r="AF11" s="8">
        <f>'3'!$M$34</f>
        <v>3</v>
      </c>
      <c r="AG11" s="8">
        <f>'3'!$M$35</f>
        <v>0</v>
      </c>
      <c r="AH11" s="8">
        <f>'3'!$M$36</f>
        <v>0</v>
      </c>
      <c r="AI11" s="8">
        <f>'3'!$M$37</f>
        <v>0</v>
      </c>
      <c r="AJ11" s="8">
        <f>'3'!$M$38</f>
        <v>3</v>
      </c>
      <c r="AK11" s="8">
        <f>'3'!$M$39</f>
        <v>0</v>
      </c>
      <c r="AL11" s="8">
        <f>'3'!$M$40</f>
        <v>3</v>
      </c>
      <c r="AM11" s="8">
        <f>'3'!$M$31</f>
        <v>30</v>
      </c>
      <c r="AN11" s="8">
        <f>'3'!$M$32</f>
        <v>0</v>
      </c>
      <c r="AO11" s="8">
        <f>'3'!$M$41</f>
        <v>0</v>
      </c>
      <c r="AP11" s="8">
        <f>'3'!$M$42</f>
        <v>2</v>
      </c>
      <c r="AQ11" s="8">
        <f>'3'!$M$43</f>
        <v>0</v>
      </c>
      <c r="AR11" s="8">
        <f>'3'!$M$44</f>
        <v>0</v>
      </c>
      <c r="AS11" s="8">
        <f>'3'!$M$45</f>
        <v>2</v>
      </c>
      <c r="AT11" s="8">
        <f>'3'!$M$46</f>
        <v>3</v>
      </c>
      <c r="AU11" s="8">
        <f>'3'!$M$47</f>
        <v>3</v>
      </c>
      <c r="AV11" s="8">
        <f>'3'!$M$48</f>
        <v>40</v>
      </c>
      <c r="AW11" s="8">
        <f>'3'!$M$49</f>
        <v>0</v>
      </c>
      <c r="AX11" s="8">
        <f>'3'!$M$50</f>
        <v>0</v>
      </c>
      <c r="AY11" s="8">
        <f>'3'!$M$251</f>
        <v>0</v>
      </c>
      <c r="AZ11" s="8">
        <f>'3'!$M$252</f>
        <v>0</v>
      </c>
      <c r="BA11" s="8">
        <f>'3'!$M$253</f>
        <v>0</v>
      </c>
      <c r="BB11" s="8">
        <f>'3'!$M$54</f>
        <v>0</v>
      </c>
      <c r="BC11" s="8">
        <f>'3'!$M$55</f>
        <v>0</v>
      </c>
      <c r="BD11" s="8">
        <f>'3'!$M$56</f>
        <v>0</v>
      </c>
      <c r="BE11" s="8">
        <f>'3'!$M$57</f>
        <v>0</v>
      </c>
      <c r="BF11" s="8">
        <f>'3'!$M$58</f>
        <v>0</v>
      </c>
      <c r="BG11" s="8">
        <f>'3'!$M$272</f>
        <v>2</v>
      </c>
      <c r="BH11" s="8">
        <f>'3'!$M$273</f>
        <v>30</v>
      </c>
      <c r="BI11" s="8">
        <f>'3'!$M$274</f>
        <v>30</v>
      </c>
      <c r="BJ11" s="8">
        <f>'3'!$M$275</f>
        <v>10</v>
      </c>
      <c r="BK11" s="8">
        <f>'3'!$M$276</f>
        <v>0</v>
      </c>
      <c r="BL11" s="8">
        <f>'3'!$M$277</f>
        <v>0</v>
      </c>
      <c r="BM11" s="8">
        <f>'3'!$M$278</f>
        <v>0</v>
      </c>
      <c r="BN11" s="8">
        <f>'3'!$M$279</f>
        <v>1</v>
      </c>
      <c r="BO11" s="8">
        <f>'3'!$M$280</f>
        <v>1</v>
      </c>
      <c r="BP11" s="8">
        <f>'3'!$M$281</f>
        <v>2</v>
      </c>
      <c r="BQ11" s="8">
        <f>'3'!$M$282</f>
        <v>0</v>
      </c>
      <c r="BR11" s="8">
        <f>'3'!$M$283</f>
        <v>0</v>
      </c>
      <c r="BS11" s="8">
        <f>'3'!$M$284</f>
        <v>0</v>
      </c>
      <c r="BT11" s="8">
        <f>'3'!$M$285</f>
        <v>0</v>
      </c>
      <c r="BU11" s="8">
        <f>'3'!$M$286</f>
        <v>6</v>
      </c>
      <c r="BV11" s="8">
        <f>'3'!$M$287</f>
        <v>26</v>
      </c>
      <c r="BW11" s="8">
        <f>'3'!$M$288</f>
        <v>0</v>
      </c>
      <c r="BX11" s="8">
        <f>'3'!$M$289</f>
        <v>32</v>
      </c>
      <c r="BY11" s="8"/>
    </row>
    <row r="12" spans="1:77" ht="15" customHeight="1">
      <c r="B12" s="8">
        <f>SASARAN!B11</f>
        <v>4</v>
      </c>
      <c r="C12" s="36"/>
      <c r="D12" s="36">
        <f>'4'!M9</f>
        <v>4</v>
      </c>
      <c r="E12" s="8">
        <f t="shared" si="0"/>
        <v>1</v>
      </c>
      <c r="F12" s="8">
        <v>1</v>
      </c>
      <c r="G12" s="8"/>
      <c r="H12" s="8"/>
      <c r="I12" s="47">
        <f>SASARAN!D19</f>
        <v>32</v>
      </c>
      <c r="J12" s="8">
        <f>'4'!M10</f>
        <v>32</v>
      </c>
      <c r="K12" s="8">
        <f>SASARAN!E19</f>
        <v>275</v>
      </c>
      <c r="L12" s="8">
        <f>'4'!M11</f>
        <v>243</v>
      </c>
      <c r="M12" s="8">
        <f>'4'!M12</f>
        <v>2</v>
      </c>
      <c r="N12" s="8">
        <f>'4'!M13</f>
        <v>30</v>
      </c>
      <c r="O12" s="8">
        <f>'4'!$M$14</f>
        <v>0</v>
      </c>
      <c r="P12" s="8">
        <f>'4'!$M$15</f>
        <v>0</v>
      </c>
      <c r="Q12" s="8">
        <f>'4'!$M$16</f>
        <v>32</v>
      </c>
      <c r="R12" s="8">
        <f>'4'!$M$17</f>
        <v>6</v>
      </c>
      <c r="S12" s="8">
        <f>'4'!$M$18</f>
        <v>12</v>
      </c>
      <c r="T12" s="8">
        <f>'4'!$M$19</f>
        <v>18</v>
      </c>
      <c r="U12" s="8">
        <f>'4'!$M$21</f>
        <v>36</v>
      </c>
      <c r="V12" s="8">
        <f>'4'!$M$22</f>
        <v>36</v>
      </c>
      <c r="W12" s="8">
        <f>'4'!$M$23</f>
        <v>36</v>
      </c>
      <c r="X12" s="8">
        <f>'4'!$M$24</f>
        <v>1</v>
      </c>
      <c r="Y12" s="8">
        <f>'4'!$M$25</f>
        <v>27</v>
      </c>
      <c r="Z12" s="8">
        <f>'4'!$M$26</f>
        <v>3</v>
      </c>
      <c r="AA12" s="8">
        <f>'4'!$M$27</f>
        <v>0</v>
      </c>
      <c r="AB12" s="8">
        <f>'4'!$M$28</f>
        <v>31</v>
      </c>
      <c r="AC12" s="8">
        <f>'4'!$M$29</f>
        <v>3</v>
      </c>
      <c r="AD12" s="8">
        <f>'4'!$M$30</f>
        <v>0</v>
      </c>
      <c r="AE12" s="8">
        <f>'4'!$M$33</f>
        <v>3</v>
      </c>
      <c r="AF12" s="8">
        <f>'4'!$M$34</f>
        <v>3</v>
      </c>
      <c r="AG12" s="8">
        <f>'4'!$M$35</f>
        <v>0</v>
      </c>
      <c r="AH12" s="8">
        <f>'4'!$M$36</f>
        <v>0</v>
      </c>
      <c r="AI12" s="8">
        <f>'4'!$M$37</f>
        <v>0</v>
      </c>
      <c r="AJ12" s="8">
        <f>'4'!$M$38</f>
        <v>3</v>
      </c>
      <c r="AK12" s="8">
        <f>'4'!$M$39</f>
        <v>0</v>
      </c>
      <c r="AL12" s="8">
        <f>'4'!$M$40</f>
        <v>3</v>
      </c>
      <c r="AM12" s="8">
        <f>'4'!$M$31</f>
        <v>30</v>
      </c>
      <c r="AN12" s="8">
        <f>'4'!$M$32</f>
        <v>0</v>
      </c>
      <c r="AO12" s="8">
        <f>'4'!$M$41</f>
        <v>0</v>
      </c>
      <c r="AP12" s="8">
        <f>'4'!$M$42</f>
        <v>2</v>
      </c>
      <c r="AQ12" s="8">
        <f>'4'!$M$43</f>
        <v>0</v>
      </c>
      <c r="AR12" s="8">
        <f>'4'!$M$44</f>
        <v>0</v>
      </c>
      <c r="AS12" s="8">
        <f>'4'!$M$45</f>
        <v>2</v>
      </c>
      <c r="AT12" s="8">
        <f>'4'!$M$46</f>
        <v>1</v>
      </c>
      <c r="AU12" s="8">
        <f>'4'!$M$47</f>
        <v>1</v>
      </c>
      <c r="AV12" s="8">
        <f>'4'!$M$48</f>
        <v>13</v>
      </c>
      <c r="AW12" s="8">
        <f>'4'!$M$49</f>
        <v>0</v>
      </c>
      <c r="AX12" s="8">
        <f>'4'!$M$50</f>
        <v>0</v>
      </c>
      <c r="AY12" s="8">
        <f>'4'!$M$251</f>
        <v>0</v>
      </c>
      <c r="AZ12" s="8">
        <f>'4'!$M$252</f>
        <v>0</v>
      </c>
      <c r="BA12" s="8">
        <f>'4'!$M$253</f>
        <v>0</v>
      </c>
      <c r="BB12" s="8">
        <f>'4'!$M$54</f>
        <v>0</v>
      </c>
      <c r="BC12" s="8">
        <f>'4'!$M$55</f>
        <v>0</v>
      </c>
      <c r="BD12" s="8">
        <f>'4'!$M$56</f>
        <v>0</v>
      </c>
      <c r="BE12" s="8">
        <f>'4'!$M$57</f>
        <v>0</v>
      </c>
      <c r="BF12" s="8">
        <f>'4'!$M$58</f>
        <v>0</v>
      </c>
      <c r="BG12" s="8">
        <f>'4'!$M$272</f>
        <v>2</v>
      </c>
      <c r="BH12" s="8">
        <f>'4'!$M$273</f>
        <v>30</v>
      </c>
      <c r="BI12" s="8">
        <f>'4'!$M$274</f>
        <v>30</v>
      </c>
      <c r="BJ12" s="8">
        <f>'4'!$M$275</f>
        <v>10</v>
      </c>
      <c r="BK12" s="8">
        <f>'4'!$M$276</f>
        <v>0</v>
      </c>
      <c r="BL12" s="8">
        <f>'4'!$M$277</f>
        <v>0</v>
      </c>
      <c r="BM12" s="8">
        <f>'4'!$M$278</f>
        <v>0</v>
      </c>
      <c r="BN12" s="8">
        <f>'4'!$M$279</f>
        <v>1</v>
      </c>
      <c r="BO12" s="8">
        <f>'4'!$M$280</f>
        <v>1</v>
      </c>
      <c r="BP12" s="8">
        <f>'4'!$M$281</f>
        <v>2</v>
      </c>
      <c r="BQ12" s="8">
        <f>'4'!$M$282</f>
        <v>0</v>
      </c>
      <c r="BR12" s="8">
        <f>'4'!$M$283</f>
        <v>0</v>
      </c>
      <c r="BS12" s="8">
        <f>'4'!$M$284</f>
        <v>0</v>
      </c>
      <c r="BT12" s="8">
        <f>'4'!$M$285</f>
        <v>0</v>
      </c>
      <c r="BU12" s="8">
        <f>'4'!$M$286</f>
        <v>6</v>
      </c>
      <c r="BV12" s="8">
        <f>'4'!$M$287</f>
        <v>26</v>
      </c>
      <c r="BW12" s="8">
        <f>'4'!$M$288</f>
        <v>0</v>
      </c>
      <c r="BX12" s="8">
        <f>'4'!$M$289</f>
        <v>32</v>
      </c>
      <c r="BY12" s="8"/>
    </row>
    <row r="13" spans="1:77" ht="15" customHeight="1">
      <c r="B13" s="8">
        <f>SASARAN!B12</f>
        <v>5</v>
      </c>
      <c r="C13" s="36"/>
      <c r="D13" s="36">
        <f>'5'!M9</f>
        <v>5</v>
      </c>
      <c r="E13" s="8">
        <f t="shared" si="0"/>
        <v>1</v>
      </c>
      <c r="F13" s="8">
        <v>1</v>
      </c>
      <c r="G13" s="8"/>
      <c r="H13" s="8"/>
      <c r="I13" s="47">
        <f>SASARAN!D19</f>
        <v>32</v>
      </c>
      <c r="J13" s="8">
        <f>'5'!M10</f>
        <v>0</v>
      </c>
      <c r="K13" s="8">
        <f>SASARAN!E19</f>
        <v>275</v>
      </c>
      <c r="L13" s="8">
        <f>'5'!M11</f>
        <v>0</v>
      </c>
      <c r="M13" s="8">
        <f>'5'!M12</f>
        <v>0</v>
      </c>
      <c r="N13" s="8">
        <f>'5'!M13</f>
        <v>0</v>
      </c>
      <c r="O13" s="8">
        <f>'5'!$M$14</f>
        <v>0</v>
      </c>
      <c r="P13" s="8">
        <f>'5'!$M$15</f>
        <v>0</v>
      </c>
      <c r="Q13" s="8">
        <f>'5'!$M$16</f>
        <v>0</v>
      </c>
      <c r="R13" s="8">
        <f>'5'!$M$17</f>
        <v>0</v>
      </c>
      <c r="S13" s="8">
        <f>'5'!$M$18</f>
        <v>0</v>
      </c>
      <c r="T13" s="8">
        <f>'5'!$M$19</f>
        <v>0</v>
      </c>
      <c r="U13" s="8">
        <f>'5'!$M$21</f>
        <v>0</v>
      </c>
      <c r="V13" s="8">
        <f>'5'!$M$22</f>
        <v>0</v>
      </c>
      <c r="W13" s="8">
        <f>'5'!$M$23</f>
        <v>0</v>
      </c>
      <c r="X13" s="8">
        <f>'5'!$M$24</f>
        <v>0</v>
      </c>
      <c r="Y13" s="8">
        <f>'5'!$M$25</f>
        <v>0</v>
      </c>
      <c r="Z13" s="8">
        <f>'5'!$M$26</f>
        <v>0</v>
      </c>
      <c r="AA13" s="8">
        <f>'5'!$M$27</f>
        <v>0</v>
      </c>
      <c r="AB13" s="8">
        <f>'5'!$M$28</f>
        <v>0</v>
      </c>
      <c r="AC13" s="8">
        <f>'5'!$M$29</f>
        <v>0</v>
      </c>
      <c r="AD13" s="8">
        <f>'5'!$M$30</f>
        <v>0</v>
      </c>
      <c r="AE13" s="8">
        <f>'5'!$M$33</f>
        <v>0</v>
      </c>
      <c r="AF13" s="8">
        <f>'5'!$M$34</f>
        <v>0</v>
      </c>
      <c r="AG13" s="8">
        <f>'5'!$M$35</f>
        <v>0</v>
      </c>
      <c r="AH13" s="8">
        <f>'5'!$M$36</f>
        <v>0</v>
      </c>
      <c r="AI13" s="8">
        <f>'5'!$M$37</f>
        <v>0</v>
      </c>
      <c r="AJ13" s="8">
        <f>'5'!$M$38</f>
        <v>0</v>
      </c>
      <c r="AK13" s="8">
        <f>'5'!$M$39</f>
        <v>0</v>
      </c>
      <c r="AL13" s="8">
        <f>'5'!$M$40</f>
        <v>0</v>
      </c>
      <c r="AM13" s="8">
        <f>'5'!$M$31</f>
        <v>0</v>
      </c>
      <c r="AN13" s="8">
        <f>'5'!$M$32</f>
        <v>0</v>
      </c>
      <c r="AO13" s="8">
        <f>'5'!$M$41</f>
        <v>0</v>
      </c>
      <c r="AP13" s="8">
        <f>'5'!$M$42</f>
        <v>0</v>
      </c>
      <c r="AQ13" s="8">
        <f>'5'!$M$43</f>
        <v>0</v>
      </c>
      <c r="AR13" s="8">
        <f>'5'!$M$44</f>
        <v>0</v>
      </c>
      <c r="AS13" s="8">
        <f>'5'!$M$45</f>
        <v>0</v>
      </c>
      <c r="AT13" s="8">
        <f>'5'!$M$46</f>
        <v>0</v>
      </c>
      <c r="AU13" s="8">
        <f>'5'!$M$47</f>
        <v>0</v>
      </c>
      <c r="AV13" s="8">
        <f>'5'!$M$48</f>
        <v>0</v>
      </c>
      <c r="AW13" s="8">
        <f>'5'!$M$49</f>
        <v>0</v>
      </c>
      <c r="AX13" s="8">
        <f>'5'!$M$50</f>
        <v>0</v>
      </c>
      <c r="AY13" s="8">
        <f>'5'!$M$251</f>
        <v>0</v>
      </c>
      <c r="AZ13" s="8">
        <f>'5'!$M$252</f>
        <v>0</v>
      </c>
      <c r="BA13" s="8">
        <f>'5'!$M$253</f>
        <v>0</v>
      </c>
      <c r="BB13" s="8">
        <f>'5'!$M$54</f>
        <v>0</v>
      </c>
      <c r="BC13" s="8">
        <f>'5'!$M$55</f>
        <v>0</v>
      </c>
      <c r="BD13" s="8">
        <f>'5'!$M$56</f>
        <v>0</v>
      </c>
      <c r="BE13" s="8">
        <f>'5'!$M$57</f>
        <v>0</v>
      </c>
      <c r="BF13" s="8">
        <f>'5'!$M$58</f>
        <v>0</v>
      </c>
      <c r="BG13" s="8">
        <f>'5'!$M$272</f>
        <v>0</v>
      </c>
      <c r="BH13" s="8">
        <f>'5'!$M$273</f>
        <v>0</v>
      </c>
      <c r="BI13" s="8">
        <f>'5'!$M$274</f>
        <v>0</v>
      </c>
      <c r="BJ13" s="8">
        <f>'5'!$M$275</f>
        <v>0</v>
      </c>
      <c r="BK13" s="8">
        <f>'5'!$M$276</f>
        <v>0</v>
      </c>
      <c r="BL13" s="8">
        <f>'5'!$M$277</f>
        <v>0</v>
      </c>
      <c r="BM13" s="8">
        <f>'5'!$M$278</f>
        <v>0</v>
      </c>
      <c r="BN13" s="8">
        <f>'5'!$M$279</f>
        <v>0</v>
      </c>
      <c r="BO13" s="8">
        <f>'5'!$M$280</f>
        <v>0</v>
      </c>
      <c r="BP13" s="8">
        <f>'5'!$M$281</f>
        <v>0</v>
      </c>
      <c r="BQ13" s="8">
        <f>'5'!$M$282</f>
        <v>0</v>
      </c>
      <c r="BR13" s="8">
        <f>'5'!$M$283</f>
        <v>0</v>
      </c>
      <c r="BS13" s="8">
        <f>'5'!$M$284</f>
        <v>0</v>
      </c>
      <c r="BT13" s="8">
        <f>'5'!$M$285</f>
        <v>0</v>
      </c>
      <c r="BU13" s="8">
        <f>'5'!$M$286</f>
        <v>0</v>
      </c>
      <c r="BV13" s="8">
        <f>'5'!$M$287</f>
        <v>0</v>
      </c>
      <c r="BW13" s="8">
        <f>'5'!$M$288</f>
        <v>0</v>
      </c>
      <c r="BX13" s="8">
        <f>'5'!$M$289</f>
        <v>0</v>
      </c>
      <c r="BY13" s="8"/>
    </row>
    <row r="14" spans="1:77" ht="15" customHeight="1">
      <c r="B14" s="8">
        <f>SASARAN!B13</f>
        <v>6</v>
      </c>
      <c r="C14" s="36"/>
      <c r="D14" s="36">
        <f>'6'!M9</f>
        <v>6</v>
      </c>
      <c r="E14" s="8">
        <f t="shared" si="0"/>
        <v>1</v>
      </c>
      <c r="F14" s="8">
        <v>1</v>
      </c>
      <c r="G14" s="8"/>
      <c r="H14" s="8"/>
      <c r="I14" s="47">
        <f>SASARAN!D19</f>
        <v>32</v>
      </c>
      <c r="J14" s="8">
        <f>'6'!M10</f>
        <v>0</v>
      </c>
      <c r="K14" s="8">
        <f>SASARAN!E19</f>
        <v>275</v>
      </c>
      <c r="L14" s="8">
        <f>'6'!M11</f>
        <v>0</v>
      </c>
      <c r="M14" s="8">
        <f>'6'!M12</f>
        <v>0</v>
      </c>
      <c r="N14" s="8">
        <f>'6'!M13</f>
        <v>0</v>
      </c>
      <c r="O14" s="8">
        <f>'6'!$M$14</f>
        <v>0</v>
      </c>
      <c r="P14" s="8">
        <f>'6'!$M$15</f>
        <v>0</v>
      </c>
      <c r="Q14" s="8">
        <f>'6'!$M$16</f>
        <v>0</v>
      </c>
      <c r="R14" s="8">
        <f>'6'!$M$17</f>
        <v>0</v>
      </c>
      <c r="S14" s="8">
        <f>'6'!$M$18</f>
        <v>0</v>
      </c>
      <c r="T14" s="8">
        <f>'6'!$M$19</f>
        <v>0</v>
      </c>
      <c r="U14" s="8">
        <f>'6'!$M$21</f>
        <v>0</v>
      </c>
      <c r="V14" s="8">
        <f>'6'!$M$22</f>
        <v>0</v>
      </c>
      <c r="W14" s="8">
        <f>'6'!$M$23</f>
        <v>0</v>
      </c>
      <c r="X14" s="8">
        <f>'6'!$M$24</f>
        <v>0</v>
      </c>
      <c r="Y14" s="8">
        <f>'6'!$M$25</f>
        <v>0</v>
      </c>
      <c r="Z14" s="8">
        <f>'6'!$M$26</f>
        <v>0</v>
      </c>
      <c r="AA14" s="8">
        <f>'6'!$M$27</f>
        <v>0</v>
      </c>
      <c r="AB14" s="8">
        <f>'6'!$M$28</f>
        <v>0</v>
      </c>
      <c r="AC14" s="8">
        <f>'6'!$M$29</f>
        <v>0</v>
      </c>
      <c r="AD14" s="8">
        <f>'6'!$M$30</f>
        <v>0</v>
      </c>
      <c r="AE14" s="8">
        <f>'6'!$M$33</f>
        <v>0</v>
      </c>
      <c r="AF14" s="8">
        <f>'6'!$M$34</f>
        <v>0</v>
      </c>
      <c r="AG14" s="8">
        <f>'6'!$M$35</f>
        <v>0</v>
      </c>
      <c r="AH14" s="8">
        <f>'6'!$M$36</f>
        <v>0</v>
      </c>
      <c r="AI14" s="8">
        <f>'6'!$M$37</f>
        <v>0</v>
      </c>
      <c r="AJ14" s="8">
        <f>'6'!$M$38</f>
        <v>0</v>
      </c>
      <c r="AK14" s="8">
        <f>'6'!$M$39</f>
        <v>0</v>
      </c>
      <c r="AL14" s="8">
        <f>'6'!$M$40</f>
        <v>0</v>
      </c>
      <c r="AM14" s="8">
        <f>'6'!$M$31</f>
        <v>0</v>
      </c>
      <c r="AN14" s="8">
        <f>'6'!$M$32</f>
        <v>0</v>
      </c>
      <c r="AO14" s="8">
        <f>'6'!$M$41</f>
        <v>0</v>
      </c>
      <c r="AP14" s="8">
        <f>'6'!$M$42</f>
        <v>0</v>
      </c>
      <c r="AQ14" s="8">
        <f>'6'!$M$43</f>
        <v>0</v>
      </c>
      <c r="AR14" s="8">
        <f>'6'!$M$44</f>
        <v>0</v>
      </c>
      <c r="AS14" s="8">
        <f>'6'!$M$45</f>
        <v>0</v>
      </c>
      <c r="AT14" s="8">
        <f>'6'!$M$46</f>
        <v>0</v>
      </c>
      <c r="AU14" s="8">
        <f>'6'!$M$47</f>
        <v>0</v>
      </c>
      <c r="AV14" s="8">
        <f>'6'!$M$48</f>
        <v>0</v>
      </c>
      <c r="AW14" s="8">
        <f>'6'!$M$49</f>
        <v>0</v>
      </c>
      <c r="AX14" s="8">
        <f>'6'!$M$50</f>
        <v>0</v>
      </c>
      <c r="AY14" s="8">
        <f>'5'!$M$251</f>
        <v>0</v>
      </c>
      <c r="AZ14" s="8">
        <f>'5'!$M$252</f>
        <v>0</v>
      </c>
      <c r="BA14" s="8">
        <f>'6'!$M$253</f>
        <v>0</v>
      </c>
      <c r="BB14" s="8">
        <f>'6'!$M$54</f>
        <v>0</v>
      </c>
      <c r="BC14" s="8">
        <f>'6'!$M$55</f>
        <v>0</v>
      </c>
      <c r="BD14" s="8">
        <f>'6'!$M$56</f>
        <v>0</v>
      </c>
      <c r="BE14" s="8">
        <f>'6'!$M$57</f>
        <v>0</v>
      </c>
      <c r="BF14" s="8">
        <f>'6'!$M$58</f>
        <v>0</v>
      </c>
      <c r="BG14" s="8">
        <f>'6'!$M$272</f>
        <v>0</v>
      </c>
      <c r="BH14" s="8">
        <f>'6'!$M$273</f>
        <v>0</v>
      </c>
      <c r="BI14" s="8">
        <f>'6'!$M$274</f>
        <v>0</v>
      </c>
      <c r="BJ14" s="8">
        <f>'6'!$M$275</f>
        <v>0</v>
      </c>
      <c r="BK14" s="8">
        <f>'6'!$M$276</f>
        <v>0</v>
      </c>
      <c r="BL14" s="8">
        <f>'6'!$M$277</f>
        <v>0</v>
      </c>
      <c r="BM14" s="8">
        <f>'6'!$M$278</f>
        <v>0</v>
      </c>
      <c r="BN14" s="8">
        <f>'6'!$M$279</f>
        <v>0</v>
      </c>
      <c r="BO14" s="8">
        <f>'6'!$M$280</f>
        <v>0</v>
      </c>
      <c r="BP14" s="8">
        <f>'6'!$M$281</f>
        <v>0</v>
      </c>
      <c r="BQ14" s="8">
        <f>'6'!$M$282</f>
        <v>0</v>
      </c>
      <c r="BR14" s="8">
        <f>'6'!$M$283</f>
        <v>0</v>
      </c>
      <c r="BS14" s="8">
        <f>'6'!$M$284</f>
        <v>0</v>
      </c>
      <c r="BT14" s="8">
        <f>'6'!$M$285</f>
        <v>0</v>
      </c>
      <c r="BU14" s="8">
        <f>'6'!$M$286</f>
        <v>0</v>
      </c>
      <c r="BV14" s="8">
        <f>'6'!$M$287</f>
        <v>0</v>
      </c>
      <c r="BW14" s="8">
        <f>'6'!$M$288</f>
        <v>0</v>
      </c>
      <c r="BX14" s="8">
        <f>'6'!$M$289</f>
        <v>0</v>
      </c>
      <c r="BY14" s="8"/>
    </row>
    <row r="15" spans="1:77" ht="15" customHeight="1">
      <c r="B15" s="8">
        <f>SASARAN!B14</f>
        <v>7</v>
      </c>
      <c r="C15" s="36"/>
      <c r="D15" s="36">
        <f>'7'!M9</f>
        <v>7</v>
      </c>
      <c r="E15" s="8">
        <f t="shared" si="0"/>
        <v>1</v>
      </c>
      <c r="F15" s="8">
        <v>1</v>
      </c>
      <c r="G15" s="8"/>
      <c r="H15" s="8"/>
      <c r="I15" s="47">
        <f>SASARAN!D19</f>
        <v>32</v>
      </c>
      <c r="J15" s="8">
        <f>'6'!M10</f>
        <v>0</v>
      </c>
      <c r="K15" s="8">
        <f>SASARAN!E19</f>
        <v>275</v>
      </c>
      <c r="L15" s="8">
        <f>'7'!M11</f>
        <v>0</v>
      </c>
      <c r="M15" s="8">
        <f>'7'!M12</f>
        <v>0</v>
      </c>
      <c r="N15" s="8">
        <f>'7'!M13</f>
        <v>0</v>
      </c>
      <c r="O15" s="8">
        <f>'7'!$M$14</f>
        <v>0</v>
      </c>
      <c r="P15" s="8">
        <f>'7'!$M$15</f>
        <v>0</v>
      </c>
      <c r="Q15" s="8">
        <f>'7'!$M$16</f>
        <v>0</v>
      </c>
      <c r="R15" s="8">
        <f>'7'!$M$17</f>
        <v>0</v>
      </c>
      <c r="S15" s="8">
        <f>'7'!$M$18</f>
        <v>0</v>
      </c>
      <c r="T15" s="8">
        <f>'7'!$M$19</f>
        <v>0</v>
      </c>
      <c r="U15" s="8">
        <f>'7'!$M$21</f>
        <v>0</v>
      </c>
      <c r="V15" s="8">
        <f>'7'!$M$22</f>
        <v>0</v>
      </c>
      <c r="W15" s="8">
        <f>'7'!$M$23</f>
        <v>0</v>
      </c>
      <c r="X15" s="8">
        <f>'7'!$M$24</f>
        <v>0</v>
      </c>
      <c r="Y15" s="8">
        <f>'7'!$M$25</f>
        <v>0</v>
      </c>
      <c r="Z15" s="8">
        <f>'7'!$M$26</f>
        <v>0</v>
      </c>
      <c r="AA15" s="8">
        <f>'7'!$M$27</f>
        <v>0</v>
      </c>
      <c r="AB15" s="8">
        <f>'7'!$M$28</f>
        <v>0</v>
      </c>
      <c r="AC15" s="8">
        <f>'7'!$M$29</f>
        <v>0</v>
      </c>
      <c r="AD15" s="8">
        <f>'7'!$M$30</f>
        <v>0</v>
      </c>
      <c r="AE15" s="8">
        <f>'7'!$M$33</f>
        <v>0</v>
      </c>
      <c r="AF15" s="8">
        <f>'7'!$M$34</f>
        <v>0</v>
      </c>
      <c r="AG15" s="8">
        <f>'7'!$M$35</f>
        <v>0</v>
      </c>
      <c r="AH15" s="8">
        <f>'7'!$M$36</f>
        <v>0</v>
      </c>
      <c r="AI15" s="8">
        <f>'7'!$M$37</f>
        <v>0</v>
      </c>
      <c r="AJ15" s="8">
        <f>'7'!$M$38</f>
        <v>0</v>
      </c>
      <c r="AK15" s="8">
        <f>'7'!$M$39</f>
        <v>0</v>
      </c>
      <c r="AL15" s="8">
        <f>'7'!$M$40</f>
        <v>0</v>
      </c>
      <c r="AM15" s="8">
        <f>'7'!$M$31</f>
        <v>0</v>
      </c>
      <c r="AN15" s="8">
        <f>'7'!$M$32</f>
        <v>0</v>
      </c>
      <c r="AO15" s="8">
        <f>'7'!$M$41</f>
        <v>0</v>
      </c>
      <c r="AP15" s="8">
        <f>'7'!$M$42</f>
        <v>0</v>
      </c>
      <c r="AQ15" s="8">
        <f>'7'!$M$43</f>
        <v>0</v>
      </c>
      <c r="AR15" s="8">
        <f>'7'!$M$44</f>
        <v>0</v>
      </c>
      <c r="AS15" s="8">
        <f>'7'!$M$45</f>
        <v>0</v>
      </c>
      <c r="AT15" s="8">
        <f>'7'!$M$46</f>
        <v>0</v>
      </c>
      <c r="AU15" s="8">
        <f>'7'!$M$47</f>
        <v>0</v>
      </c>
      <c r="AV15" s="8">
        <f>'7'!$M$48</f>
        <v>0</v>
      </c>
      <c r="AW15" s="8">
        <f>'7'!$M$49</f>
        <v>0</v>
      </c>
      <c r="AX15" s="8">
        <f>'7'!$M$50</f>
        <v>0</v>
      </c>
      <c r="AY15" s="8">
        <f>'7'!$M$251</f>
        <v>0</v>
      </c>
      <c r="AZ15" s="8">
        <f>'7'!$M$252</f>
        <v>0</v>
      </c>
      <c r="BA15" s="8">
        <f>'7'!$M$253</f>
        <v>0</v>
      </c>
      <c r="BB15" s="8">
        <f>'7'!$M$54</f>
        <v>0</v>
      </c>
      <c r="BC15" s="8">
        <f>'7'!$M$55</f>
        <v>0</v>
      </c>
      <c r="BD15" s="8">
        <f>'7'!$M$56</f>
        <v>0</v>
      </c>
      <c r="BE15" s="8">
        <f>'7'!$M$57</f>
        <v>0</v>
      </c>
      <c r="BF15" s="8">
        <f>'7'!$M$58</f>
        <v>0</v>
      </c>
      <c r="BG15" s="8">
        <f>'7'!$M$272</f>
        <v>0</v>
      </c>
      <c r="BH15" s="8">
        <f>'7'!$M$273</f>
        <v>0</v>
      </c>
      <c r="BI15" s="8">
        <f>'7'!$M$274</f>
        <v>0</v>
      </c>
      <c r="BJ15" s="8">
        <f>'7'!$M$275</f>
        <v>0</v>
      </c>
      <c r="BK15" s="8">
        <f>'7'!$M$276</f>
        <v>0</v>
      </c>
      <c r="BL15" s="8">
        <f>'7'!$M$277</f>
        <v>0</v>
      </c>
      <c r="BM15" s="8">
        <f>'7'!$M$278</f>
        <v>0</v>
      </c>
      <c r="BN15" s="8">
        <f>'7'!$M$279</f>
        <v>0</v>
      </c>
      <c r="BO15" s="8">
        <f>'7'!$M$280</f>
        <v>0</v>
      </c>
      <c r="BP15" s="8">
        <f>'7'!$M$281</f>
        <v>0</v>
      </c>
      <c r="BQ15" s="8">
        <f>'7'!$M$282</f>
        <v>0</v>
      </c>
      <c r="BR15" s="8">
        <f>'7'!$M$283</f>
        <v>0</v>
      </c>
      <c r="BS15" s="8">
        <f>'7'!$M$284</f>
        <v>0</v>
      </c>
      <c r="BT15" s="8">
        <f>'7'!$M$285</f>
        <v>0</v>
      </c>
      <c r="BU15" s="8">
        <f>'7'!$M$286</f>
        <v>0</v>
      </c>
      <c r="BV15" s="8">
        <f>'7'!$M$287</f>
        <v>0</v>
      </c>
      <c r="BW15" s="8">
        <f>'7'!$M$288</f>
        <v>0</v>
      </c>
      <c r="BX15" s="8">
        <f>'7'!$M$289</f>
        <v>0</v>
      </c>
      <c r="BY15" s="8"/>
    </row>
    <row r="16" spans="1:77" ht="15" customHeight="1">
      <c r="B16" s="8">
        <f>SASARAN!B15</f>
        <v>8</v>
      </c>
      <c r="C16" s="36"/>
      <c r="D16" s="36">
        <f>'8'!M9</f>
        <v>8</v>
      </c>
      <c r="E16" s="8">
        <f t="shared" si="0"/>
        <v>1</v>
      </c>
      <c r="F16" s="8">
        <v>1</v>
      </c>
      <c r="G16" s="8"/>
      <c r="H16" s="8"/>
      <c r="I16" s="47">
        <f>SASARAN!D19</f>
        <v>32</v>
      </c>
      <c r="J16" s="8">
        <f>'8'!M10</f>
        <v>0</v>
      </c>
      <c r="K16" s="8">
        <f>SASARAN!E19</f>
        <v>275</v>
      </c>
      <c r="L16" s="8">
        <f>'8'!M11</f>
        <v>0</v>
      </c>
      <c r="M16" s="8">
        <f>'8'!M12</f>
        <v>0</v>
      </c>
      <c r="N16" s="8">
        <f>'8'!M13</f>
        <v>0</v>
      </c>
      <c r="O16" s="8">
        <f>'8'!$M$14</f>
        <v>0</v>
      </c>
      <c r="P16" s="8">
        <f>'8'!$M$15</f>
        <v>0</v>
      </c>
      <c r="Q16" s="8">
        <f>'8'!$M$16</f>
        <v>0</v>
      </c>
      <c r="R16" s="8">
        <f>'8'!$M$17</f>
        <v>0</v>
      </c>
      <c r="S16" s="8">
        <f>'8'!$M$18</f>
        <v>0</v>
      </c>
      <c r="T16" s="8">
        <f>'8'!$M$19</f>
        <v>0</v>
      </c>
      <c r="U16" s="8">
        <f>'8'!$M$21</f>
        <v>0</v>
      </c>
      <c r="V16" s="8">
        <f>'8'!$M$22</f>
        <v>0</v>
      </c>
      <c r="W16" s="8">
        <f>'8'!$M$23</f>
        <v>0</v>
      </c>
      <c r="X16" s="8">
        <f>'8'!$M$24</f>
        <v>0</v>
      </c>
      <c r="Y16" s="8">
        <f>'8'!$M$25</f>
        <v>0</v>
      </c>
      <c r="Z16" s="8">
        <f>'8'!$M$26</f>
        <v>0</v>
      </c>
      <c r="AA16" s="8">
        <f>'8'!$M$27</f>
        <v>0</v>
      </c>
      <c r="AB16" s="8">
        <f>'8'!$M$28</f>
        <v>0</v>
      </c>
      <c r="AC16" s="8">
        <f>'8'!$M$29</f>
        <v>0</v>
      </c>
      <c r="AD16" s="8">
        <f>'8'!$M$30</f>
        <v>0</v>
      </c>
      <c r="AE16" s="8">
        <f>'8'!$M$33</f>
        <v>0</v>
      </c>
      <c r="AF16" s="8">
        <f>'8'!$M$34</f>
        <v>0</v>
      </c>
      <c r="AG16" s="8">
        <f>'8'!$M$35</f>
        <v>0</v>
      </c>
      <c r="AH16" s="8">
        <f>'8'!$M$36</f>
        <v>0</v>
      </c>
      <c r="AI16" s="8">
        <f>'8'!$M$37</f>
        <v>0</v>
      </c>
      <c r="AJ16" s="8">
        <f>'8'!$M$38</f>
        <v>0</v>
      </c>
      <c r="AK16" s="8">
        <f>'8'!$M$39</f>
        <v>0</v>
      </c>
      <c r="AL16" s="8">
        <f>'8'!$M$40</f>
        <v>0</v>
      </c>
      <c r="AM16" s="8">
        <f>'8'!$M$31</f>
        <v>0</v>
      </c>
      <c r="AN16" s="8">
        <f>'8'!$M$32</f>
        <v>0</v>
      </c>
      <c r="AO16" s="8">
        <f>'8'!$M$41</f>
        <v>0</v>
      </c>
      <c r="AP16" s="8">
        <f>'8'!$M$42</f>
        <v>0</v>
      </c>
      <c r="AQ16" s="8">
        <f>'8'!$M$43</f>
        <v>0</v>
      </c>
      <c r="AR16" s="8">
        <f>'8'!$M$44</f>
        <v>0</v>
      </c>
      <c r="AS16" s="8">
        <f>'8'!$M$45</f>
        <v>0</v>
      </c>
      <c r="AT16" s="8">
        <f>'8'!$M$46</f>
        <v>0</v>
      </c>
      <c r="AU16" s="8">
        <f>'8'!$M$47</f>
        <v>0</v>
      </c>
      <c r="AV16" s="8">
        <f>'8'!$M$48</f>
        <v>0</v>
      </c>
      <c r="AW16" s="8">
        <f>'8'!$M$49</f>
        <v>0</v>
      </c>
      <c r="AX16" s="8">
        <f>'8'!$M$50</f>
        <v>0</v>
      </c>
      <c r="AY16" s="8">
        <f>'8'!$M$251</f>
        <v>0</v>
      </c>
      <c r="AZ16" s="8">
        <f>'8'!$M$252</f>
        <v>0</v>
      </c>
      <c r="BA16" s="8">
        <f>'8'!$M$253</f>
        <v>0</v>
      </c>
      <c r="BB16" s="8">
        <f>'8'!$M$54</f>
        <v>0</v>
      </c>
      <c r="BC16" s="8">
        <f>'8'!$M$55</f>
        <v>0</v>
      </c>
      <c r="BD16" s="8">
        <f>'8'!$M$56</f>
        <v>0</v>
      </c>
      <c r="BE16" s="8">
        <f>'8'!$M$57</f>
        <v>0</v>
      </c>
      <c r="BF16" s="8">
        <f>'8'!$M$58</f>
        <v>0</v>
      </c>
      <c r="BG16" s="8">
        <f>'8'!$M$272</f>
        <v>0</v>
      </c>
      <c r="BH16" s="8">
        <f>'8'!$M$273</f>
        <v>0</v>
      </c>
      <c r="BI16" s="8">
        <f>'8'!$M$274</f>
        <v>0</v>
      </c>
      <c r="BJ16" s="8">
        <f>'8'!$M$275</f>
        <v>0</v>
      </c>
      <c r="BK16" s="8">
        <f>'8'!$M$276</f>
        <v>0</v>
      </c>
      <c r="BL16" s="8">
        <f>'8'!$M$277</f>
        <v>0</v>
      </c>
      <c r="BM16" s="8">
        <f>'8'!$M$278</f>
        <v>0</v>
      </c>
      <c r="BN16" s="8">
        <f>'8'!$M$279</f>
        <v>0</v>
      </c>
      <c r="BO16" s="8">
        <f>'8'!$M$280</f>
        <v>0</v>
      </c>
      <c r="BP16" s="8">
        <f>'8'!$M$281</f>
        <v>0</v>
      </c>
      <c r="BQ16" s="8">
        <f>'8'!$M$282</f>
        <v>0</v>
      </c>
      <c r="BR16" s="8">
        <f>'8'!$M$283</f>
        <v>0</v>
      </c>
      <c r="BS16" s="8">
        <f>'8'!$M$284</f>
        <v>0</v>
      </c>
      <c r="BT16" s="8">
        <f>'8'!$M$285</f>
        <v>0</v>
      </c>
      <c r="BU16" s="8">
        <f>'8'!$M$286</f>
        <v>0</v>
      </c>
      <c r="BV16" s="8">
        <f>'8'!$M$287</f>
        <v>0</v>
      </c>
      <c r="BW16" s="8">
        <f>'8'!$M$288</f>
        <v>0</v>
      </c>
      <c r="BX16" s="8">
        <f>'8'!$M$289</f>
        <v>0</v>
      </c>
      <c r="BY16" s="8"/>
    </row>
    <row r="17" spans="2:77" ht="15" customHeight="1">
      <c r="B17" s="8">
        <f>SASARAN!B16</f>
        <v>9</v>
      </c>
      <c r="C17" s="36"/>
      <c r="D17" s="36">
        <f>'9'!M9</f>
        <v>9</v>
      </c>
      <c r="E17" s="8">
        <f t="shared" si="0"/>
        <v>1</v>
      </c>
      <c r="F17" s="8">
        <v>1</v>
      </c>
      <c r="G17" s="8"/>
      <c r="H17" s="8"/>
      <c r="I17" s="47">
        <f>SASARAN!D19</f>
        <v>32</v>
      </c>
      <c r="J17" s="8">
        <f>'9'!M10</f>
        <v>0</v>
      </c>
      <c r="K17" s="8">
        <f>SASARAN!E19</f>
        <v>275</v>
      </c>
      <c r="L17" s="8">
        <f>'9'!M11</f>
        <v>0</v>
      </c>
      <c r="M17" s="8">
        <f>'9'!M12</f>
        <v>0</v>
      </c>
      <c r="N17" s="8">
        <f>'9'!M13</f>
        <v>0</v>
      </c>
      <c r="O17" s="8">
        <f>'9'!$M$14</f>
        <v>0</v>
      </c>
      <c r="P17" s="8">
        <f>'9'!$M$15</f>
        <v>0</v>
      </c>
      <c r="Q17" s="8">
        <f>'9'!$M$16</f>
        <v>0</v>
      </c>
      <c r="R17" s="8">
        <f>'9'!$M$17</f>
        <v>0</v>
      </c>
      <c r="S17" s="8">
        <f>'9'!$M$18</f>
        <v>0</v>
      </c>
      <c r="T17" s="8">
        <f>'9'!$M$19</f>
        <v>0</v>
      </c>
      <c r="U17" s="8">
        <f>'9'!$M$21</f>
        <v>0</v>
      </c>
      <c r="V17" s="8">
        <f>'9'!$M$22</f>
        <v>0</v>
      </c>
      <c r="W17" s="8">
        <f>'9'!$M$23</f>
        <v>0</v>
      </c>
      <c r="X17" s="8">
        <f>'9'!$M$24</f>
        <v>0</v>
      </c>
      <c r="Y17" s="8">
        <f>'9'!$M$25</f>
        <v>0</v>
      </c>
      <c r="Z17" s="8">
        <f>'9'!$M$26</f>
        <v>0</v>
      </c>
      <c r="AA17" s="8">
        <f>'9'!$M$27</f>
        <v>0</v>
      </c>
      <c r="AB17" s="8">
        <f>'9'!$M$28</f>
        <v>0</v>
      </c>
      <c r="AC17" s="8">
        <f>'9'!$M$29</f>
        <v>0</v>
      </c>
      <c r="AD17" s="8">
        <f>'9'!$M$30</f>
        <v>0</v>
      </c>
      <c r="AE17" s="8">
        <f>'9'!$M$33</f>
        <v>0</v>
      </c>
      <c r="AF17" s="8">
        <f>'9'!$M$34</f>
        <v>0</v>
      </c>
      <c r="AG17" s="8">
        <f>'9'!$M$35</f>
        <v>0</v>
      </c>
      <c r="AH17" s="8">
        <f>'9'!$M$36</f>
        <v>0</v>
      </c>
      <c r="AI17" s="8">
        <f>'9'!$M37</f>
        <v>0</v>
      </c>
      <c r="AJ17" s="8">
        <f>'9'!$M$38</f>
        <v>0</v>
      </c>
      <c r="AK17" s="8">
        <f>'9'!$M$39</f>
        <v>0</v>
      </c>
      <c r="AL17" s="8">
        <f>'9'!$M$40</f>
        <v>0</v>
      </c>
      <c r="AM17" s="8">
        <f>'9'!$M$31</f>
        <v>0</v>
      </c>
      <c r="AN17" s="8">
        <f>'9'!$M$32</f>
        <v>0</v>
      </c>
      <c r="AO17" s="8">
        <f>'9'!$M$41</f>
        <v>0</v>
      </c>
      <c r="AP17" s="8">
        <f>'9'!$M$42</f>
        <v>0</v>
      </c>
      <c r="AQ17" s="8">
        <f>'9'!$M$43</f>
        <v>0</v>
      </c>
      <c r="AR17" s="8">
        <f>'9'!$M$44</f>
        <v>0</v>
      </c>
      <c r="AS17" s="8">
        <f>'9'!$M$45</f>
        <v>0</v>
      </c>
      <c r="AT17" s="8">
        <f>'9'!$M$46</f>
        <v>0</v>
      </c>
      <c r="AU17" s="8">
        <f>'9'!$M$47</f>
        <v>0</v>
      </c>
      <c r="AV17" s="8">
        <f>'9'!$M$48</f>
        <v>0</v>
      </c>
      <c r="AW17" s="8">
        <f>'9'!$M$49</f>
        <v>0</v>
      </c>
      <c r="AX17" s="8">
        <f>'9'!$M$50</f>
        <v>0</v>
      </c>
      <c r="AY17" s="8">
        <f>'9'!$M$251</f>
        <v>0</v>
      </c>
      <c r="AZ17" s="8">
        <f>'9'!$M$252</f>
        <v>0</v>
      </c>
      <c r="BA17" s="8">
        <f>'9'!$M$253</f>
        <v>0</v>
      </c>
      <c r="BB17" s="8">
        <f>'9'!$M$54</f>
        <v>0</v>
      </c>
      <c r="BC17" s="8">
        <f>'9'!$M$55</f>
        <v>0</v>
      </c>
      <c r="BD17" s="8">
        <f>'9'!$M$56</f>
        <v>0</v>
      </c>
      <c r="BE17" s="8">
        <f>'9'!$M$57</f>
        <v>0</v>
      </c>
      <c r="BF17" s="8">
        <f>'9'!$M$58</f>
        <v>0</v>
      </c>
      <c r="BG17" s="8">
        <f>'9'!$M$272</f>
        <v>0</v>
      </c>
      <c r="BH17" s="8">
        <f>'9'!$M$273</f>
        <v>0</v>
      </c>
      <c r="BI17" s="8">
        <f>'9'!$M$274</f>
        <v>0</v>
      </c>
      <c r="BJ17" s="8">
        <f>'9'!$M$275</f>
        <v>0</v>
      </c>
      <c r="BK17" s="8">
        <f>'9'!$M$276</f>
        <v>0</v>
      </c>
      <c r="BL17" s="8">
        <f>'9'!$M$277</f>
        <v>0</v>
      </c>
      <c r="BM17" s="8">
        <f>'9'!$M$278</f>
        <v>0</v>
      </c>
      <c r="BN17" s="8">
        <f>'9'!$M$279</f>
        <v>0</v>
      </c>
      <c r="BO17" s="8">
        <f>'9'!$M$280</f>
        <v>0</v>
      </c>
      <c r="BP17" s="8">
        <f>'9'!$M$281</f>
        <v>0</v>
      </c>
      <c r="BQ17" s="8">
        <f>'9'!$M$282</f>
        <v>0</v>
      </c>
      <c r="BR17" s="8">
        <f>'9'!$M$283</f>
        <v>0</v>
      </c>
      <c r="BS17" s="8">
        <f>'9'!$M$284</f>
        <v>0</v>
      </c>
      <c r="BT17" s="8">
        <f>'9'!$M$285</f>
        <v>0</v>
      </c>
      <c r="BU17" s="8">
        <f>'9'!$M$286</f>
        <v>0</v>
      </c>
      <c r="BV17" s="8">
        <f>'9'!$M$287</f>
        <v>0</v>
      </c>
      <c r="BW17" s="8">
        <f>'9'!$M$288</f>
        <v>0</v>
      </c>
      <c r="BX17" s="8">
        <f>'9'!$M$289</f>
        <v>0</v>
      </c>
      <c r="BY17" s="8"/>
    </row>
    <row r="18" spans="2:77" ht="15" customHeight="1">
      <c r="B18" s="8">
        <f>SASARAN!B17</f>
        <v>10</v>
      </c>
      <c r="C18" s="36"/>
      <c r="D18" s="36">
        <f>'10'!M9</f>
        <v>10</v>
      </c>
      <c r="E18" s="8">
        <f t="shared" si="0"/>
        <v>1</v>
      </c>
      <c r="F18" s="8">
        <v>1</v>
      </c>
      <c r="G18" s="8"/>
      <c r="H18" s="8"/>
      <c r="I18" s="47">
        <f>SASARAN!D19</f>
        <v>32</v>
      </c>
      <c r="J18" s="8">
        <f>'10'!M10</f>
        <v>0</v>
      </c>
      <c r="K18" s="8">
        <f>SASARAN!E19</f>
        <v>275</v>
      </c>
      <c r="L18" s="8">
        <f>'10'!M11</f>
        <v>0</v>
      </c>
      <c r="M18" s="8">
        <f>'10'!M12</f>
        <v>0</v>
      </c>
      <c r="N18" s="8">
        <f>'10'!M13</f>
        <v>0</v>
      </c>
      <c r="O18" s="8">
        <f>'10'!$M$14</f>
        <v>0</v>
      </c>
      <c r="P18" s="8">
        <f>'10'!$M$15</f>
        <v>0</v>
      </c>
      <c r="Q18" s="8">
        <f>'10'!$M$16</f>
        <v>0</v>
      </c>
      <c r="R18" s="8">
        <f>'10'!$M$17</f>
        <v>0</v>
      </c>
      <c r="S18" s="8">
        <f>'10'!$M$18</f>
        <v>0</v>
      </c>
      <c r="T18" s="8">
        <f>'10'!$M$19</f>
        <v>0</v>
      </c>
      <c r="U18" s="8">
        <f>'10'!$M$21</f>
        <v>0</v>
      </c>
      <c r="V18" s="8">
        <f>'10'!$M$22</f>
        <v>0</v>
      </c>
      <c r="W18" s="8">
        <f>'10'!$M$23</f>
        <v>0</v>
      </c>
      <c r="X18" s="8">
        <f>'10'!$M$24</f>
        <v>0</v>
      </c>
      <c r="Y18" s="8">
        <f>'10'!$M$25</f>
        <v>0</v>
      </c>
      <c r="Z18" s="8">
        <f>'10'!$M$26</f>
        <v>0</v>
      </c>
      <c r="AA18" s="8">
        <f>'10'!$M$27</f>
        <v>0</v>
      </c>
      <c r="AB18" s="8">
        <f>'10'!$M$28</f>
        <v>0</v>
      </c>
      <c r="AC18" s="8">
        <f>'10'!$M$29</f>
        <v>0</v>
      </c>
      <c r="AD18" s="8">
        <f>'10'!$M$30</f>
        <v>0</v>
      </c>
      <c r="AE18" s="8">
        <f>'10'!$M$33</f>
        <v>0</v>
      </c>
      <c r="AF18" s="8">
        <f>'10'!$M$34</f>
        <v>0</v>
      </c>
      <c r="AG18" s="8">
        <f>'10'!$M$35</f>
        <v>0</v>
      </c>
      <c r="AH18" s="8">
        <f>'10'!$M$36</f>
        <v>0</v>
      </c>
      <c r="AI18" s="8">
        <f>'10'!$M$37</f>
        <v>0</v>
      </c>
      <c r="AJ18" s="8">
        <f>'10'!$M$38</f>
        <v>0</v>
      </c>
      <c r="AK18" s="8">
        <f>'10'!$M$39</f>
        <v>0</v>
      </c>
      <c r="AL18" s="8">
        <f>'10'!$M$40</f>
        <v>0</v>
      </c>
      <c r="AM18" s="8">
        <f>'10'!$M$31</f>
        <v>0</v>
      </c>
      <c r="AN18" s="8">
        <f>'10'!$M$32</f>
        <v>0</v>
      </c>
      <c r="AO18" s="8">
        <f>'10'!$M$41</f>
        <v>0</v>
      </c>
      <c r="AP18" s="8">
        <f>'10'!$M$42</f>
        <v>0</v>
      </c>
      <c r="AQ18" s="8">
        <f>'10'!$M$43</f>
        <v>0</v>
      </c>
      <c r="AR18" s="8">
        <f>'10'!$M$44</f>
        <v>0</v>
      </c>
      <c r="AS18" s="8">
        <f>'10'!$M$45</f>
        <v>0</v>
      </c>
      <c r="AT18" s="8">
        <f>'10'!$M$46</f>
        <v>0</v>
      </c>
      <c r="AU18" s="8">
        <f>'10'!$M$47</f>
        <v>0</v>
      </c>
      <c r="AV18" s="8">
        <f>'10'!$M$48</f>
        <v>0</v>
      </c>
      <c r="AW18" s="8">
        <f>'10'!$M$49</f>
        <v>0</v>
      </c>
      <c r="AX18" s="8">
        <f>'10'!$M$50</f>
        <v>0</v>
      </c>
      <c r="AY18" s="8">
        <f>'10'!$M$251</f>
        <v>0</v>
      </c>
      <c r="AZ18" s="8">
        <f>'10'!$M$252</f>
        <v>0</v>
      </c>
      <c r="BA18" s="8">
        <f>'10'!$M$253</f>
        <v>0</v>
      </c>
      <c r="BB18" s="8">
        <f>'10'!$M$54</f>
        <v>0</v>
      </c>
      <c r="BC18" s="8">
        <f>'10'!$M$55</f>
        <v>0</v>
      </c>
      <c r="BD18" s="8">
        <f>'10'!$M$56</f>
        <v>0</v>
      </c>
      <c r="BE18" s="8">
        <f>'10'!$M$57</f>
        <v>0</v>
      </c>
      <c r="BF18" s="8">
        <f>'10'!$M$58</f>
        <v>0</v>
      </c>
      <c r="BG18" s="8">
        <f>'10'!$M$272</f>
        <v>0</v>
      </c>
      <c r="BH18" s="8">
        <f>'10'!$M$273</f>
        <v>0</v>
      </c>
      <c r="BI18" s="8">
        <f>'10'!$M$274</f>
        <v>0</v>
      </c>
      <c r="BJ18" s="8">
        <f>'10'!$M$275</f>
        <v>0</v>
      </c>
      <c r="BK18" s="8">
        <f>'10'!$M$276</f>
        <v>0</v>
      </c>
      <c r="BL18" s="8">
        <f>'10'!$M$277</f>
        <v>0</v>
      </c>
      <c r="BM18" s="8">
        <f>'10'!$M$278</f>
        <v>0</v>
      </c>
      <c r="BN18" s="8">
        <f>'10'!$M$279</f>
        <v>0</v>
      </c>
      <c r="BO18" s="8">
        <f>'10'!$M$280</f>
        <v>0</v>
      </c>
      <c r="BP18" s="8">
        <f>'10'!$M$281</f>
        <v>0</v>
      </c>
      <c r="BQ18" s="8">
        <f>'10'!$M$282</f>
        <v>0</v>
      </c>
      <c r="BR18" s="8">
        <f>'10'!$M$283</f>
        <v>0</v>
      </c>
      <c r="BS18" s="8">
        <f>'10'!$M$284</f>
        <v>0</v>
      </c>
      <c r="BT18" s="8">
        <f>'10'!$M$285</f>
        <v>0</v>
      </c>
      <c r="BU18" s="8">
        <f>'10'!$M$286</f>
        <v>0</v>
      </c>
      <c r="BV18" s="8">
        <f>'10'!$M$287</f>
        <v>0</v>
      </c>
      <c r="BW18" s="8">
        <f>'10'!$M$288</f>
        <v>0</v>
      </c>
      <c r="BX18" s="8">
        <f>'10'!$M$289</f>
        <v>0</v>
      </c>
      <c r="BY18" s="8"/>
    </row>
    <row r="19" spans="2:77" ht="15" customHeight="1">
      <c r="B19" s="8">
        <f>SASARAN!B18</f>
        <v>11</v>
      </c>
      <c r="C19" s="36"/>
      <c r="D19" s="36">
        <f>'11'!M9</f>
        <v>11</v>
      </c>
      <c r="E19" s="8">
        <f t="shared" si="0"/>
        <v>1</v>
      </c>
      <c r="F19" s="8">
        <v>1</v>
      </c>
      <c r="G19" s="8"/>
      <c r="H19" s="8"/>
      <c r="I19" s="47">
        <f>SASARAN!D19</f>
        <v>32</v>
      </c>
      <c r="J19" s="8">
        <f>'11'!M10</f>
        <v>0</v>
      </c>
      <c r="K19" s="8">
        <f>SASARAN!E19</f>
        <v>275</v>
      </c>
      <c r="L19" s="8">
        <f>'11'!M11</f>
        <v>0</v>
      </c>
      <c r="M19" s="8">
        <f>'11'!M12</f>
        <v>0</v>
      </c>
      <c r="N19" s="8">
        <f>'11'!M13</f>
        <v>0</v>
      </c>
      <c r="O19" s="8">
        <f>'11'!$M$14</f>
        <v>0</v>
      </c>
      <c r="P19" s="8">
        <f>'11'!$M$15</f>
        <v>0</v>
      </c>
      <c r="Q19" s="8">
        <f>'11'!$M$16</f>
        <v>0</v>
      </c>
      <c r="R19" s="8">
        <f>'11'!$M$17</f>
        <v>0</v>
      </c>
      <c r="S19" s="8">
        <f>'11'!$M$18</f>
        <v>0</v>
      </c>
      <c r="T19" s="8">
        <f>'11'!$M$19</f>
        <v>0</v>
      </c>
      <c r="U19" s="8">
        <f>'11'!$M$21</f>
        <v>0</v>
      </c>
      <c r="V19" s="8">
        <f>'11'!$M$22</f>
        <v>0</v>
      </c>
      <c r="W19" s="8">
        <f>'11'!$M$23</f>
        <v>0</v>
      </c>
      <c r="X19" s="8">
        <f>'11'!$M$24</f>
        <v>0</v>
      </c>
      <c r="Y19" s="8">
        <f>'11'!$M$25</f>
        <v>0</v>
      </c>
      <c r="Z19" s="8">
        <f>'11'!$M$26</f>
        <v>0</v>
      </c>
      <c r="AA19" s="8">
        <f>'11'!$M$27</f>
        <v>0</v>
      </c>
      <c r="AB19" s="8">
        <f>'11'!$M$28</f>
        <v>0</v>
      </c>
      <c r="AC19" s="8">
        <f>'11'!$M$29</f>
        <v>0</v>
      </c>
      <c r="AD19" s="8">
        <f>'11'!$M$30</f>
        <v>0</v>
      </c>
      <c r="AE19" s="8">
        <f>'11'!$M$273</f>
        <v>0</v>
      </c>
      <c r="AF19" s="8">
        <f>'11'!$M$34</f>
        <v>0</v>
      </c>
      <c r="AG19" s="8">
        <f>'11'!$M$35</f>
        <v>0</v>
      </c>
      <c r="AH19" s="8">
        <f>'11'!$M$36</f>
        <v>0</v>
      </c>
      <c r="AI19" s="8">
        <f>'11'!$M$37</f>
        <v>0</v>
      </c>
      <c r="AJ19" s="8">
        <f>'11'!$M$38</f>
        <v>0</v>
      </c>
      <c r="AK19" s="8">
        <f>'11'!$M$39</f>
        <v>0</v>
      </c>
      <c r="AL19" s="8">
        <f>'11'!$M$40</f>
        <v>0</v>
      </c>
      <c r="AM19" s="8">
        <f>'11'!$M$31</f>
        <v>0</v>
      </c>
      <c r="AN19" s="8">
        <f>'11'!$M$32</f>
        <v>0</v>
      </c>
      <c r="AO19" s="8">
        <f>'11'!$M$41</f>
        <v>0</v>
      </c>
      <c r="AP19" s="8">
        <f>'11'!$M$42</f>
        <v>0</v>
      </c>
      <c r="AQ19" s="8">
        <f>'11'!$M$43</f>
        <v>0</v>
      </c>
      <c r="AR19" s="8">
        <f>'11'!$M$44</f>
        <v>0</v>
      </c>
      <c r="AS19" s="8">
        <f>'11'!$M$45</f>
        <v>0</v>
      </c>
      <c r="AT19" s="8">
        <f>'11'!$M$46</f>
        <v>0</v>
      </c>
      <c r="AU19" s="8">
        <f>'11'!$M$47</f>
        <v>0</v>
      </c>
      <c r="AV19" s="8">
        <f>'11'!$M$48</f>
        <v>0</v>
      </c>
      <c r="AW19" s="8">
        <f>'11'!$M$49</f>
        <v>0</v>
      </c>
      <c r="AX19" s="8">
        <f>'11'!$M$50</f>
        <v>0</v>
      </c>
      <c r="AY19" s="8">
        <f>'11'!$M$251</f>
        <v>0</v>
      </c>
      <c r="AZ19" s="8">
        <f>'11'!$M$252</f>
        <v>0</v>
      </c>
      <c r="BA19" s="8">
        <f>'11'!$M$253</f>
        <v>0</v>
      </c>
      <c r="BB19" s="8">
        <f>'11'!$M$54</f>
        <v>0</v>
      </c>
      <c r="BC19" s="8">
        <f>'11'!$M$55</f>
        <v>0</v>
      </c>
      <c r="BD19" s="8">
        <f>'11'!$M$56</f>
        <v>0</v>
      </c>
      <c r="BE19" s="8">
        <f>'11'!$M$57</f>
        <v>0</v>
      </c>
      <c r="BF19" s="8">
        <f>'11'!$M$58</f>
        <v>0</v>
      </c>
      <c r="BG19" s="8">
        <f>'11'!$M$272</f>
        <v>0</v>
      </c>
      <c r="BH19" s="8">
        <f>'11'!$M$273</f>
        <v>0</v>
      </c>
      <c r="BI19" s="8">
        <f>'11'!$M$274</f>
        <v>0</v>
      </c>
      <c r="BJ19" s="8">
        <f>'11'!$M$275</f>
        <v>0</v>
      </c>
      <c r="BK19" s="8">
        <f>'11'!$M$276</f>
        <v>0</v>
      </c>
      <c r="BL19" s="8">
        <f>'11'!$M$277</f>
        <v>0</v>
      </c>
      <c r="BM19" s="8">
        <f>'11'!$M$278</f>
        <v>0</v>
      </c>
      <c r="BN19" s="8">
        <f>'11'!$M$279</f>
        <v>0</v>
      </c>
      <c r="BO19" s="8">
        <f>'11'!$M$280</f>
        <v>0</v>
      </c>
      <c r="BP19" s="8">
        <f>'11'!$M$281</f>
        <v>0</v>
      </c>
      <c r="BQ19" s="8">
        <f>'11'!$M$282</f>
        <v>0</v>
      </c>
      <c r="BR19" s="8">
        <f>'11'!$M$283</f>
        <v>0</v>
      </c>
      <c r="BS19" s="8">
        <f>'11'!$M$284</f>
        <v>0</v>
      </c>
      <c r="BT19" s="8">
        <f>'11'!$M$285</f>
        <v>0</v>
      </c>
      <c r="BU19" s="8">
        <f>'11'!$M$28</f>
        <v>0</v>
      </c>
      <c r="BV19" s="8">
        <f>'11'!$M$287</f>
        <v>0</v>
      </c>
      <c r="BW19" s="8">
        <f>'11'!$M$288</f>
        <v>0</v>
      </c>
      <c r="BX19" s="8">
        <f>'11'!$M$289</f>
        <v>0</v>
      </c>
      <c r="BY19" s="8"/>
    </row>
    <row r="20" spans="2:77" ht="15" customHeight="1">
      <c r="B20" s="8" t="e">
        <f>SASARAN!#REF!</f>
        <v>#REF!</v>
      </c>
      <c r="C20" s="36"/>
      <c r="D20" s="36">
        <f>'12'!M9</f>
        <v>12</v>
      </c>
      <c r="E20" s="8" t="e">
        <f t="shared" si="0"/>
        <v>#REF!</v>
      </c>
      <c r="F20" s="8">
        <v>1</v>
      </c>
      <c r="G20" s="8"/>
      <c r="H20" s="8"/>
      <c r="I20" s="47">
        <f>SASARAN!D19</f>
        <v>32</v>
      </c>
      <c r="J20" s="8">
        <f>'12'!M10</f>
        <v>0</v>
      </c>
      <c r="K20" s="8">
        <f>SASARAN!E19</f>
        <v>275</v>
      </c>
      <c r="L20" s="8">
        <f>'12'!M11</f>
        <v>0</v>
      </c>
      <c r="M20" s="8">
        <f>'12'!M12</f>
        <v>0</v>
      </c>
      <c r="N20" s="8">
        <f>'12'!M13</f>
        <v>0</v>
      </c>
      <c r="O20" s="8">
        <f>'12'!$M$14</f>
        <v>0</v>
      </c>
      <c r="P20" s="8">
        <f>'12'!$M$15</f>
        <v>0</v>
      </c>
      <c r="Q20" s="8">
        <f>'12'!$M$16</f>
        <v>0</v>
      </c>
      <c r="R20" s="8">
        <f>'12'!$M$17</f>
        <v>0</v>
      </c>
      <c r="S20" s="8">
        <f>'12'!$M$18</f>
        <v>0</v>
      </c>
      <c r="T20" s="8">
        <f>'12'!$M$19</f>
        <v>0</v>
      </c>
      <c r="U20" s="8">
        <f>'12'!$M$21</f>
        <v>0</v>
      </c>
      <c r="V20" s="8">
        <f>'12'!$M$22</f>
        <v>0</v>
      </c>
      <c r="W20" s="8">
        <f>'12'!$M$23</f>
        <v>0</v>
      </c>
      <c r="X20" s="8">
        <f>'12'!$M$24</f>
        <v>0</v>
      </c>
      <c r="Y20" s="8">
        <f>'12'!$M$25</f>
        <v>0</v>
      </c>
      <c r="Z20" s="8">
        <f>'12'!$M$26</f>
        <v>0</v>
      </c>
      <c r="AA20" s="8">
        <f>'12'!$M$27</f>
        <v>0</v>
      </c>
      <c r="AB20" s="8">
        <f>'12'!$M$28</f>
        <v>0</v>
      </c>
      <c r="AC20" s="8">
        <f>'12'!$M$29</f>
        <v>0</v>
      </c>
      <c r="AD20" s="8">
        <f>'12'!$M$30</f>
        <v>0</v>
      </c>
      <c r="AE20" s="8">
        <f>'12'!$M$33</f>
        <v>0</v>
      </c>
      <c r="AF20" s="8">
        <f>'12'!$M$34</f>
        <v>0</v>
      </c>
      <c r="AG20" s="8">
        <f>'12'!$M$35</f>
        <v>0</v>
      </c>
      <c r="AH20" s="8">
        <f>'12'!$M$36</f>
        <v>0</v>
      </c>
      <c r="AI20" s="8">
        <f>'12'!$M$37</f>
        <v>0</v>
      </c>
      <c r="AJ20" s="8">
        <f>'12'!$M$38</f>
        <v>0</v>
      </c>
      <c r="AK20" s="8">
        <f>'12'!$M$39</f>
        <v>0</v>
      </c>
      <c r="AL20" s="8">
        <f>'12'!$M$40</f>
        <v>0</v>
      </c>
      <c r="AM20" s="8">
        <f>'12'!$M$31</f>
        <v>0</v>
      </c>
      <c r="AN20" s="8">
        <f>'12'!$M$32</f>
        <v>0</v>
      </c>
      <c r="AO20" s="8">
        <f>'12'!$M$41</f>
        <v>0</v>
      </c>
      <c r="AP20" s="8">
        <f>'12'!$M$42</f>
        <v>0</v>
      </c>
      <c r="AQ20" s="8">
        <f>'12'!$M$43</f>
        <v>0</v>
      </c>
      <c r="AR20" s="8">
        <f>'12'!$M$44</f>
        <v>0</v>
      </c>
      <c r="AS20" s="8">
        <f>'12'!$M$45</f>
        <v>0</v>
      </c>
      <c r="AT20" s="8">
        <f>'12'!$M$46</f>
        <v>0</v>
      </c>
      <c r="AU20" s="8">
        <f>'12'!$M$47</f>
        <v>0</v>
      </c>
      <c r="AV20" s="8">
        <f>'12'!$M$48</f>
        <v>0</v>
      </c>
      <c r="AW20" s="8">
        <f>'12'!$M$49</f>
        <v>0</v>
      </c>
      <c r="AX20" s="8">
        <f>'12'!$M$50</f>
        <v>0</v>
      </c>
      <c r="AY20" s="8">
        <f>'12'!$M$251</f>
        <v>0</v>
      </c>
      <c r="AZ20" s="8">
        <f>'12'!$M$252</f>
        <v>0</v>
      </c>
      <c r="BA20" s="8">
        <f>'12'!$M$253</f>
        <v>0</v>
      </c>
      <c r="BB20" s="8">
        <f>'12'!$M$54</f>
        <v>0</v>
      </c>
      <c r="BC20" s="8">
        <f>'12'!$M$55</f>
        <v>0</v>
      </c>
      <c r="BD20" s="8">
        <f>'12'!$M$56</f>
        <v>0</v>
      </c>
      <c r="BE20" s="8">
        <f>'12'!$M$57</f>
        <v>0</v>
      </c>
      <c r="BF20" s="8">
        <f>'12'!$M$58</f>
        <v>0</v>
      </c>
      <c r="BG20" s="8">
        <f>'12'!$M$272</f>
        <v>0</v>
      </c>
      <c r="BH20" s="8">
        <f>'12'!$M$273</f>
        <v>0</v>
      </c>
      <c r="BI20" s="8">
        <f>'12'!$M$274</f>
        <v>0</v>
      </c>
      <c r="BJ20" s="8">
        <f>'12'!$M$275</f>
        <v>0</v>
      </c>
      <c r="BK20" s="8">
        <f>'12'!$M$276</f>
        <v>0</v>
      </c>
      <c r="BL20" s="8">
        <f>'12'!$M$277</f>
        <v>0</v>
      </c>
      <c r="BM20" s="8">
        <f>'12'!$M$278</f>
        <v>0</v>
      </c>
      <c r="BN20" s="8">
        <f>'12'!$M$279</f>
        <v>0</v>
      </c>
      <c r="BO20" s="8">
        <f>'12'!$M$280</f>
        <v>0</v>
      </c>
      <c r="BP20" s="8">
        <f>'12'!$M$281</f>
        <v>0</v>
      </c>
      <c r="BQ20" s="8">
        <f>'12'!$M$282</f>
        <v>0</v>
      </c>
      <c r="BR20" s="8">
        <f>'12'!$M$283</f>
        <v>0</v>
      </c>
      <c r="BS20" s="8">
        <f>'12'!$M$284</f>
        <v>0</v>
      </c>
      <c r="BT20" s="8">
        <f>'12'!$M$285</f>
        <v>0</v>
      </c>
      <c r="BU20" s="8">
        <f>'12'!$M$265</f>
        <v>0</v>
      </c>
      <c r="BV20" s="8">
        <f>'12'!$M$287</f>
        <v>0</v>
      </c>
      <c r="BW20" s="8">
        <f>'12'!$M$288</f>
        <v>0</v>
      </c>
      <c r="BX20" s="8">
        <f>'12'!$M$289</f>
        <v>0</v>
      </c>
      <c r="BY20" s="8"/>
    </row>
    <row r="21" spans="2:77" ht="15" customHeight="1">
      <c r="B21" s="8"/>
      <c r="C21" s="8"/>
      <c r="D21" s="3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2:77" ht="24.75" customHeight="1">
      <c r="B22" s="8"/>
      <c r="C22" s="8" t="s">
        <v>777</v>
      </c>
      <c r="D22" s="36"/>
      <c r="E22" s="8" t="e">
        <f t="shared" ref="E22:BF22" si="1">SUM(E9:E20)</f>
        <v>#REF!</v>
      </c>
      <c r="F22" s="8">
        <f t="shared" si="1"/>
        <v>12</v>
      </c>
      <c r="G22" s="8">
        <f t="shared" si="1"/>
        <v>0</v>
      </c>
      <c r="H22" s="8">
        <f t="shared" si="1"/>
        <v>0</v>
      </c>
      <c r="I22" s="8">
        <f>SUM(I9:I20)/12</f>
        <v>32</v>
      </c>
      <c r="J22" s="8">
        <f>SUM(J9:J20)/12</f>
        <v>10.666666666666666</v>
      </c>
      <c r="K22" s="8">
        <f t="shared" ref="K22:L22" si="2">SUM(K9:K20)/12</f>
        <v>275</v>
      </c>
      <c r="L22" s="8">
        <f t="shared" si="2"/>
        <v>63.25</v>
      </c>
      <c r="M22" s="8">
        <f>SUM(M9:M20)/12</f>
        <v>0.66666666666666663</v>
      </c>
      <c r="N22" s="8">
        <f t="shared" ref="N22:Q22" si="3">SUM(N9:N20)/12</f>
        <v>10</v>
      </c>
      <c r="O22" s="8">
        <f t="shared" si="3"/>
        <v>0</v>
      </c>
      <c r="P22" s="8">
        <f t="shared" si="3"/>
        <v>0</v>
      </c>
      <c r="Q22" s="8">
        <f t="shared" si="3"/>
        <v>10.666666666666666</v>
      </c>
      <c r="R22" s="8">
        <f>SUM(R9:R20)/12</f>
        <v>2</v>
      </c>
      <c r="S22" s="8">
        <f t="shared" ref="S22:AB22" si="4">SUM(S9:S20)/12</f>
        <v>4</v>
      </c>
      <c r="T22" s="8">
        <f t="shared" si="4"/>
        <v>6</v>
      </c>
      <c r="U22" s="8">
        <f t="shared" si="4"/>
        <v>12</v>
      </c>
      <c r="V22" s="8">
        <f t="shared" si="4"/>
        <v>12</v>
      </c>
      <c r="W22" s="8">
        <f t="shared" si="4"/>
        <v>12</v>
      </c>
      <c r="X22" s="8">
        <f t="shared" si="4"/>
        <v>0.33333333333333331</v>
      </c>
      <c r="Y22" s="8">
        <f t="shared" si="4"/>
        <v>9</v>
      </c>
      <c r="Z22" s="8">
        <f t="shared" si="4"/>
        <v>1</v>
      </c>
      <c r="AA22" s="8">
        <f t="shared" si="4"/>
        <v>0</v>
      </c>
      <c r="AB22" s="8">
        <f t="shared" si="4"/>
        <v>10.333333333333334</v>
      </c>
      <c r="AC22" s="8">
        <f>SUM(AC9:AC20)/12</f>
        <v>1</v>
      </c>
      <c r="AD22" s="8">
        <f>SUM(AD9:AD20)</f>
        <v>1</v>
      </c>
      <c r="AE22" s="8">
        <f t="shared" ref="AE22:AG22" si="5">SUM(AE9:AE20)/12</f>
        <v>1</v>
      </c>
      <c r="AF22" s="8">
        <f t="shared" si="5"/>
        <v>1</v>
      </c>
      <c r="AG22" s="8">
        <f t="shared" si="5"/>
        <v>0</v>
      </c>
      <c r="AH22" s="8">
        <f t="shared" si="1"/>
        <v>0</v>
      </c>
      <c r="AI22" s="8">
        <f t="shared" si="1"/>
        <v>0</v>
      </c>
      <c r="AJ22" s="8">
        <f t="shared" si="1"/>
        <v>12</v>
      </c>
      <c r="AK22" s="8">
        <f t="shared" si="1"/>
        <v>0</v>
      </c>
      <c r="AL22" s="8">
        <f t="shared" si="1"/>
        <v>12</v>
      </c>
      <c r="AM22" s="8">
        <f>SUM(AM9:AM20)/12</f>
        <v>10</v>
      </c>
      <c r="AN22" s="8">
        <f>SUM(AN9:AN20)/12</f>
        <v>0</v>
      </c>
      <c r="AO22" s="8">
        <f t="shared" si="1"/>
        <v>0</v>
      </c>
      <c r="AP22" s="8">
        <f t="shared" si="1"/>
        <v>8</v>
      </c>
      <c r="AQ22" s="8">
        <f t="shared" si="1"/>
        <v>0</v>
      </c>
      <c r="AR22" s="8">
        <f t="shared" si="1"/>
        <v>0</v>
      </c>
      <c r="AS22" s="8">
        <f t="shared" si="1"/>
        <v>8</v>
      </c>
      <c r="AT22" s="8">
        <f t="shared" si="1"/>
        <v>7</v>
      </c>
      <c r="AU22" s="8">
        <f t="shared" si="1"/>
        <v>7</v>
      </c>
      <c r="AV22" s="8">
        <f>SUM(AV9:AV20)</f>
        <v>93</v>
      </c>
      <c r="AW22" s="8">
        <f>SUM(AW9:AW20)/12</f>
        <v>0</v>
      </c>
      <c r="AX22" s="8">
        <f>SUM(AX9:AX20)/12</f>
        <v>0</v>
      </c>
      <c r="AY22" s="8">
        <f>SUM(AY9:AY20)/12</f>
        <v>0</v>
      </c>
      <c r="AZ22" s="8">
        <f>SUM(AZ9:AZ20)/12</f>
        <v>0</v>
      </c>
      <c r="BA22" s="8">
        <f>SUM(BA9:BA20)/12</f>
        <v>0</v>
      </c>
      <c r="BB22" s="8">
        <f t="shared" si="1"/>
        <v>0</v>
      </c>
      <c r="BC22" s="8">
        <f t="shared" si="1"/>
        <v>0</v>
      </c>
      <c r="BD22" s="8">
        <f t="shared" si="1"/>
        <v>0</v>
      </c>
      <c r="BE22" s="8">
        <f t="shared" si="1"/>
        <v>0</v>
      </c>
      <c r="BF22" s="8">
        <f t="shared" si="1"/>
        <v>0</v>
      </c>
      <c r="BG22" s="8">
        <f>SUM(BG9:BG20)/12</f>
        <v>0.66666666666666663</v>
      </c>
      <c r="BH22" s="8">
        <f t="shared" ref="BH22:BJ22" si="6">SUM(BH9:BH20)/12</f>
        <v>10</v>
      </c>
      <c r="BI22" s="8">
        <f t="shared" si="6"/>
        <v>10</v>
      </c>
      <c r="BJ22" s="8">
        <f t="shared" si="6"/>
        <v>3.3333333333333335</v>
      </c>
      <c r="BK22" s="8">
        <f t="shared" ref="BK22:BP22" si="7">SUM(BK9:BK20)</f>
        <v>0</v>
      </c>
      <c r="BL22" s="8">
        <f t="shared" si="7"/>
        <v>0</v>
      </c>
      <c r="BM22" s="8">
        <f t="shared" si="7"/>
        <v>0</v>
      </c>
      <c r="BN22" s="8">
        <f t="shared" si="7"/>
        <v>4</v>
      </c>
      <c r="BO22" s="8">
        <f t="shared" si="7"/>
        <v>4</v>
      </c>
      <c r="BP22" s="8">
        <f t="shared" si="7"/>
        <v>8</v>
      </c>
      <c r="BQ22" s="8">
        <f>SUM(BQ9:BQ20)/12</f>
        <v>0</v>
      </c>
      <c r="BR22" s="8">
        <f t="shared" ref="BR22:BT22" si="8">SUM(BR9:BR20)/12</f>
        <v>0</v>
      </c>
      <c r="BS22" s="8">
        <f t="shared" si="8"/>
        <v>0</v>
      </c>
      <c r="BT22" s="8">
        <f t="shared" si="8"/>
        <v>0</v>
      </c>
      <c r="BU22" s="8">
        <f>SUM(BU9:BU20)</f>
        <v>24</v>
      </c>
      <c r="BV22" s="8">
        <f t="shared" ref="BV22:BX22" si="9">SUM(BV9:BV20)</f>
        <v>104</v>
      </c>
      <c r="BW22" s="8">
        <f t="shared" si="9"/>
        <v>0</v>
      </c>
      <c r="BX22" s="8">
        <f t="shared" si="9"/>
        <v>128</v>
      </c>
      <c r="BY22" s="8"/>
    </row>
    <row r="23" spans="2:77" ht="24.75" customHeight="1">
      <c r="B23" s="8"/>
      <c r="C23" s="8" t="s">
        <v>778</v>
      </c>
      <c r="D23" s="8"/>
      <c r="E23" s="8"/>
      <c r="F23" s="8"/>
      <c r="G23" s="8"/>
      <c r="H23" s="8"/>
      <c r="I23" s="8"/>
      <c r="J23" s="8"/>
      <c r="K23" s="8"/>
      <c r="L23" s="8"/>
      <c r="M23" s="102">
        <f t="shared" ref="M23:U23" si="10">IF(SUM(M10:M21)=0,0,AVERAGE(M10:M21))</f>
        <v>0.54545454545454541</v>
      </c>
      <c r="N23" s="102">
        <f t="shared" si="10"/>
        <v>8.1818181818181817</v>
      </c>
      <c r="O23" s="102">
        <f t="shared" si="10"/>
        <v>0</v>
      </c>
      <c r="P23" s="102">
        <f t="shared" si="10"/>
        <v>0</v>
      </c>
      <c r="Q23" s="102">
        <f t="shared" si="10"/>
        <v>8.7272727272727266</v>
      </c>
      <c r="R23" s="102">
        <f t="shared" si="10"/>
        <v>1.6363636363636365</v>
      </c>
      <c r="S23" s="102">
        <f t="shared" si="10"/>
        <v>3.2727272727272729</v>
      </c>
      <c r="T23" s="102">
        <f t="shared" si="10"/>
        <v>4.9090909090909092</v>
      </c>
      <c r="U23" s="102">
        <f t="shared" si="10"/>
        <v>9.8181818181818183</v>
      </c>
      <c r="V23" s="102"/>
      <c r="W23" s="102"/>
      <c r="X23" s="102">
        <f t="shared" ref="X23:BX23" si="11">IF(SUM(X10:X21)=0,0,AVERAGE(X10:X21))</f>
        <v>0.27272727272727271</v>
      </c>
      <c r="Y23" s="102">
        <f t="shared" si="11"/>
        <v>7.3636363636363633</v>
      </c>
      <c r="Z23" s="102">
        <f t="shared" si="11"/>
        <v>0.81818181818181823</v>
      </c>
      <c r="AA23" s="102">
        <f t="shared" si="11"/>
        <v>0</v>
      </c>
      <c r="AB23" s="102">
        <f t="shared" si="11"/>
        <v>8.454545454545455</v>
      </c>
      <c r="AC23" s="102">
        <f t="shared" si="11"/>
        <v>0.81818181818181823</v>
      </c>
      <c r="AD23" s="102">
        <f t="shared" si="11"/>
        <v>9.0909090909090912E-2</v>
      </c>
      <c r="AE23" s="102">
        <f t="shared" si="11"/>
        <v>0.81818181818181823</v>
      </c>
      <c r="AF23" s="102">
        <f t="shared" si="11"/>
        <v>0.81818181818181823</v>
      </c>
      <c r="AG23" s="102">
        <f t="shared" si="11"/>
        <v>0</v>
      </c>
      <c r="AH23" s="102">
        <f t="shared" si="11"/>
        <v>0</v>
      </c>
      <c r="AI23" s="102">
        <f t="shared" si="11"/>
        <v>0</v>
      </c>
      <c r="AJ23" s="102">
        <f t="shared" si="11"/>
        <v>0.81818181818181823</v>
      </c>
      <c r="AK23" s="102">
        <f t="shared" si="11"/>
        <v>0</v>
      </c>
      <c r="AL23" s="102">
        <f t="shared" si="11"/>
        <v>0.81818181818181823</v>
      </c>
      <c r="AM23" s="102">
        <f t="shared" si="11"/>
        <v>8.1818181818181817</v>
      </c>
      <c r="AN23" s="102">
        <f t="shared" si="11"/>
        <v>0</v>
      </c>
      <c r="AO23" s="102">
        <f t="shared" si="11"/>
        <v>0</v>
      </c>
      <c r="AP23" s="102">
        <f t="shared" si="11"/>
        <v>0.54545454545454541</v>
      </c>
      <c r="AQ23" s="102">
        <f t="shared" si="11"/>
        <v>0</v>
      </c>
      <c r="AR23" s="102">
        <f t="shared" si="11"/>
        <v>0</v>
      </c>
      <c r="AS23" s="102">
        <f t="shared" si="11"/>
        <v>0.54545454545454541</v>
      </c>
      <c r="AT23" s="102">
        <f t="shared" si="11"/>
        <v>0.63636363636363635</v>
      </c>
      <c r="AU23" s="102">
        <f t="shared" si="11"/>
        <v>0.63636363636363635</v>
      </c>
      <c r="AV23" s="102">
        <f t="shared" si="11"/>
        <v>8.454545454545455</v>
      </c>
      <c r="AW23" s="102">
        <f t="shared" si="11"/>
        <v>0</v>
      </c>
      <c r="AX23" s="102">
        <f t="shared" si="11"/>
        <v>0</v>
      </c>
      <c r="AY23" s="102">
        <f t="shared" si="11"/>
        <v>0</v>
      </c>
      <c r="AZ23" s="102">
        <f t="shared" si="11"/>
        <v>0</v>
      </c>
      <c r="BA23" s="102">
        <f t="shared" si="11"/>
        <v>0</v>
      </c>
      <c r="BB23" s="102">
        <f t="shared" si="11"/>
        <v>0</v>
      </c>
      <c r="BC23" s="102">
        <f t="shared" si="11"/>
        <v>0</v>
      </c>
      <c r="BD23" s="102">
        <f t="shared" si="11"/>
        <v>0</v>
      </c>
      <c r="BE23" s="102">
        <f t="shared" si="11"/>
        <v>0</v>
      </c>
      <c r="BF23" s="102">
        <f t="shared" si="11"/>
        <v>0</v>
      </c>
      <c r="BG23" s="102">
        <f t="shared" si="11"/>
        <v>0.54545454545454541</v>
      </c>
      <c r="BH23" s="102">
        <f t="shared" si="11"/>
        <v>8.1818181818181817</v>
      </c>
      <c r="BI23" s="102">
        <f t="shared" si="11"/>
        <v>8.1818181818181817</v>
      </c>
      <c r="BJ23" s="102">
        <f t="shared" si="11"/>
        <v>2.7272727272727271</v>
      </c>
      <c r="BK23" s="102">
        <f t="shared" si="11"/>
        <v>0</v>
      </c>
      <c r="BL23" s="102">
        <f t="shared" si="11"/>
        <v>0</v>
      </c>
      <c r="BM23" s="102">
        <f t="shared" si="11"/>
        <v>0</v>
      </c>
      <c r="BN23" s="102">
        <f t="shared" si="11"/>
        <v>0.27272727272727271</v>
      </c>
      <c r="BO23" s="102">
        <f t="shared" si="11"/>
        <v>0.27272727272727271</v>
      </c>
      <c r="BP23" s="102">
        <f t="shared" si="11"/>
        <v>0.54545454545454541</v>
      </c>
      <c r="BQ23" s="102">
        <f t="shared" si="11"/>
        <v>0</v>
      </c>
      <c r="BR23" s="102">
        <f t="shared" si="11"/>
        <v>0</v>
      </c>
      <c r="BS23" s="102">
        <f t="shared" si="11"/>
        <v>0</v>
      </c>
      <c r="BT23" s="102">
        <f t="shared" si="11"/>
        <v>0</v>
      </c>
      <c r="BU23" s="102">
        <f t="shared" si="11"/>
        <v>1.6363636363636365</v>
      </c>
      <c r="BV23" s="102">
        <f t="shared" si="11"/>
        <v>7.0909090909090908</v>
      </c>
      <c r="BW23" s="102">
        <f t="shared" si="11"/>
        <v>0</v>
      </c>
      <c r="BX23" s="102">
        <f t="shared" si="11"/>
        <v>8.7272727272727266</v>
      </c>
      <c r="BY23" s="8"/>
    </row>
    <row r="24" spans="2:77" ht="12.75" customHeight="1"/>
    <row r="25" spans="2:77" ht="12.75" customHeight="1"/>
    <row r="26" spans="2:77" ht="12.75" customHeight="1"/>
    <row r="27" spans="2:77" ht="12.75" customHeight="1"/>
    <row r="28" spans="2:77" ht="12.75" customHeight="1"/>
    <row r="29" spans="2:77" ht="12.75" customHeight="1"/>
    <row r="30" spans="2:77" ht="12.75" customHeight="1"/>
    <row r="31" spans="2:77" ht="12.75" customHeight="1"/>
    <row r="32" spans="2:7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7">
    <mergeCell ref="B4:B7"/>
    <mergeCell ref="C4:C7"/>
    <mergeCell ref="D4:D7"/>
    <mergeCell ref="E4:F4"/>
    <mergeCell ref="G4:H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AF5:AF7"/>
    <mergeCell ref="E5:E7"/>
    <mergeCell ref="F5:F7"/>
    <mergeCell ref="G5:G7"/>
    <mergeCell ref="H5:H7"/>
    <mergeCell ref="I5:I7"/>
    <mergeCell ref="J5:J7"/>
    <mergeCell ref="M5:M7"/>
    <mergeCell ref="N5:N7"/>
    <mergeCell ref="O5:O7"/>
    <mergeCell ref="P5:P7"/>
    <mergeCell ref="K4:K7"/>
    <mergeCell ref="L4:L7"/>
    <mergeCell ref="I4:J4"/>
    <mergeCell ref="M4:Q4"/>
    <mergeCell ref="R4:T4"/>
    <mergeCell ref="AQ5:AQ7"/>
    <mergeCell ref="AR5:AR7"/>
    <mergeCell ref="AS5:AS7"/>
    <mergeCell ref="Q5:Q7"/>
    <mergeCell ref="R5:R7"/>
    <mergeCell ref="AG5:AG7"/>
    <mergeCell ref="AH5:AH7"/>
    <mergeCell ref="AI5:AI7"/>
    <mergeCell ref="AJ5:AJ7"/>
    <mergeCell ref="AK5:AK7"/>
    <mergeCell ref="AL5:AL7"/>
    <mergeCell ref="AM5:AM7"/>
    <mergeCell ref="AN5:AN7"/>
    <mergeCell ref="AO5:AO7"/>
    <mergeCell ref="AP5:AP7"/>
    <mergeCell ref="AE5:AE7"/>
    <mergeCell ref="BM5:BM7"/>
    <mergeCell ref="BN5:BN7"/>
    <mergeCell ref="BO5:BO7"/>
    <mergeCell ref="BP5:BP7"/>
    <mergeCell ref="BQ5:BQ7"/>
    <mergeCell ref="BR5:BR7"/>
    <mergeCell ref="BS5:BS7"/>
    <mergeCell ref="BT5:BT7"/>
    <mergeCell ref="BU5:BU7"/>
    <mergeCell ref="BV5:BV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J5:BJ7"/>
    <mergeCell ref="BK5:BK7"/>
    <mergeCell ref="BL5:BL7"/>
    <mergeCell ref="BE5:BE7"/>
    <mergeCell ref="BF5:BF7"/>
    <mergeCell ref="BG5:BG7"/>
    <mergeCell ref="BH5:BH7"/>
    <mergeCell ref="BI5:BI7"/>
  </mergeCells>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Y1000"/>
  <sheetViews>
    <sheetView topLeftCell="DZ3" zoomScale="90" zoomScaleNormal="90" workbookViewId="0">
      <selection activeCell="FF22" sqref="FF22"/>
    </sheetView>
  </sheetViews>
  <sheetFormatPr defaultColWidth="12.5546875" defaultRowHeight="15" customHeight="1"/>
  <cols>
    <col min="1" max="1" width="3.44140625" customWidth="1"/>
    <col min="2" max="2" width="4.88671875" customWidth="1"/>
    <col min="3" max="3" width="25.109375" customWidth="1"/>
    <col min="4" max="4" width="4" customWidth="1"/>
    <col min="5" max="110" width="5.44140625" customWidth="1"/>
    <col min="111" max="128" width="6" customWidth="1"/>
    <col min="129" max="207" width="5.44140625" customWidth="1"/>
  </cols>
  <sheetData>
    <row r="1" spans="1:207" ht="12.75" customHeight="1"/>
    <row r="2" spans="1:207" ht="17.25" customHeight="1">
      <c r="B2" s="99" t="s">
        <v>779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row>
    <row r="3" spans="1:207" ht="12.75" customHeight="1">
      <c r="B3" s="14" t="s">
        <v>780</v>
      </c>
    </row>
    <row r="4" spans="1:207" ht="11.25" customHeight="1">
      <c r="A4" s="92"/>
      <c r="B4" s="1049" t="s">
        <v>781</v>
      </c>
      <c r="C4" s="1007" t="s">
        <v>782</v>
      </c>
      <c r="D4" s="1049" t="s">
        <v>119</v>
      </c>
      <c r="E4" s="1043" t="s">
        <v>737</v>
      </c>
      <c r="F4" s="962"/>
      <c r="G4" s="1050" t="s">
        <v>738</v>
      </c>
      <c r="H4" s="1051"/>
      <c r="I4" s="1067" t="s">
        <v>783</v>
      </c>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2"/>
      <c r="AQ4" s="1067" t="s">
        <v>784</v>
      </c>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2"/>
      <c r="BY4" s="1067" t="s">
        <v>785</v>
      </c>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2"/>
      <c r="DG4" s="1067" t="s">
        <v>786</v>
      </c>
      <c r="DH4" s="964"/>
      <c r="DI4" s="964"/>
      <c r="DJ4" s="964"/>
      <c r="DK4" s="964"/>
      <c r="DL4" s="964"/>
      <c r="DM4" s="964"/>
      <c r="DN4" s="964"/>
      <c r="DO4" s="964"/>
      <c r="DP4" s="964"/>
      <c r="DQ4" s="964"/>
      <c r="DR4" s="964"/>
      <c r="DS4" s="964"/>
      <c r="DT4" s="964"/>
      <c r="DU4" s="964"/>
      <c r="DV4" s="964"/>
      <c r="DW4" s="964"/>
      <c r="DX4" s="962"/>
      <c r="DY4" s="1068" t="s">
        <v>787</v>
      </c>
      <c r="DZ4" s="962"/>
      <c r="EA4" s="1068" t="s">
        <v>788</v>
      </c>
      <c r="EB4" s="964"/>
      <c r="EC4" s="964"/>
      <c r="ED4" s="964"/>
      <c r="EE4" s="964"/>
      <c r="EF4" s="964"/>
      <c r="EG4" s="964"/>
      <c r="EH4" s="964"/>
      <c r="EI4" s="964"/>
      <c r="EJ4" s="964"/>
      <c r="EK4" s="964"/>
      <c r="EL4" s="964"/>
      <c r="EM4" s="962"/>
      <c r="EN4" s="1069" t="s">
        <v>789</v>
      </c>
      <c r="EO4" s="964"/>
      <c r="EP4" s="964"/>
      <c r="EQ4" s="964"/>
      <c r="ER4" s="964"/>
      <c r="ES4" s="964"/>
      <c r="ET4" s="964"/>
      <c r="EU4" s="964"/>
      <c r="EV4" s="964"/>
      <c r="EW4" s="964"/>
      <c r="EX4" s="964"/>
      <c r="EY4" s="962"/>
      <c r="EZ4" s="1070" t="s">
        <v>790</v>
      </c>
      <c r="FA4" s="964"/>
      <c r="FB4" s="964"/>
      <c r="FC4" s="964"/>
      <c r="FD4" s="964"/>
      <c r="FE4" s="964"/>
      <c r="FF4" s="964"/>
      <c r="FG4" s="964"/>
      <c r="FH4" s="964"/>
      <c r="FI4" s="964"/>
      <c r="FJ4" s="964"/>
      <c r="FK4" s="964"/>
      <c r="FL4" s="964"/>
      <c r="FM4" s="964"/>
      <c r="FN4" s="964"/>
      <c r="FO4" s="964"/>
      <c r="FP4" s="964"/>
      <c r="FQ4" s="964"/>
      <c r="FR4" s="964"/>
      <c r="FS4" s="964"/>
      <c r="FT4" s="964"/>
      <c r="FU4" s="964"/>
      <c r="FV4" s="964"/>
      <c r="FW4" s="964"/>
      <c r="FX4" s="964"/>
      <c r="FY4" s="964"/>
      <c r="FZ4" s="964"/>
      <c r="GA4" s="964"/>
      <c r="GB4" s="964"/>
      <c r="GC4" s="964"/>
      <c r="GD4" s="964"/>
      <c r="GE4" s="964"/>
      <c r="GF4" s="964"/>
      <c r="GG4" s="964"/>
      <c r="GH4" s="964"/>
      <c r="GI4" s="964"/>
      <c r="GJ4" s="964"/>
      <c r="GK4" s="964"/>
      <c r="GL4" s="964"/>
      <c r="GM4" s="964"/>
      <c r="GN4" s="964"/>
      <c r="GO4" s="964"/>
      <c r="GP4" s="964"/>
      <c r="GQ4" s="964"/>
      <c r="GR4" s="964"/>
      <c r="GS4" s="964"/>
      <c r="GT4" s="964"/>
      <c r="GU4" s="964"/>
      <c r="GV4" s="964"/>
      <c r="GW4" s="964"/>
      <c r="GX4" s="964"/>
      <c r="GY4" s="962"/>
    </row>
    <row r="5" spans="1:207" ht="11.25" customHeight="1">
      <c r="A5" s="92"/>
      <c r="B5" s="968"/>
      <c r="C5" s="968"/>
      <c r="D5" s="968"/>
      <c r="E5" s="1041" t="s">
        <v>750</v>
      </c>
      <c r="F5" s="1041" t="s">
        <v>751</v>
      </c>
      <c r="G5" s="1041" t="s">
        <v>750</v>
      </c>
      <c r="H5" s="1077" t="s">
        <v>751</v>
      </c>
      <c r="I5" s="1071" t="s">
        <v>791</v>
      </c>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2"/>
      <c r="AQ5" s="1071" t="s">
        <v>791</v>
      </c>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2"/>
      <c r="BY5" s="1071" t="s">
        <v>791</v>
      </c>
      <c r="BZ5" s="964"/>
      <c r="CA5" s="964"/>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2"/>
      <c r="DG5" s="1071" t="s">
        <v>792</v>
      </c>
      <c r="DH5" s="964"/>
      <c r="DI5" s="964"/>
      <c r="DJ5" s="964"/>
      <c r="DK5" s="964"/>
      <c r="DL5" s="964"/>
      <c r="DM5" s="964"/>
      <c r="DN5" s="964"/>
      <c r="DO5" s="964"/>
      <c r="DP5" s="964"/>
      <c r="DQ5" s="964"/>
      <c r="DR5" s="964"/>
      <c r="DS5" s="964"/>
      <c r="DT5" s="964"/>
      <c r="DU5" s="964"/>
      <c r="DV5" s="964"/>
      <c r="DW5" s="964"/>
      <c r="DX5" s="962"/>
      <c r="DY5" s="1072" t="s">
        <v>40</v>
      </c>
      <c r="DZ5" s="1073"/>
      <c r="EA5" s="1055" t="s">
        <v>793</v>
      </c>
      <c r="EB5" s="1055" t="s">
        <v>414</v>
      </c>
      <c r="EC5" s="1055" t="s">
        <v>793</v>
      </c>
      <c r="ED5" s="1055" t="s">
        <v>794</v>
      </c>
      <c r="EE5" s="1055" t="s">
        <v>793</v>
      </c>
      <c r="EF5" s="1055" t="s">
        <v>424</v>
      </c>
      <c r="EG5" s="1063" t="s">
        <v>429</v>
      </c>
      <c r="EH5" s="1055" t="s">
        <v>795</v>
      </c>
      <c r="EI5" s="1055" t="s">
        <v>796</v>
      </c>
      <c r="EJ5" s="1055" t="s">
        <v>797</v>
      </c>
      <c r="EK5" s="1055" t="s">
        <v>798</v>
      </c>
      <c r="EL5" s="1055" t="s">
        <v>799</v>
      </c>
      <c r="EM5" s="1055" t="s">
        <v>800</v>
      </c>
      <c r="EN5" s="1061" t="s">
        <v>801</v>
      </c>
      <c r="EO5" s="1046"/>
      <c r="EP5" s="1061" t="s">
        <v>802</v>
      </c>
      <c r="EQ5" s="1046"/>
      <c r="ER5" s="1062" t="s">
        <v>803</v>
      </c>
      <c r="ES5" s="962"/>
      <c r="ET5" s="1061" t="s">
        <v>804</v>
      </c>
      <c r="EU5" s="1046"/>
      <c r="EV5" s="1061" t="s">
        <v>805</v>
      </c>
      <c r="EW5" s="1046"/>
      <c r="EX5" s="1061" t="s">
        <v>806</v>
      </c>
      <c r="EY5" s="1046"/>
      <c r="EZ5" s="1060" t="s">
        <v>807</v>
      </c>
      <c r="FA5" s="964"/>
      <c r="FB5" s="964"/>
      <c r="FC5" s="964"/>
      <c r="FD5" s="964"/>
      <c r="FE5" s="964"/>
      <c r="FF5" s="964"/>
      <c r="FG5" s="964"/>
      <c r="FH5" s="964"/>
      <c r="FI5" s="964"/>
      <c r="FJ5" s="964"/>
      <c r="FK5" s="962"/>
      <c r="FL5" s="1060" t="s">
        <v>808</v>
      </c>
      <c r="FM5" s="964"/>
      <c r="FN5" s="964"/>
      <c r="FO5" s="964"/>
      <c r="FP5" s="964"/>
      <c r="FQ5" s="964"/>
      <c r="FR5" s="964"/>
      <c r="FS5" s="962"/>
      <c r="FT5" s="1060" t="s">
        <v>809</v>
      </c>
      <c r="FU5" s="964"/>
      <c r="FV5" s="964"/>
      <c r="FW5" s="964"/>
      <c r="FX5" s="964"/>
      <c r="FY5" s="964"/>
      <c r="FZ5" s="964"/>
      <c r="GA5" s="964"/>
      <c r="GB5" s="964"/>
      <c r="GC5" s="964"/>
      <c r="GD5" s="964"/>
      <c r="GE5" s="962"/>
      <c r="GF5" s="1060" t="s">
        <v>810</v>
      </c>
      <c r="GG5" s="964"/>
      <c r="GH5" s="964"/>
      <c r="GI5" s="964"/>
      <c r="GJ5" s="964"/>
      <c r="GK5" s="964"/>
      <c r="GL5" s="964"/>
      <c r="GM5" s="964"/>
      <c r="GN5" s="964"/>
      <c r="GO5" s="964"/>
      <c r="GP5" s="964"/>
      <c r="GQ5" s="964"/>
      <c r="GR5" s="964"/>
      <c r="GS5" s="964"/>
      <c r="GT5" s="964"/>
      <c r="GU5" s="962"/>
      <c r="GV5" s="1054" t="s">
        <v>811</v>
      </c>
      <c r="GW5" s="982"/>
      <c r="GX5" s="982"/>
      <c r="GY5" s="976"/>
    </row>
    <row r="6" spans="1:207" ht="23.25" customHeight="1">
      <c r="A6" s="92"/>
      <c r="B6" s="968"/>
      <c r="C6" s="968"/>
      <c r="D6" s="968"/>
      <c r="E6" s="968"/>
      <c r="F6" s="968"/>
      <c r="G6" s="968"/>
      <c r="H6" s="1078"/>
      <c r="I6" s="1052" t="s">
        <v>812</v>
      </c>
      <c r="J6" s="1053" t="s">
        <v>813</v>
      </c>
      <c r="K6" s="1052" t="s">
        <v>812</v>
      </c>
      <c r="L6" s="1053" t="s">
        <v>814</v>
      </c>
      <c r="M6" s="1052" t="s">
        <v>812</v>
      </c>
      <c r="N6" s="1053" t="s">
        <v>815</v>
      </c>
      <c r="O6" s="1052" t="s">
        <v>812</v>
      </c>
      <c r="P6" s="1053" t="s">
        <v>816</v>
      </c>
      <c r="Q6" s="1052" t="s">
        <v>812</v>
      </c>
      <c r="R6" s="1053" t="s">
        <v>817</v>
      </c>
      <c r="S6" s="1052" t="s">
        <v>812</v>
      </c>
      <c r="T6" s="1053" t="s">
        <v>818</v>
      </c>
      <c r="U6" s="1052" t="s">
        <v>812</v>
      </c>
      <c r="V6" s="1053" t="s">
        <v>819</v>
      </c>
      <c r="W6" s="1052" t="s">
        <v>812</v>
      </c>
      <c r="X6" s="1053" t="s">
        <v>820</v>
      </c>
      <c r="Y6" s="1052" t="s">
        <v>812</v>
      </c>
      <c r="Z6" s="1053" t="s">
        <v>821</v>
      </c>
      <c r="AA6" s="1052" t="s">
        <v>812</v>
      </c>
      <c r="AB6" s="1053" t="s">
        <v>822</v>
      </c>
      <c r="AC6" s="1052" t="s">
        <v>812</v>
      </c>
      <c r="AD6" s="1053" t="s">
        <v>823</v>
      </c>
      <c r="AE6" s="1052" t="s">
        <v>812</v>
      </c>
      <c r="AF6" s="1053" t="s">
        <v>824</v>
      </c>
      <c r="AG6" s="1052" t="s">
        <v>812</v>
      </c>
      <c r="AH6" s="1053" t="s">
        <v>481</v>
      </c>
      <c r="AI6" s="1052" t="s">
        <v>812</v>
      </c>
      <c r="AJ6" s="1053" t="s">
        <v>825</v>
      </c>
      <c r="AK6" s="1052" t="s">
        <v>812</v>
      </c>
      <c r="AL6" s="1074" t="s">
        <v>826</v>
      </c>
      <c r="AM6" s="1052" t="s">
        <v>812</v>
      </c>
      <c r="AN6" s="1074" t="s">
        <v>827</v>
      </c>
      <c r="AO6" s="1075" t="s">
        <v>828</v>
      </c>
      <c r="AP6" s="1075" t="s">
        <v>829</v>
      </c>
      <c r="AQ6" s="1052" t="s">
        <v>812</v>
      </c>
      <c r="AR6" s="1053" t="s">
        <v>813</v>
      </c>
      <c r="AS6" s="1052" t="s">
        <v>812</v>
      </c>
      <c r="AT6" s="1053" t="s">
        <v>814</v>
      </c>
      <c r="AU6" s="1052" t="s">
        <v>812</v>
      </c>
      <c r="AV6" s="1053" t="s">
        <v>815</v>
      </c>
      <c r="AW6" s="1052" t="s">
        <v>812</v>
      </c>
      <c r="AX6" s="1053" t="s">
        <v>816</v>
      </c>
      <c r="AY6" s="1052" t="s">
        <v>812</v>
      </c>
      <c r="AZ6" s="1053" t="s">
        <v>817</v>
      </c>
      <c r="BA6" s="1052" t="s">
        <v>812</v>
      </c>
      <c r="BB6" s="1053" t="s">
        <v>818</v>
      </c>
      <c r="BC6" s="1052" t="s">
        <v>812</v>
      </c>
      <c r="BD6" s="1053" t="s">
        <v>819</v>
      </c>
      <c r="BE6" s="1052" t="s">
        <v>812</v>
      </c>
      <c r="BF6" s="1053" t="s">
        <v>820</v>
      </c>
      <c r="BG6" s="1052" t="s">
        <v>812</v>
      </c>
      <c r="BH6" s="1053" t="s">
        <v>821</v>
      </c>
      <c r="BI6" s="1052" t="s">
        <v>812</v>
      </c>
      <c r="BJ6" s="1053" t="s">
        <v>822</v>
      </c>
      <c r="BK6" s="1052" t="s">
        <v>812</v>
      </c>
      <c r="BL6" s="1053" t="s">
        <v>823</v>
      </c>
      <c r="BM6" s="1052" t="s">
        <v>812</v>
      </c>
      <c r="BN6" s="1053" t="s">
        <v>824</v>
      </c>
      <c r="BO6" s="1052" t="s">
        <v>812</v>
      </c>
      <c r="BP6" s="1053" t="s">
        <v>481</v>
      </c>
      <c r="BQ6" s="1052" t="s">
        <v>812</v>
      </c>
      <c r="BR6" s="1053" t="s">
        <v>825</v>
      </c>
      <c r="BS6" s="1052" t="s">
        <v>812</v>
      </c>
      <c r="BT6" s="1074" t="s">
        <v>826</v>
      </c>
      <c r="BU6" s="1052" t="s">
        <v>812</v>
      </c>
      <c r="BV6" s="1074" t="s">
        <v>827</v>
      </c>
      <c r="BW6" s="1075" t="s">
        <v>828</v>
      </c>
      <c r="BX6" s="1075" t="s">
        <v>829</v>
      </c>
      <c r="BY6" s="1052" t="s">
        <v>812</v>
      </c>
      <c r="BZ6" s="1053" t="s">
        <v>813</v>
      </c>
      <c r="CA6" s="1052" t="s">
        <v>812</v>
      </c>
      <c r="CB6" s="1053" t="s">
        <v>814</v>
      </c>
      <c r="CC6" s="1052" t="s">
        <v>812</v>
      </c>
      <c r="CD6" s="1053" t="s">
        <v>815</v>
      </c>
      <c r="CE6" s="1052" t="s">
        <v>812</v>
      </c>
      <c r="CF6" s="1053" t="s">
        <v>816</v>
      </c>
      <c r="CG6" s="1052" t="s">
        <v>812</v>
      </c>
      <c r="CH6" s="1053" t="s">
        <v>817</v>
      </c>
      <c r="CI6" s="1052" t="s">
        <v>812</v>
      </c>
      <c r="CJ6" s="1053" t="s">
        <v>818</v>
      </c>
      <c r="CK6" s="1052" t="s">
        <v>812</v>
      </c>
      <c r="CL6" s="1053" t="s">
        <v>819</v>
      </c>
      <c r="CM6" s="1052" t="s">
        <v>812</v>
      </c>
      <c r="CN6" s="1053" t="s">
        <v>820</v>
      </c>
      <c r="CO6" s="1052" t="s">
        <v>812</v>
      </c>
      <c r="CP6" s="1053" t="s">
        <v>821</v>
      </c>
      <c r="CQ6" s="1052" t="s">
        <v>812</v>
      </c>
      <c r="CR6" s="1053" t="s">
        <v>822</v>
      </c>
      <c r="CS6" s="1052" t="s">
        <v>812</v>
      </c>
      <c r="CT6" s="1053" t="s">
        <v>823</v>
      </c>
      <c r="CU6" s="1052" t="s">
        <v>812</v>
      </c>
      <c r="CV6" s="1053" t="s">
        <v>824</v>
      </c>
      <c r="CW6" s="1052" t="s">
        <v>812</v>
      </c>
      <c r="CX6" s="1053" t="s">
        <v>481</v>
      </c>
      <c r="CY6" s="1052" t="s">
        <v>812</v>
      </c>
      <c r="CZ6" s="1053" t="s">
        <v>825</v>
      </c>
      <c r="DA6" s="1052" t="s">
        <v>812</v>
      </c>
      <c r="DB6" s="1074" t="s">
        <v>826</v>
      </c>
      <c r="DC6" s="1052" t="s">
        <v>812</v>
      </c>
      <c r="DD6" s="1074" t="s">
        <v>827</v>
      </c>
      <c r="DE6" s="1075" t="s">
        <v>828</v>
      </c>
      <c r="DF6" s="1075" t="s">
        <v>829</v>
      </c>
      <c r="DG6" s="1052" t="s">
        <v>812</v>
      </c>
      <c r="DH6" s="1074" t="s">
        <v>370</v>
      </c>
      <c r="DI6" s="1052" t="s">
        <v>812</v>
      </c>
      <c r="DJ6" s="1074" t="s">
        <v>830</v>
      </c>
      <c r="DK6" s="1052" t="s">
        <v>812</v>
      </c>
      <c r="DL6" s="1074" t="s">
        <v>831</v>
      </c>
      <c r="DM6" s="1052" t="s">
        <v>812</v>
      </c>
      <c r="DN6" s="1074" t="s">
        <v>832</v>
      </c>
      <c r="DO6" s="1052" t="s">
        <v>812</v>
      </c>
      <c r="DP6" s="1074" t="s">
        <v>63</v>
      </c>
      <c r="DQ6" s="1052" t="s">
        <v>812</v>
      </c>
      <c r="DR6" s="1074" t="s">
        <v>833</v>
      </c>
      <c r="DS6" s="1052" t="s">
        <v>812</v>
      </c>
      <c r="DT6" s="1074" t="s">
        <v>60</v>
      </c>
      <c r="DU6" s="1052" t="s">
        <v>812</v>
      </c>
      <c r="DV6" s="1074" t="s">
        <v>834</v>
      </c>
      <c r="DW6" s="1075" t="s">
        <v>828</v>
      </c>
      <c r="DX6" s="1075" t="s">
        <v>829</v>
      </c>
      <c r="DY6" s="1055" t="s">
        <v>835</v>
      </c>
      <c r="DZ6" s="1055" t="s">
        <v>836</v>
      </c>
      <c r="EA6" s="1056"/>
      <c r="EB6" s="1056"/>
      <c r="EC6" s="1056"/>
      <c r="ED6" s="1056"/>
      <c r="EE6" s="1056"/>
      <c r="EF6" s="1056"/>
      <c r="EG6" s="1056"/>
      <c r="EH6" s="1056"/>
      <c r="EI6" s="1056"/>
      <c r="EJ6" s="1056"/>
      <c r="EK6" s="1056"/>
      <c r="EL6" s="1056"/>
      <c r="EM6" s="1056"/>
      <c r="EN6" s="1058" t="s">
        <v>837</v>
      </c>
      <c r="EO6" s="1058" t="s">
        <v>829</v>
      </c>
      <c r="EP6" s="1058" t="s">
        <v>837</v>
      </c>
      <c r="EQ6" s="1058" t="s">
        <v>829</v>
      </c>
      <c r="ER6" s="1058" t="s">
        <v>837</v>
      </c>
      <c r="ES6" s="1058" t="s">
        <v>829</v>
      </c>
      <c r="ET6" s="1058" t="s">
        <v>837</v>
      </c>
      <c r="EU6" s="1058" t="s">
        <v>829</v>
      </c>
      <c r="EV6" s="1058" t="s">
        <v>837</v>
      </c>
      <c r="EW6" s="1058" t="s">
        <v>829</v>
      </c>
      <c r="EX6" s="1058" t="s">
        <v>837</v>
      </c>
      <c r="EY6" s="1058" t="s">
        <v>838</v>
      </c>
      <c r="EZ6" s="1060" t="s">
        <v>495</v>
      </c>
      <c r="FA6" s="964"/>
      <c r="FB6" s="964"/>
      <c r="FC6" s="962"/>
      <c r="FD6" s="1060" t="s">
        <v>839</v>
      </c>
      <c r="FE6" s="964"/>
      <c r="FF6" s="964"/>
      <c r="FG6" s="962"/>
      <c r="FH6" s="1060" t="s">
        <v>524</v>
      </c>
      <c r="FI6" s="964"/>
      <c r="FJ6" s="964"/>
      <c r="FK6" s="962"/>
      <c r="FL6" s="1060" t="s">
        <v>840</v>
      </c>
      <c r="FM6" s="964"/>
      <c r="FN6" s="964"/>
      <c r="FO6" s="962"/>
      <c r="FP6" s="1060" t="s">
        <v>87</v>
      </c>
      <c r="FQ6" s="964"/>
      <c r="FR6" s="964"/>
      <c r="FS6" s="962"/>
      <c r="FT6" s="1060" t="s">
        <v>841</v>
      </c>
      <c r="FU6" s="964"/>
      <c r="FV6" s="964"/>
      <c r="FW6" s="962"/>
      <c r="FX6" s="1064" t="s">
        <v>842</v>
      </c>
      <c r="FY6" s="1065"/>
      <c r="FZ6" s="1065"/>
      <c r="GA6" s="1066"/>
      <c r="GB6" s="1064" t="s">
        <v>843</v>
      </c>
      <c r="GC6" s="1065"/>
      <c r="GD6" s="1065"/>
      <c r="GE6" s="1066"/>
      <c r="GF6" s="1060" t="s">
        <v>844</v>
      </c>
      <c r="GG6" s="964"/>
      <c r="GH6" s="964"/>
      <c r="GI6" s="1032"/>
      <c r="GJ6" s="1064" t="s">
        <v>845</v>
      </c>
      <c r="GK6" s="1065"/>
      <c r="GL6" s="1065"/>
      <c r="GM6" s="1066"/>
      <c r="GN6" s="1060" t="s">
        <v>846</v>
      </c>
      <c r="GO6" s="964"/>
      <c r="GP6" s="964"/>
      <c r="GQ6" s="962"/>
      <c r="GR6" s="1064" t="s">
        <v>847</v>
      </c>
      <c r="GS6" s="1065"/>
      <c r="GT6" s="1065"/>
      <c r="GU6" s="1066"/>
      <c r="GV6" s="983"/>
      <c r="GW6" s="971"/>
      <c r="GX6" s="971"/>
      <c r="GY6" s="972"/>
    </row>
    <row r="7" spans="1:207" ht="30.75" customHeight="1">
      <c r="A7" s="92"/>
      <c r="B7" s="969"/>
      <c r="C7" s="969"/>
      <c r="D7" s="969"/>
      <c r="E7" s="969"/>
      <c r="F7" s="969"/>
      <c r="G7" s="969"/>
      <c r="H7" s="107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1076"/>
      <c r="AP7" s="1076"/>
      <c r="AQ7" s="969"/>
      <c r="AR7" s="969"/>
      <c r="AS7" s="969"/>
      <c r="AT7" s="969"/>
      <c r="AU7" s="969"/>
      <c r="AV7" s="969"/>
      <c r="AW7" s="969"/>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69"/>
      <c r="BW7" s="1076"/>
      <c r="BX7" s="1076"/>
      <c r="BY7" s="969"/>
      <c r="BZ7" s="969"/>
      <c r="CA7" s="969"/>
      <c r="CB7" s="969"/>
      <c r="CC7" s="969"/>
      <c r="CD7" s="969"/>
      <c r="CE7" s="969"/>
      <c r="CF7" s="969"/>
      <c r="CG7" s="969"/>
      <c r="CH7" s="969"/>
      <c r="CI7" s="969"/>
      <c r="CJ7" s="969"/>
      <c r="CK7" s="969"/>
      <c r="CL7" s="969"/>
      <c r="CM7" s="969"/>
      <c r="CN7" s="969"/>
      <c r="CO7" s="969"/>
      <c r="CP7" s="969"/>
      <c r="CQ7" s="969"/>
      <c r="CR7" s="969"/>
      <c r="CS7" s="969"/>
      <c r="CT7" s="969"/>
      <c r="CU7" s="969"/>
      <c r="CV7" s="969"/>
      <c r="CW7" s="969"/>
      <c r="CX7" s="969"/>
      <c r="CY7" s="969"/>
      <c r="CZ7" s="969"/>
      <c r="DA7" s="969"/>
      <c r="DB7" s="969"/>
      <c r="DC7" s="969"/>
      <c r="DD7" s="969"/>
      <c r="DE7" s="1076"/>
      <c r="DF7" s="1076"/>
      <c r="DG7" s="969"/>
      <c r="DH7" s="969"/>
      <c r="DI7" s="969"/>
      <c r="DJ7" s="969"/>
      <c r="DK7" s="969"/>
      <c r="DL7" s="969"/>
      <c r="DM7" s="969"/>
      <c r="DN7" s="969"/>
      <c r="DO7" s="969"/>
      <c r="DP7" s="969"/>
      <c r="DQ7" s="969"/>
      <c r="DR7" s="969"/>
      <c r="DS7" s="969"/>
      <c r="DT7" s="969"/>
      <c r="DU7" s="969"/>
      <c r="DV7" s="969"/>
      <c r="DW7" s="1076"/>
      <c r="DX7" s="1076"/>
      <c r="DY7" s="1057"/>
      <c r="DZ7" s="1057"/>
      <c r="EA7" s="1057"/>
      <c r="EB7" s="1057"/>
      <c r="EC7" s="1057"/>
      <c r="ED7" s="1057"/>
      <c r="EE7" s="1057"/>
      <c r="EF7" s="1057"/>
      <c r="EG7" s="1057"/>
      <c r="EH7" s="1057"/>
      <c r="EI7" s="1057"/>
      <c r="EJ7" s="1057"/>
      <c r="EK7" s="1057"/>
      <c r="EL7" s="1057"/>
      <c r="EM7" s="1057"/>
      <c r="EN7" s="1059"/>
      <c r="EO7" s="1059"/>
      <c r="EP7" s="1059"/>
      <c r="EQ7" s="1059"/>
      <c r="ER7" s="1059"/>
      <c r="ES7" s="1059"/>
      <c r="ET7" s="1059"/>
      <c r="EU7" s="1059"/>
      <c r="EV7" s="1059"/>
      <c r="EW7" s="1059"/>
      <c r="EX7" s="1059"/>
      <c r="EY7" s="1059"/>
      <c r="EZ7" s="103" t="s">
        <v>848</v>
      </c>
      <c r="FA7" s="103" t="s">
        <v>849</v>
      </c>
      <c r="FB7" s="103" t="s">
        <v>850</v>
      </c>
      <c r="FC7" s="103" t="s">
        <v>851</v>
      </c>
      <c r="FD7" s="103" t="s">
        <v>848</v>
      </c>
      <c r="FE7" s="103" t="s">
        <v>849</v>
      </c>
      <c r="FF7" s="103" t="s">
        <v>850</v>
      </c>
      <c r="FG7" s="103" t="s">
        <v>851</v>
      </c>
      <c r="FH7" s="103" t="s">
        <v>848</v>
      </c>
      <c r="FI7" s="103" t="s">
        <v>849</v>
      </c>
      <c r="FJ7" s="103" t="s">
        <v>850</v>
      </c>
      <c r="FK7" s="103" t="s">
        <v>851</v>
      </c>
      <c r="FL7" s="103" t="s">
        <v>848</v>
      </c>
      <c r="FM7" s="103" t="s">
        <v>849</v>
      </c>
      <c r="FN7" s="103" t="s">
        <v>850</v>
      </c>
      <c r="FO7" s="103" t="s">
        <v>851</v>
      </c>
      <c r="FP7" s="103" t="s">
        <v>848</v>
      </c>
      <c r="FQ7" s="103" t="s">
        <v>849</v>
      </c>
      <c r="FR7" s="103" t="s">
        <v>850</v>
      </c>
      <c r="FS7" s="103" t="s">
        <v>851</v>
      </c>
      <c r="FT7" s="103" t="s">
        <v>848</v>
      </c>
      <c r="FU7" s="103" t="s">
        <v>849</v>
      </c>
      <c r="FV7" s="103" t="s">
        <v>850</v>
      </c>
      <c r="FW7" s="103" t="s">
        <v>851</v>
      </c>
      <c r="FX7" s="216" t="s">
        <v>848</v>
      </c>
      <c r="FY7" s="216" t="s">
        <v>849</v>
      </c>
      <c r="FZ7" s="216" t="s">
        <v>850</v>
      </c>
      <c r="GA7" s="216" t="s">
        <v>851</v>
      </c>
      <c r="GB7" s="216" t="s">
        <v>848</v>
      </c>
      <c r="GC7" s="216" t="s">
        <v>849</v>
      </c>
      <c r="GD7" s="216" t="s">
        <v>850</v>
      </c>
      <c r="GE7" s="216" t="s">
        <v>851</v>
      </c>
      <c r="GF7" s="103" t="s">
        <v>848</v>
      </c>
      <c r="GG7" s="103" t="s">
        <v>849</v>
      </c>
      <c r="GH7" s="103" t="s">
        <v>850</v>
      </c>
      <c r="GI7" s="103" t="s">
        <v>851</v>
      </c>
      <c r="GJ7" s="216" t="s">
        <v>848</v>
      </c>
      <c r="GK7" s="216" t="s">
        <v>849</v>
      </c>
      <c r="GL7" s="216" t="s">
        <v>850</v>
      </c>
      <c r="GM7" s="216" t="s">
        <v>851</v>
      </c>
      <c r="GN7" s="103" t="s">
        <v>848</v>
      </c>
      <c r="GO7" s="103" t="s">
        <v>849</v>
      </c>
      <c r="GP7" s="103" t="s">
        <v>850</v>
      </c>
      <c r="GQ7" s="103" t="s">
        <v>851</v>
      </c>
      <c r="GR7" s="216" t="s">
        <v>848</v>
      </c>
      <c r="GS7" s="216" t="s">
        <v>849</v>
      </c>
      <c r="GT7" s="216" t="s">
        <v>850</v>
      </c>
      <c r="GU7" s="216" t="s">
        <v>851</v>
      </c>
      <c r="GV7" s="103" t="s">
        <v>848</v>
      </c>
      <c r="GW7" s="103" t="s">
        <v>849</v>
      </c>
      <c r="GX7" s="103" t="s">
        <v>850</v>
      </c>
      <c r="GY7" s="103" t="s">
        <v>851</v>
      </c>
    </row>
    <row r="8" spans="1:207" ht="12.75" customHeight="1">
      <c r="B8" s="100">
        <v>1</v>
      </c>
      <c r="C8" s="100">
        <v>2</v>
      </c>
      <c r="D8" s="100">
        <v>3</v>
      </c>
      <c r="E8" s="100">
        <v>4</v>
      </c>
      <c r="F8" s="100">
        <v>5</v>
      </c>
      <c r="G8" s="100">
        <v>6</v>
      </c>
      <c r="H8" s="100">
        <v>7</v>
      </c>
      <c r="I8" s="342">
        <v>8</v>
      </c>
      <c r="J8" s="342">
        <v>9</v>
      </c>
      <c r="K8" s="342">
        <v>10</v>
      </c>
      <c r="L8" s="342">
        <v>11</v>
      </c>
      <c r="M8" s="342">
        <v>12</v>
      </c>
      <c r="N8" s="342">
        <v>13</v>
      </c>
      <c r="O8" s="342">
        <v>14</v>
      </c>
      <c r="P8" s="342">
        <v>15</v>
      </c>
      <c r="Q8" s="342">
        <v>16</v>
      </c>
      <c r="R8" s="342">
        <v>17</v>
      </c>
      <c r="S8" s="342">
        <v>18</v>
      </c>
      <c r="T8" s="342">
        <v>19</v>
      </c>
      <c r="U8" s="342">
        <v>20</v>
      </c>
      <c r="V8" s="342">
        <v>21</v>
      </c>
      <c r="W8" s="342">
        <v>22</v>
      </c>
      <c r="X8" s="342">
        <v>23</v>
      </c>
      <c r="Y8" s="342">
        <v>24</v>
      </c>
      <c r="Z8" s="342">
        <v>25</v>
      </c>
      <c r="AA8" s="342">
        <v>26</v>
      </c>
      <c r="AB8" s="342">
        <v>27</v>
      </c>
      <c r="AC8" s="342">
        <v>28</v>
      </c>
      <c r="AD8" s="342">
        <v>29</v>
      </c>
      <c r="AE8" s="342">
        <v>30</v>
      </c>
      <c r="AF8" s="342">
        <v>31</v>
      </c>
      <c r="AG8" s="342">
        <v>32</v>
      </c>
      <c r="AH8" s="342">
        <v>33</v>
      </c>
      <c r="AI8" s="342">
        <v>34</v>
      </c>
      <c r="AJ8" s="342">
        <v>35</v>
      </c>
      <c r="AK8" s="342">
        <v>36</v>
      </c>
      <c r="AL8" s="342">
        <v>37</v>
      </c>
      <c r="AM8" s="342">
        <v>38</v>
      </c>
      <c r="AN8" s="342">
        <v>39</v>
      </c>
      <c r="AO8" s="345">
        <v>40</v>
      </c>
      <c r="AP8" s="345">
        <v>41</v>
      </c>
      <c r="AQ8" s="342">
        <v>42</v>
      </c>
      <c r="AR8" s="342">
        <v>43</v>
      </c>
      <c r="AS8" s="342">
        <v>44</v>
      </c>
      <c r="AT8" s="342">
        <v>45</v>
      </c>
      <c r="AU8" s="342">
        <v>46</v>
      </c>
      <c r="AV8" s="342">
        <v>47</v>
      </c>
      <c r="AW8" s="342">
        <v>48</v>
      </c>
      <c r="AX8" s="342">
        <v>49</v>
      </c>
      <c r="AY8" s="342">
        <v>50</v>
      </c>
      <c r="AZ8" s="342">
        <v>51</v>
      </c>
      <c r="BA8" s="342">
        <v>52</v>
      </c>
      <c r="BB8" s="342">
        <v>53</v>
      </c>
      <c r="BC8" s="342">
        <v>54</v>
      </c>
      <c r="BD8" s="342">
        <v>55</v>
      </c>
      <c r="BE8" s="342">
        <v>56</v>
      </c>
      <c r="BF8" s="342">
        <v>57</v>
      </c>
      <c r="BG8" s="342">
        <v>58</v>
      </c>
      <c r="BH8" s="342">
        <v>59</v>
      </c>
      <c r="BI8" s="342">
        <v>60</v>
      </c>
      <c r="BJ8" s="342">
        <v>61</v>
      </c>
      <c r="BK8" s="342">
        <v>62</v>
      </c>
      <c r="BL8" s="342">
        <v>63</v>
      </c>
      <c r="BM8" s="342">
        <v>64</v>
      </c>
      <c r="BN8" s="342">
        <v>65</v>
      </c>
      <c r="BO8" s="342">
        <v>66</v>
      </c>
      <c r="BP8" s="342">
        <v>67</v>
      </c>
      <c r="BQ8" s="342">
        <v>68</v>
      </c>
      <c r="BR8" s="342">
        <v>69</v>
      </c>
      <c r="BS8" s="342">
        <v>70</v>
      </c>
      <c r="BT8" s="342">
        <v>71</v>
      </c>
      <c r="BU8" s="342">
        <v>72</v>
      </c>
      <c r="BV8" s="342">
        <v>73</v>
      </c>
      <c r="BW8" s="345">
        <v>74</v>
      </c>
      <c r="BX8" s="345">
        <v>75</v>
      </c>
      <c r="BY8" s="342">
        <v>76</v>
      </c>
      <c r="BZ8" s="342">
        <v>77</v>
      </c>
      <c r="CA8" s="342">
        <v>78</v>
      </c>
      <c r="CB8" s="342">
        <v>79</v>
      </c>
      <c r="CC8" s="342">
        <v>80</v>
      </c>
      <c r="CD8" s="342">
        <v>81</v>
      </c>
      <c r="CE8" s="342">
        <v>82</v>
      </c>
      <c r="CF8" s="342">
        <v>83</v>
      </c>
      <c r="CG8" s="342">
        <v>84</v>
      </c>
      <c r="CH8" s="342">
        <v>85</v>
      </c>
      <c r="CI8" s="342">
        <v>86</v>
      </c>
      <c r="CJ8" s="342">
        <v>87</v>
      </c>
      <c r="CK8" s="342">
        <v>88</v>
      </c>
      <c r="CL8" s="342">
        <v>89</v>
      </c>
      <c r="CM8" s="342">
        <v>90</v>
      </c>
      <c r="CN8" s="342">
        <v>91</v>
      </c>
      <c r="CO8" s="342">
        <v>92</v>
      </c>
      <c r="CP8" s="342">
        <v>93</v>
      </c>
      <c r="CQ8" s="342">
        <v>94</v>
      </c>
      <c r="CR8" s="342">
        <v>95</v>
      </c>
      <c r="CS8" s="342">
        <v>96</v>
      </c>
      <c r="CT8" s="342">
        <v>97</v>
      </c>
      <c r="CU8" s="342">
        <v>98</v>
      </c>
      <c r="CV8" s="342">
        <v>99</v>
      </c>
      <c r="CW8" s="342">
        <v>100</v>
      </c>
      <c r="CX8" s="342">
        <v>101</v>
      </c>
      <c r="CY8" s="342">
        <v>102</v>
      </c>
      <c r="CZ8" s="342">
        <v>103</v>
      </c>
      <c r="DA8" s="342">
        <v>104</v>
      </c>
      <c r="DB8" s="342">
        <v>105</v>
      </c>
      <c r="DC8" s="342">
        <v>106</v>
      </c>
      <c r="DD8" s="342">
        <v>107</v>
      </c>
      <c r="DE8" s="345">
        <v>108</v>
      </c>
      <c r="DF8" s="345">
        <v>109</v>
      </c>
      <c r="DG8" s="342">
        <v>110</v>
      </c>
      <c r="DH8" s="342">
        <v>111</v>
      </c>
      <c r="DI8" s="342">
        <v>112</v>
      </c>
      <c r="DJ8" s="342">
        <v>113</v>
      </c>
      <c r="DK8" s="342">
        <v>114</v>
      </c>
      <c r="DL8" s="342">
        <v>115</v>
      </c>
      <c r="DM8" s="342">
        <v>116</v>
      </c>
      <c r="DN8" s="342">
        <v>117</v>
      </c>
      <c r="DO8" s="342">
        <v>118</v>
      </c>
      <c r="DP8" s="342">
        <v>119</v>
      </c>
      <c r="DQ8" s="342">
        <v>120</v>
      </c>
      <c r="DR8" s="342">
        <v>121</v>
      </c>
      <c r="DS8" s="342">
        <v>122</v>
      </c>
      <c r="DT8" s="342">
        <v>123</v>
      </c>
      <c r="DU8" s="342">
        <v>124</v>
      </c>
      <c r="DV8" s="342">
        <v>125</v>
      </c>
      <c r="DW8" s="345">
        <v>126</v>
      </c>
      <c r="DX8" s="345">
        <v>127</v>
      </c>
      <c r="DY8" s="348">
        <v>128</v>
      </c>
      <c r="DZ8" s="348">
        <v>129</v>
      </c>
      <c r="EA8" s="348">
        <v>130</v>
      </c>
      <c r="EB8" s="348">
        <v>131</v>
      </c>
      <c r="EC8" s="348">
        <v>132</v>
      </c>
      <c r="ED8" s="348">
        <v>133</v>
      </c>
      <c r="EE8" s="348">
        <v>134</v>
      </c>
      <c r="EF8" s="348">
        <v>135</v>
      </c>
      <c r="EG8" s="348">
        <v>136</v>
      </c>
      <c r="EH8" s="348">
        <v>137</v>
      </c>
      <c r="EI8" s="348">
        <v>138</v>
      </c>
      <c r="EJ8" s="348">
        <v>139</v>
      </c>
      <c r="EK8" s="348">
        <v>140</v>
      </c>
      <c r="EL8" s="348">
        <v>141</v>
      </c>
      <c r="EM8" s="348">
        <v>142</v>
      </c>
      <c r="EN8" s="351">
        <v>143</v>
      </c>
      <c r="EO8" s="351">
        <v>144</v>
      </c>
      <c r="EP8" s="351">
        <v>145</v>
      </c>
      <c r="EQ8" s="351">
        <v>146</v>
      </c>
      <c r="ER8" s="351">
        <v>147</v>
      </c>
      <c r="ES8" s="351">
        <v>148</v>
      </c>
      <c r="ET8" s="351">
        <v>149</v>
      </c>
      <c r="EU8" s="351">
        <v>150</v>
      </c>
      <c r="EV8" s="351">
        <v>151</v>
      </c>
      <c r="EW8" s="351">
        <v>152</v>
      </c>
      <c r="EX8" s="351">
        <v>153</v>
      </c>
      <c r="EY8" s="351">
        <v>154</v>
      </c>
      <c r="EZ8" s="345">
        <v>155</v>
      </c>
      <c r="FA8" s="345">
        <v>156</v>
      </c>
      <c r="FB8" s="345">
        <v>157</v>
      </c>
      <c r="FC8" s="345">
        <v>158</v>
      </c>
      <c r="FD8" s="345">
        <v>159</v>
      </c>
      <c r="FE8" s="345">
        <v>160</v>
      </c>
      <c r="FF8" s="345">
        <v>161</v>
      </c>
      <c r="FG8" s="345">
        <v>162</v>
      </c>
      <c r="FH8" s="345">
        <v>163</v>
      </c>
      <c r="FI8" s="345">
        <v>164</v>
      </c>
      <c r="FJ8" s="345">
        <v>165</v>
      </c>
      <c r="FK8" s="345">
        <v>166</v>
      </c>
      <c r="FL8" s="345">
        <v>167</v>
      </c>
      <c r="FM8" s="345">
        <v>168</v>
      </c>
      <c r="FN8" s="345">
        <v>169</v>
      </c>
      <c r="FO8" s="345">
        <v>170</v>
      </c>
      <c r="FP8" s="345">
        <v>171</v>
      </c>
      <c r="FQ8" s="345">
        <v>172</v>
      </c>
      <c r="FR8" s="345">
        <v>173</v>
      </c>
      <c r="FS8" s="345">
        <v>174</v>
      </c>
      <c r="FT8" s="345">
        <v>175</v>
      </c>
      <c r="FU8" s="345">
        <v>176</v>
      </c>
      <c r="FV8" s="345">
        <v>177</v>
      </c>
      <c r="FW8" s="345">
        <v>178</v>
      </c>
      <c r="FX8" s="217">
        <v>179</v>
      </c>
      <c r="FY8" s="217">
        <v>180</v>
      </c>
      <c r="FZ8" s="217">
        <v>181</v>
      </c>
      <c r="GA8" s="217">
        <v>182</v>
      </c>
      <c r="GB8" s="217">
        <v>183</v>
      </c>
      <c r="GC8" s="217">
        <v>184</v>
      </c>
      <c r="GD8" s="217">
        <v>185</v>
      </c>
      <c r="GE8" s="217">
        <v>186</v>
      </c>
      <c r="GF8" s="345">
        <v>187</v>
      </c>
      <c r="GG8" s="345">
        <v>188</v>
      </c>
      <c r="GH8" s="345">
        <v>189</v>
      </c>
      <c r="GI8" s="345">
        <v>190</v>
      </c>
      <c r="GJ8" s="217">
        <v>191</v>
      </c>
      <c r="GK8" s="217">
        <v>192</v>
      </c>
      <c r="GL8" s="217">
        <v>193</v>
      </c>
      <c r="GM8" s="217">
        <v>194</v>
      </c>
      <c r="GN8" s="345">
        <v>195</v>
      </c>
      <c r="GO8" s="345">
        <v>196</v>
      </c>
      <c r="GP8" s="345">
        <v>197</v>
      </c>
      <c r="GQ8" s="345">
        <v>198</v>
      </c>
      <c r="GR8" s="217">
        <v>199</v>
      </c>
      <c r="GS8" s="217">
        <v>200</v>
      </c>
      <c r="GT8" s="217">
        <v>201</v>
      </c>
      <c r="GU8" s="217">
        <v>202</v>
      </c>
      <c r="GV8" s="345">
        <v>203</v>
      </c>
      <c r="GW8" s="345">
        <v>204</v>
      </c>
      <c r="GX8" s="345">
        <v>205</v>
      </c>
      <c r="GY8" s="345">
        <v>206</v>
      </c>
    </row>
    <row r="9" spans="1:207" ht="15" customHeight="1">
      <c r="B9" s="8">
        <v>1</v>
      </c>
      <c r="C9" s="8"/>
      <c r="D9" s="36">
        <f>'1'!M9</f>
        <v>1</v>
      </c>
      <c r="E9" s="8">
        <v>1</v>
      </c>
      <c r="F9" s="8">
        <v>1</v>
      </c>
      <c r="G9" s="8"/>
      <c r="H9" s="8"/>
      <c r="I9" s="343">
        <f>'1'!$M$59</f>
        <v>0</v>
      </c>
      <c r="J9" s="343">
        <f>'1'!$M$60</f>
        <v>0</v>
      </c>
      <c r="K9" s="343">
        <f>'1'!$M$61</f>
        <v>0</v>
      </c>
      <c r="L9" s="343">
        <f>'1'!$M$62</f>
        <v>0</v>
      </c>
      <c r="M9" s="343">
        <f>'1'!$M$63</f>
        <v>0</v>
      </c>
      <c r="N9" s="343">
        <f>'1'!$M$64</f>
        <v>0</v>
      </c>
      <c r="O9" s="343">
        <f>'1'!$M$65</f>
        <v>0</v>
      </c>
      <c r="P9" s="343">
        <f>'1'!$M$66</f>
        <v>0</v>
      </c>
      <c r="Q9" s="343">
        <f>'1'!$M$67</f>
        <v>0</v>
      </c>
      <c r="R9" s="343">
        <f>'1'!$M$68</f>
        <v>0</v>
      </c>
      <c r="S9" s="343">
        <f>'1'!$M$69</f>
        <v>0</v>
      </c>
      <c r="T9" s="343">
        <f>'1'!$M$70</f>
        <v>0</v>
      </c>
      <c r="U9" s="343">
        <f>'1'!$M$71</f>
        <v>0</v>
      </c>
      <c r="V9" s="343">
        <f>'1'!$M$72</f>
        <v>0</v>
      </c>
      <c r="W9" s="343">
        <f>'1'!$M$73</f>
        <v>0</v>
      </c>
      <c r="X9" s="343">
        <f>'1'!$M$74</f>
        <v>0</v>
      </c>
      <c r="Y9" s="343">
        <f>'1'!$M$75</f>
        <v>0</v>
      </c>
      <c r="Z9" s="343">
        <f>'1'!$M$76</f>
        <v>0</v>
      </c>
      <c r="AA9" s="343">
        <f>'1'!$M$77</f>
        <v>0</v>
      </c>
      <c r="AB9" s="343">
        <f>'1'!$M$78</f>
        <v>0</v>
      </c>
      <c r="AC9" s="343">
        <f>'1'!$M$79</f>
        <v>0</v>
      </c>
      <c r="AD9" s="343">
        <f>'1'!$M$80</f>
        <v>0</v>
      </c>
      <c r="AE9" s="343">
        <f>'1'!$M$81</f>
        <v>0</v>
      </c>
      <c r="AF9" s="343">
        <f>'1'!$M$82</f>
        <v>0</v>
      </c>
      <c r="AG9" s="343">
        <f>'1'!$M$83</f>
        <v>0</v>
      </c>
      <c r="AH9" s="343">
        <f>'1'!$M$84</f>
        <v>0</v>
      </c>
      <c r="AI9" s="343">
        <f>'1'!$M$85</f>
        <v>0</v>
      </c>
      <c r="AJ9" s="343">
        <f>'1'!$M$86</f>
        <v>0</v>
      </c>
      <c r="AK9" s="343">
        <f>'1'!$M$87</f>
        <v>0</v>
      </c>
      <c r="AL9" s="343">
        <f>'1'!$M$88</f>
        <v>0</v>
      </c>
      <c r="AM9" s="343">
        <f>'1'!$M$89</f>
        <v>3</v>
      </c>
      <c r="AN9" s="343">
        <f>'1'!$M$90</f>
        <v>20</v>
      </c>
      <c r="AO9" s="346">
        <f>'1'!$M$91</f>
        <v>3</v>
      </c>
      <c r="AP9" s="346">
        <f>'1'!$M$92</f>
        <v>20</v>
      </c>
      <c r="AQ9" s="343">
        <f>'1'!$M$93</f>
        <v>0</v>
      </c>
      <c r="AR9" s="343">
        <f>'1'!$M$94</f>
        <v>0</v>
      </c>
      <c r="AS9" s="343">
        <f>'1'!$M$95</f>
        <v>0</v>
      </c>
      <c r="AT9" s="343">
        <f>'1'!$M$96</f>
        <v>0</v>
      </c>
      <c r="AU9" s="343">
        <f>'1'!$M$97</f>
        <v>0</v>
      </c>
      <c r="AV9" s="343">
        <f>'1'!$M$98</f>
        <v>0</v>
      </c>
      <c r="AW9" s="343">
        <f>'1'!$M$99</f>
        <v>0</v>
      </c>
      <c r="AX9" s="343">
        <f>'1'!$M$100</f>
        <v>0</v>
      </c>
      <c r="AY9" s="343">
        <f>'1'!$M$101</f>
        <v>0</v>
      </c>
      <c r="AZ9" s="343">
        <f>'1'!$M$102</f>
        <v>0</v>
      </c>
      <c r="BA9" s="343">
        <f>'1'!$M$103</f>
        <v>0</v>
      </c>
      <c r="BB9" s="343">
        <f>'1'!$M$104</f>
        <v>0</v>
      </c>
      <c r="BC9" s="343">
        <f>'1'!$M$105</f>
        <v>0</v>
      </c>
      <c r="BD9" s="343">
        <f>'1'!$M$106</f>
        <v>0</v>
      </c>
      <c r="BE9" s="343">
        <f>'1'!$M$107</f>
        <v>0</v>
      </c>
      <c r="BF9" s="343">
        <f>'1'!$M$108</f>
        <v>0</v>
      </c>
      <c r="BG9" s="343">
        <f>'1'!$M$109</f>
        <v>0</v>
      </c>
      <c r="BH9" s="343">
        <f>'1'!$M$110</f>
        <v>0</v>
      </c>
      <c r="BI9" s="343">
        <f>'1'!$M$111</f>
        <v>0</v>
      </c>
      <c r="BJ9" s="343">
        <f>'1'!$M$112</f>
        <v>0</v>
      </c>
      <c r="BK9" s="343">
        <f>'1'!$M$113</f>
        <v>0</v>
      </c>
      <c r="BL9" s="343">
        <f>'1'!$M$114</f>
        <v>0</v>
      </c>
      <c r="BM9" s="343">
        <f>'1'!$M$115</f>
        <v>0</v>
      </c>
      <c r="BN9" s="343">
        <f>'1'!$M$116</f>
        <v>0</v>
      </c>
      <c r="BO9" s="343">
        <f>'1'!$M$117</f>
        <v>0</v>
      </c>
      <c r="BP9" s="343">
        <f>'1'!$M$118</f>
        <v>0</v>
      </c>
      <c r="BQ9" s="343">
        <f>'1'!$M$119</f>
        <v>0</v>
      </c>
      <c r="BR9" s="343">
        <f>'1'!$M$120</f>
        <v>0</v>
      </c>
      <c r="BS9" s="343">
        <f>'1'!$M$121</f>
        <v>0</v>
      </c>
      <c r="BT9" s="343">
        <f>'1'!$M$122</f>
        <v>0</v>
      </c>
      <c r="BU9" s="343">
        <f>'1'!$M$123</f>
        <v>0</v>
      </c>
      <c r="BV9" s="343">
        <f>'1'!$M$124</f>
        <v>0</v>
      </c>
      <c r="BW9" s="346">
        <f>'1'!$M$125</f>
        <v>0</v>
      </c>
      <c r="BX9" s="346">
        <f>'1'!$M$126</f>
        <v>0</v>
      </c>
      <c r="BY9" s="343">
        <f>'1'!$M$127</f>
        <v>0</v>
      </c>
      <c r="BZ9" s="343">
        <f>'1'!$M$128</f>
        <v>0</v>
      </c>
      <c r="CA9" s="343">
        <f>'1'!$M$129</f>
        <v>0</v>
      </c>
      <c r="CB9" s="343">
        <f>'1'!$M$130</f>
        <v>0</v>
      </c>
      <c r="CC9" s="343">
        <f>'1'!$M$131</f>
        <v>0</v>
      </c>
      <c r="CD9" s="343">
        <f>'1'!$M$132</f>
        <v>0</v>
      </c>
      <c r="CE9" s="343">
        <f>'1'!$M$133</f>
        <v>0</v>
      </c>
      <c r="CF9" s="343">
        <f>'1'!$M$134</f>
        <v>0</v>
      </c>
      <c r="CG9" s="343">
        <f>'1'!$M$135</f>
        <v>0</v>
      </c>
      <c r="CH9" s="343">
        <f>'1'!$M$136</f>
        <v>0</v>
      </c>
      <c r="CI9" s="343">
        <f>'1'!$M$137</f>
        <v>0</v>
      </c>
      <c r="CJ9" s="343">
        <f>'1'!$M$138</f>
        <v>0</v>
      </c>
      <c r="CK9" s="343">
        <f>'1'!$M$139</f>
        <v>0</v>
      </c>
      <c r="CL9" s="343">
        <f>'1'!$M$140</f>
        <v>0</v>
      </c>
      <c r="CM9" s="343">
        <f>'1'!$M$141</f>
        <v>0</v>
      </c>
      <c r="CN9" s="343">
        <f>'1'!$M$142</f>
        <v>0</v>
      </c>
      <c r="CO9" s="343">
        <f>'1'!$M$143</f>
        <v>0</v>
      </c>
      <c r="CP9" s="343">
        <f>'1'!$M$144</f>
        <v>0</v>
      </c>
      <c r="CQ9" s="343">
        <f>'1'!$M$145</f>
        <v>0</v>
      </c>
      <c r="CR9" s="343">
        <f>'1'!$M$146</f>
        <v>0</v>
      </c>
      <c r="CS9" s="343">
        <f>'1'!$M$147</f>
        <v>0</v>
      </c>
      <c r="CT9" s="343">
        <f>'1'!$M$148</f>
        <v>0</v>
      </c>
      <c r="CU9" s="343">
        <f>'1'!$M$149</f>
        <v>0</v>
      </c>
      <c r="CV9" s="343">
        <f>'1'!$M$150</f>
        <v>0</v>
      </c>
      <c r="CW9" s="343">
        <f>'1'!$M$151</f>
        <v>0</v>
      </c>
      <c r="CX9" s="343">
        <f>'1'!$M$152</f>
        <v>0</v>
      </c>
      <c r="CY9" s="343">
        <f>'1'!$M$153</f>
        <v>0</v>
      </c>
      <c r="CZ9" s="343">
        <f>'1'!$M$154</f>
        <v>0</v>
      </c>
      <c r="DA9" s="343">
        <f>'1'!$M$155</f>
        <v>0</v>
      </c>
      <c r="DB9" s="343">
        <f>'1'!$M$156</f>
        <v>0</v>
      </c>
      <c r="DC9" s="343">
        <f>'1'!$M$157</f>
        <v>0</v>
      </c>
      <c r="DD9" s="343">
        <f>'1'!$M$158</f>
        <v>0</v>
      </c>
      <c r="DE9" s="346">
        <f>'1'!$M$159</f>
        <v>0</v>
      </c>
      <c r="DF9" s="346">
        <f>'1'!$M$160</f>
        <v>0</v>
      </c>
      <c r="DG9" s="343">
        <f>'1'!$M$161</f>
        <v>0</v>
      </c>
      <c r="DH9" s="343">
        <f>'1'!$M$162</f>
        <v>0</v>
      </c>
      <c r="DI9" s="343">
        <f>'1'!$M$163</f>
        <v>0</v>
      </c>
      <c r="DJ9" s="343">
        <f>'1'!$M$164</f>
        <v>0</v>
      </c>
      <c r="DK9" s="343">
        <f>'1'!$M$165</f>
        <v>12</v>
      </c>
      <c r="DL9" s="343">
        <f>'1'!$M$166</f>
        <v>4245</v>
      </c>
      <c r="DM9" s="343">
        <f>'1'!$M$167</f>
        <v>3</v>
      </c>
      <c r="DN9" s="343">
        <f>'1'!$M$168</f>
        <v>150</v>
      </c>
      <c r="DO9" s="343">
        <f>'1'!$M$169</f>
        <v>0</v>
      </c>
      <c r="DP9" s="343">
        <f>'1'!$M$170</f>
        <v>0</v>
      </c>
      <c r="DQ9" s="343">
        <f>'1'!$M$171</f>
        <v>822</v>
      </c>
      <c r="DR9" s="343">
        <f>'1'!$M$172</f>
        <v>4245</v>
      </c>
      <c r="DS9" s="343">
        <f>'1'!$M$173</f>
        <v>0</v>
      </c>
      <c r="DT9" s="343">
        <f>'1'!$M$174</f>
        <v>0</v>
      </c>
      <c r="DU9" s="343">
        <f>'1'!$M$175</f>
        <v>39</v>
      </c>
      <c r="DV9" s="343">
        <f>'1'!$M$176</f>
        <v>4245</v>
      </c>
      <c r="DW9" s="347">
        <f>'1'!$M$177</f>
        <v>876</v>
      </c>
      <c r="DX9" s="346">
        <f>'1'!$M$178</f>
        <v>12885</v>
      </c>
      <c r="DY9" s="349">
        <f>'1'!$M$179</f>
        <v>422</v>
      </c>
      <c r="DZ9" s="349">
        <f>'1'!$M$193</f>
        <v>180</v>
      </c>
      <c r="EA9" s="349">
        <f>'1'!$M$181</f>
        <v>86</v>
      </c>
      <c r="EB9" s="349">
        <f>'1'!$M$180</f>
        <v>86</v>
      </c>
      <c r="EC9" s="349">
        <f>'1'!$M$183</f>
        <v>25</v>
      </c>
      <c r="ED9" s="349">
        <f>'1'!$M$182</f>
        <v>25</v>
      </c>
      <c r="EE9" s="349">
        <f>'1'!$M$185</f>
        <v>138</v>
      </c>
      <c r="EF9" s="349">
        <f>'1'!$M$184</f>
        <v>134</v>
      </c>
      <c r="EG9" s="349">
        <f>'1'!$M$186</f>
        <v>426</v>
      </c>
      <c r="EH9" s="349">
        <f>'1'!$M$187</f>
        <v>427</v>
      </c>
      <c r="EI9" s="349">
        <f>'1'!$M$188</f>
        <v>422</v>
      </c>
      <c r="EJ9" s="349">
        <f>'1'!$M$189</f>
        <v>428</v>
      </c>
      <c r="EK9" s="349">
        <f>'1'!$M$190</f>
        <v>382</v>
      </c>
      <c r="EL9" s="349">
        <f>'1'!$M$191</f>
        <v>289</v>
      </c>
      <c r="EM9" s="349">
        <f>'1'!$M$192</f>
        <v>81</v>
      </c>
      <c r="EN9" s="352">
        <f>'1'!$M$194</f>
        <v>0</v>
      </c>
      <c r="EO9" s="352">
        <f>'1'!$M$195</f>
        <v>0</v>
      </c>
      <c r="EP9" s="352">
        <f>'1'!$M$196</f>
        <v>2</v>
      </c>
      <c r="EQ9" s="352">
        <f>'1'!$M$197</f>
        <v>2</v>
      </c>
      <c r="ER9" s="352">
        <f>'1'!$M$198</f>
        <v>0</v>
      </c>
      <c r="ES9" s="352">
        <f>'1'!$M$199</f>
        <v>0</v>
      </c>
      <c r="ET9" s="352">
        <f>'1'!$M$200</f>
        <v>0</v>
      </c>
      <c r="EU9" s="352">
        <f>'1'!$M$201</f>
        <v>0</v>
      </c>
      <c r="EV9" s="352">
        <f>'1'!$M$202</f>
        <v>0</v>
      </c>
      <c r="EW9" s="352">
        <f>'1'!$M$203</f>
        <v>0</v>
      </c>
      <c r="EX9" s="352">
        <f>'1'!$M$204</f>
        <v>0</v>
      </c>
      <c r="EY9" s="352">
        <f>'1'!$M$205</f>
        <v>0</v>
      </c>
      <c r="EZ9" s="346">
        <f>'1'!$M$207</f>
        <v>0</v>
      </c>
      <c r="FA9" s="346">
        <f>'1'!$M$208</f>
        <v>0</v>
      </c>
      <c r="FB9" s="346">
        <f>'1'!$M$209</f>
        <v>0</v>
      </c>
      <c r="FC9" s="346">
        <f>'1'!$M$210</f>
        <v>2</v>
      </c>
      <c r="FD9" s="346">
        <f>'1'!$M$212</f>
        <v>0</v>
      </c>
      <c r="FE9" s="346">
        <f>'1'!$M$213</f>
        <v>0</v>
      </c>
      <c r="FF9" s="346">
        <f>'1'!$M$214</f>
        <v>0</v>
      </c>
      <c r="FG9" s="346">
        <f>'1'!$M$215</f>
        <v>0</v>
      </c>
      <c r="FH9" s="346">
        <f>'1'!$M$217</f>
        <v>0</v>
      </c>
      <c r="FI9" s="346">
        <f>'1'!$M$218</f>
        <v>0</v>
      </c>
      <c r="FJ9" s="346">
        <f>'1'!$M$219</f>
        <v>0</v>
      </c>
      <c r="FK9" s="346">
        <f>'1'!$M$220</f>
        <v>0</v>
      </c>
      <c r="FL9" s="346">
        <f>'1'!$M$222</f>
        <v>0</v>
      </c>
      <c r="FM9" s="346">
        <f>'1'!$M$223</f>
        <v>0</v>
      </c>
      <c r="FN9" s="346">
        <f>'1'!$M$224</f>
        <v>0</v>
      </c>
      <c r="FO9" s="346">
        <f>'1'!$M$225</f>
        <v>0</v>
      </c>
      <c r="FP9" s="346">
        <f>'1'!$M$227</f>
        <v>0</v>
      </c>
      <c r="FQ9" s="346">
        <f>'1'!$M$228</f>
        <v>0</v>
      </c>
      <c r="FR9" s="346">
        <f>'1'!$M$229</f>
        <v>0</v>
      </c>
      <c r="FS9" s="346">
        <f>'1'!$M$230</f>
        <v>0</v>
      </c>
      <c r="FT9" s="346">
        <f>'1'!$M$232</f>
        <v>0</v>
      </c>
      <c r="FU9" s="346">
        <f>'1'!$M$233</f>
        <v>0</v>
      </c>
      <c r="FV9" s="346">
        <f>'1'!$M$234</f>
        <v>1</v>
      </c>
      <c r="FW9" s="346">
        <f>'1'!$M$235</f>
        <v>2</v>
      </c>
      <c r="FX9" s="218">
        <f>'1'!$M$237</f>
        <v>0</v>
      </c>
      <c r="FY9" s="218">
        <f>'1'!$M$238</f>
        <v>0</v>
      </c>
      <c r="FZ9" s="218">
        <f>'1'!$M$239</f>
        <v>0</v>
      </c>
      <c r="GA9" s="218">
        <f>'1'!$M$240</f>
        <v>0</v>
      </c>
      <c r="GB9" s="218">
        <f>'1'!$M$242</f>
        <v>0</v>
      </c>
      <c r="GC9" s="218">
        <f>'1'!$M$243</f>
        <v>0</v>
      </c>
      <c r="GD9" s="218">
        <f>'1'!$M$244</f>
        <v>0</v>
      </c>
      <c r="GE9" s="218">
        <f>'1'!$M$245</f>
        <v>0</v>
      </c>
      <c r="GF9" s="346">
        <f>'1'!$M$247</f>
        <v>0</v>
      </c>
      <c r="GG9" s="346">
        <f>'1'!$M$248</f>
        <v>0</v>
      </c>
      <c r="GH9" s="346">
        <f>'1'!$M$249</f>
        <v>0</v>
      </c>
      <c r="GI9" s="346">
        <f>'1'!$M$250</f>
        <v>0</v>
      </c>
      <c r="GJ9" s="218">
        <f>'1'!$M$252</f>
        <v>0</v>
      </c>
      <c r="GK9" s="218">
        <f>'1'!$M$253</f>
        <v>0</v>
      </c>
      <c r="GL9" s="218">
        <f>'1'!$M$254</f>
        <v>0</v>
      </c>
      <c r="GM9" s="218">
        <f>'1'!$M$255</f>
        <v>0</v>
      </c>
      <c r="GN9" s="346">
        <f>'1'!$M$257</f>
        <v>0</v>
      </c>
      <c r="GO9" s="346">
        <f>'1'!$M$258</f>
        <v>0</v>
      </c>
      <c r="GP9" s="346">
        <f>'1'!$M$259</f>
        <v>0</v>
      </c>
      <c r="GQ9" s="346">
        <f>'1'!$M$260</f>
        <v>0</v>
      </c>
      <c r="GR9" s="218">
        <f>'1'!$M$262</f>
        <v>0</v>
      </c>
      <c r="GS9" s="218">
        <f>'1'!$M$263</f>
        <v>0</v>
      </c>
      <c r="GT9" s="218">
        <f>'1'!$M$264</f>
        <v>0</v>
      </c>
      <c r="GU9" s="218">
        <f>'1'!$M$265</f>
        <v>0</v>
      </c>
      <c r="GV9" s="346">
        <f>'1'!$M$267</f>
        <v>0</v>
      </c>
      <c r="GW9" s="346">
        <f>'1'!$M$268</f>
        <v>0</v>
      </c>
      <c r="GX9" s="346">
        <f>'1'!$M$269</f>
        <v>0</v>
      </c>
      <c r="GY9" s="346">
        <f>'1'!$M$270</f>
        <v>0</v>
      </c>
    </row>
    <row r="10" spans="1:207" ht="15" customHeight="1">
      <c r="B10" s="8"/>
      <c r="C10" s="8"/>
      <c r="D10" s="36">
        <f>'2'!M9</f>
        <v>2</v>
      </c>
      <c r="E10" s="8">
        <v>1</v>
      </c>
      <c r="F10" s="8">
        <v>1</v>
      </c>
      <c r="G10" s="8"/>
      <c r="H10" s="8"/>
      <c r="I10" s="343">
        <f>'2'!$M$59</f>
        <v>0</v>
      </c>
      <c r="J10" s="343">
        <f>'2'!$M$60</f>
        <v>0</v>
      </c>
      <c r="K10" s="343">
        <f>'2'!$M$61</f>
        <v>0</v>
      </c>
      <c r="L10" s="343">
        <f>'2'!$M$62</f>
        <v>0</v>
      </c>
      <c r="M10" s="343">
        <f>'2'!$M$63</f>
        <v>3</v>
      </c>
      <c r="N10" s="343">
        <f>'2'!$M$64</f>
        <v>123</v>
      </c>
      <c r="O10" s="343">
        <f>'2'!$M$65</f>
        <v>0</v>
      </c>
      <c r="P10" s="343">
        <f>'2'!$M$66</f>
        <v>0</v>
      </c>
      <c r="Q10" s="343">
        <f>'2'!$M$67</f>
        <v>0</v>
      </c>
      <c r="R10" s="343">
        <f>'2'!$M$68</f>
        <v>0</v>
      </c>
      <c r="S10" s="343">
        <f>'2'!$M$69</f>
        <v>3</v>
      </c>
      <c r="T10" s="343">
        <f>'2'!$M$70</f>
        <v>129</v>
      </c>
      <c r="U10" s="343">
        <f>'2'!$M$71</f>
        <v>0</v>
      </c>
      <c r="V10" s="343">
        <f>'2'!$M$72</f>
        <v>0</v>
      </c>
      <c r="W10" s="343">
        <f>'2'!$M$73</f>
        <v>0</v>
      </c>
      <c r="X10" s="343">
        <f>'2'!$M$74</f>
        <v>0</v>
      </c>
      <c r="Y10" s="343">
        <f>'2'!$M$75</f>
        <v>0</v>
      </c>
      <c r="Z10" s="343">
        <f>'2'!$M$76</f>
        <v>0</v>
      </c>
      <c r="AA10" s="343">
        <f>'2'!$M$77</f>
        <v>3</v>
      </c>
      <c r="AB10" s="343">
        <f>'2'!$M$78</f>
        <v>63</v>
      </c>
      <c r="AC10" s="343">
        <f>'2'!$M$79</f>
        <v>0</v>
      </c>
      <c r="AD10" s="343">
        <f>'2'!$M$80</f>
        <v>0</v>
      </c>
      <c r="AE10" s="343">
        <f>'2'!$M$81</f>
        <v>0</v>
      </c>
      <c r="AF10" s="343">
        <f>'2'!$M$82</f>
        <v>0</v>
      </c>
      <c r="AG10" s="343">
        <f>'2'!$M$83</f>
        <v>0</v>
      </c>
      <c r="AH10" s="343">
        <f>'2'!$M$84</f>
        <v>0</v>
      </c>
      <c r="AI10" s="343">
        <f>'2'!$M$85</f>
        <v>0</v>
      </c>
      <c r="AJ10" s="343">
        <f>'2'!$M$86</f>
        <v>0</v>
      </c>
      <c r="AK10" s="343">
        <f>'2'!$M$87</f>
        <v>0</v>
      </c>
      <c r="AL10" s="343">
        <f>'2'!$M$88</f>
        <v>0</v>
      </c>
      <c r="AM10" s="343">
        <f>'2'!$M$89</f>
        <v>0</v>
      </c>
      <c r="AN10" s="343">
        <f>'2'!$M$90</f>
        <v>0</v>
      </c>
      <c r="AO10" s="346">
        <f>'2'!$M$91</f>
        <v>9</v>
      </c>
      <c r="AP10" s="346">
        <f>'2'!$M$92</f>
        <v>315</v>
      </c>
      <c r="AQ10" s="343">
        <f>'2'!$M$93</f>
        <v>0</v>
      </c>
      <c r="AR10" s="343">
        <f>'2'!$M$94</f>
        <v>0</v>
      </c>
      <c r="AS10" s="343">
        <f>'2'!$M$95</f>
        <v>2</v>
      </c>
      <c r="AT10" s="343">
        <f>'2'!$M$96</f>
        <v>100</v>
      </c>
      <c r="AU10" s="343">
        <f>'2'!$M$97</f>
        <v>3</v>
      </c>
      <c r="AV10" s="343">
        <f>'2'!$M$98</f>
        <v>35</v>
      </c>
      <c r="AW10" s="343">
        <f>'2'!$M$99</f>
        <v>3</v>
      </c>
      <c r="AX10" s="343">
        <f>'2'!$M$100</f>
        <v>35</v>
      </c>
      <c r="AY10" s="343">
        <f>'2'!$M$101</f>
        <v>1</v>
      </c>
      <c r="AZ10" s="343">
        <f>'2'!$M$102</f>
        <v>10</v>
      </c>
      <c r="BA10" s="343">
        <f>'2'!$M$103</f>
        <v>0</v>
      </c>
      <c r="BB10" s="343">
        <f>'2'!$M$104</f>
        <v>0</v>
      </c>
      <c r="BC10" s="343">
        <f>'2'!$M$105</f>
        <v>0</v>
      </c>
      <c r="BD10" s="343">
        <f>'2'!$M$106</f>
        <v>0</v>
      </c>
      <c r="BE10" s="343">
        <f>'2'!$M$107</f>
        <v>0</v>
      </c>
      <c r="BF10" s="343">
        <f>'2'!$M$108</f>
        <v>0</v>
      </c>
      <c r="BG10" s="343">
        <f>'2'!$M$109</f>
        <v>0</v>
      </c>
      <c r="BH10" s="343">
        <f>'2'!$M$110</f>
        <v>0</v>
      </c>
      <c r="BI10" s="343">
        <f>'2'!$M$111</f>
        <v>0</v>
      </c>
      <c r="BJ10" s="343">
        <f>'2'!$M$112</f>
        <v>0</v>
      </c>
      <c r="BK10" s="343">
        <f>'2'!$M$113</f>
        <v>0</v>
      </c>
      <c r="BL10" s="343">
        <f>'2'!$M$114</f>
        <v>0</v>
      </c>
      <c r="BM10" s="343">
        <f>'2'!$M$115</f>
        <v>0</v>
      </c>
      <c r="BN10" s="343">
        <f>'2'!$M$116</f>
        <v>0</v>
      </c>
      <c r="BO10" s="343">
        <f>'2'!$M$117</f>
        <v>0</v>
      </c>
      <c r="BP10" s="343">
        <f>'2'!$M$118</f>
        <v>0</v>
      </c>
      <c r="BQ10" s="343">
        <f>'2'!$M$119</f>
        <v>0</v>
      </c>
      <c r="BR10" s="343">
        <f>'2'!$M$120</f>
        <v>0</v>
      </c>
      <c r="BS10" s="343">
        <f>'2'!$M$121</f>
        <v>0</v>
      </c>
      <c r="BT10" s="343">
        <f>'2'!$M$122</f>
        <v>0</v>
      </c>
      <c r="BU10" s="343">
        <f>'2'!$M$123</f>
        <v>0</v>
      </c>
      <c r="BV10" s="343">
        <f>'2'!$M$124</f>
        <v>0</v>
      </c>
      <c r="BW10" s="346">
        <f>'2'!$M$125</f>
        <v>9</v>
      </c>
      <c r="BX10" s="346">
        <f>'2'!$M$126</f>
        <v>180</v>
      </c>
      <c r="BY10" s="343">
        <f>'2'!$M$127</f>
        <v>0</v>
      </c>
      <c r="BZ10" s="343">
        <f>'2'!$M$128</f>
        <v>0</v>
      </c>
      <c r="CA10" s="343">
        <f>'2'!$M$129</f>
        <v>1</v>
      </c>
      <c r="CB10" s="343">
        <f>'2'!$M$130</f>
        <v>35</v>
      </c>
      <c r="CC10" s="343">
        <f>'2'!$M$131</f>
        <v>0</v>
      </c>
      <c r="CD10" s="343">
        <f>'2'!$M$132</f>
        <v>0</v>
      </c>
      <c r="CE10" s="343">
        <f>'2'!$M$133</f>
        <v>1</v>
      </c>
      <c r="CF10" s="343">
        <f>'2'!$M$134</f>
        <v>35</v>
      </c>
      <c r="CG10" s="343">
        <f>'2'!$M$135</f>
        <v>1</v>
      </c>
      <c r="CH10" s="343">
        <f>'2'!$M$136</f>
        <v>35</v>
      </c>
      <c r="CI10" s="343">
        <f>'2'!$M$137</f>
        <v>0</v>
      </c>
      <c r="CJ10" s="343">
        <f>'2'!$M$138</f>
        <v>1</v>
      </c>
      <c r="CK10" s="343">
        <f>'2'!$M$139</f>
        <v>35</v>
      </c>
      <c r="CL10" s="343">
        <f>'2'!$M$140</f>
        <v>0</v>
      </c>
      <c r="CM10" s="343">
        <f>'2'!$M$141</f>
        <v>1</v>
      </c>
      <c r="CN10" s="343">
        <f>'2'!$M$142</f>
        <v>20</v>
      </c>
      <c r="CO10" s="343">
        <f>'2'!$M$143</f>
        <v>0</v>
      </c>
      <c r="CP10" s="343">
        <f>'2'!$M$144</f>
        <v>0</v>
      </c>
      <c r="CQ10" s="343">
        <f>'2'!$M$145</f>
        <v>0</v>
      </c>
      <c r="CR10" s="343">
        <f>'2'!$M$146</f>
        <v>0</v>
      </c>
      <c r="CS10" s="343">
        <f>'2'!$M$147</f>
        <v>1</v>
      </c>
      <c r="CT10" s="343">
        <f>'2'!$M$148</f>
        <v>20</v>
      </c>
      <c r="CU10" s="343">
        <f>'2'!$M$149</f>
        <v>0</v>
      </c>
      <c r="CV10" s="343">
        <f>'2'!$M$150</f>
        <v>0</v>
      </c>
      <c r="CW10" s="343">
        <f>'2'!$M$151</f>
        <v>1</v>
      </c>
      <c r="CX10" s="343">
        <f>'2'!$M$152</f>
        <v>20</v>
      </c>
      <c r="CY10" s="343">
        <f>'2'!$M$153</f>
        <v>0</v>
      </c>
      <c r="CZ10" s="343">
        <f>'2'!$M$154</f>
        <v>0</v>
      </c>
      <c r="DA10" s="343">
        <f>'2'!$M$155</f>
        <v>0</v>
      </c>
      <c r="DB10" s="343">
        <f>'2'!$M$156</f>
        <v>0</v>
      </c>
      <c r="DC10" s="343">
        <f>'2'!$M$157</f>
        <v>0</v>
      </c>
      <c r="DD10" s="343">
        <f>'2'!$M$158</f>
        <v>0</v>
      </c>
      <c r="DE10" s="346">
        <f>'2'!$M$159</f>
        <v>41</v>
      </c>
      <c r="DF10" s="346">
        <f>'2'!$M$160</f>
        <v>166</v>
      </c>
      <c r="DG10" s="343">
        <f>'2'!$M$161</f>
        <v>0</v>
      </c>
      <c r="DH10" s="343">
        <f>'2'!$M$162</f>
        <v>0</v>
      </c>
      <c r="DI10" s="343">
        <f>'2'!$M$163</f>
        <v>0</v>
      </c>
      <c r="DJ10" s="343">
        <f>'2'!$M$164</f>
        <v>0</v>
      </c>
      <c r="DK10" s="343">
        <f>'2'!$M$165</f>
        <v>12</v>
      </c>
      <c r="DL10" s="343">
        <f>'2'!$M$166</f>
        <v>4245</v>
      </c>
      <c r="DM10" s="343">
        <f>'2'!$M$167</f>
        <v>3</v>
      </c>
      <c r="DN10" s="343">
        <f>'2'!$M$168</f>
        <v>150</v>
      </c>
      <c r="DO10" s="343">
        <f>'2'!$M$169</f>
        <v>0</v>
      </c>
      <c r="DP10" s="343">
        <f>'2'!$M$170</f>
        <v>0</v>
      </c>
      <c r="DQ10" s="343">
        <f>'2'!$M$171</f>
        <v>822</v>
      </c>
      <c r="DR10" s="343">
        <f>'2'!$M$172</f>
        <v>4245</v>
      </c>
      <c r="DS10" s="343">
        <f>'2'!$M$173</f>
        <v>0</v>
      </c>
      <c r="DT10" s="343">
        <f>'2'!$M$174</f>
        <v>0</v>
      </c>
      <c r="DU10" s="343">
        <f>'2'!$M$175</f>
        <v>39</v>
      </c>
      <c r="DV10" s="343">
        <f>'2'!$M$176</f>
        <v>4245</v>
      </c>
      <c r="DW10" s="347">
        <f>'2'!$M$177</f>
        <v>876</v>
      </c>
      <c r="DX10" s="346">
        <f>'2'!$M$178</f>
        <v>12885</v>
      </c>
      <c r="DY10" s="349">
        <f>'2'!$M$179</f>
        <v>405</v>
      </c>
      <c r="DZ10" s="349">
        <f>'2'!$M$193</f>
        <v>182</v>
      </c>
      <c r="EA10" s="349">
        <f>'2'!$M$181</f>
        <v>21</v>
      </c>
      <c r="EB10" s="349">
        <f>'2'!$M$180</f>
        <v>21</v>
      </c>
      <c r="EC10" s="349">
        <f>'2'!$M$183</f>
        <v>21</v>
      </c>
      <c r="ED10" s="349">
        <f>'2'!$M$182</f>
        <v>18</v>
      </c>
      <c r="EE10" s="349">
        <f>'2'!$M$185</f>
        <v>115</v>
      </c>
      <c r="EF10" s="349">
        <f>'2'!$M$184</f>
        <v>106</v>
      </c>
      <c r="EG10" s="349">
        <f>'2'!$M$186</f>
        <v>396</v>
      </c>
      <c r="EH10" s="349">
        <f>'2'!$M$187</f>
        <v>405</v>
      </c>
      <c r="EI10" s="349">
        <f>'2'!$M$188</f>
        <v>396</v>
      </c>
      <c r="EJ10" s="349">
        <f>'2'!$M$189</f>
        <v>398</v>
      </c>
      <c r="EK10" s="349">
        <f>'2'!$M$190</f>
        <v>394</v>
      </c>
      <c r="EL10" s="349">
        <f>'2'!$M$191</f>
        <v>324</v>
      </c>
      <c r="EM10" s="349">
        <f>'2'!$M$192</f>
        <v>239</v>
      </c>
      <c r="EN10" s="352">
        <f>'2'!$M$194</f>
        <v>15</v>
      </c>
      <c r="EO10" s="352">
        <f>'2'!$M$195</f>
        <v>15</v>
      </c>
      <c r="EP10" s="352">
        <f>'2'!$M$196</f>
        <v>3</v>
      </c>
      <c r="EQ10" s="352">
        <f>'2'!$M$197</f>
        <v>55</v>
      </c>
      <c r="ER10" s="352">
        <f>'2'!$M$198</f>
        <v>0</v>
      </c>
      <c r="ES10" s="352">
        <f>'2'!$M$199</f>
        <v>0</v>
      </c>
      <c r="ET10" s="352">
        <f>'2'!$M$200</f>
        <v>0</v>
      </c>
      <c r="EU10" s="352">
        <f>'2'!$M$201</f>
        <v>0</v>
      </c>
      <c r="EV10" s="352">
        <f>'2'!$M$202</f>
        <v>0</v>
      </c>
      <c r="EW10" s="352">
        <f>'2'!$M$203</f>
        <v>0</v>
      </c>
      <c r="EX10" s="352">
        <f>'2'!$M$204</f>
        <v>0</v>
      </c>
      <c r="EY10" s="352">
        <f>'2'!$M$205</f>
        <v>0</v>
      </c>
      <c r="EZ10" s="346">
        <f>'2'!$M$207</f>
        <v>0</v>
      </c>
      <c r="FA10" s="346">
        <f>'2'!$M$208</f>
        <v>0</v>
      </c>
      <c r="FB10" s="346">
        <f>'2'!$M$209</f>
        <v>0</v>
      </c>
      <c r="FC10" s="346">
        <f>'2'!$M$210</f>
        <v>0</v>
      </c>
      <c r="FD10" s="346">
        <f>'2'!$M$212</f>
        <v>0</v>
      </c>
      <c r="FE10" s="346">
        <f>'2'!$M$213</f>
        <v>0</v>
      </c>
      <c r="FF10" s="346">
        <f>'2'!$M$214</f>
        <v>0</v>
      </c>
      <c r="FG10" s="346">
        <f>'2'!$M$215</f>
        <v>2</v>
      </c>
      <c r="FH10" s="346">
        <f>'2'!$M$217</f>
        <v>0</v>
      </c>
      <c r="FI10" s="346">
        <f>'2'!$M$218</f>
        <v>0</v>
      </c>
      <c r="FJ10" s="346">
        <f>'2'!$M$219</f>
        <v>0</v>
      </c>
      <c r="FK10" s="346">
        <f>'2'!$M$220</f>
        <v>1</v>
      </c>
      <c r="FL10" s="346">
        <f>'2'!$M$222</f>
        <v>0</v>
      </c>
      <c r="FM10" s="346">
        <f>'2'!$M$223</f>
        <v>0</v>
      </c>
      <c r="FN10" s="346">
        <f>'2'!$M$2224</f>
        <v>0</v>
      </c>
      <c r="FO10" s="346">
        <f>'2'!$M$225</f>
        <v>0</v>
      </c>
      <c r="FP10" s="346">
        <f>'2'!$M$227</f>
        <v>0</v>
      </c>
      <c r="FQ10" s="346">
        <f>'2'!$M$228</f>
        <v>0</v>
      </c>
      <c r="FR10" s="346">
        <f>'2'!$M$229</f>
        <v>0</v>
      </c>
      <c r="FS10" s="346">
        <f>'2'!$M$230</f>
        <v>0</v>
      </c>
      <c r="FT10" s="346">
        <f>'2'!$M$232</f>
        <v>0</v>
      </c>
      <c r="FU10" s="346">
        <f>'2'!$M$233</f>
        <v>0</v>
      </c>
      <c r="FV10" s="346">
        <f>'2'!$M$234</f>
        <v>0</v>
      </c>
      <c r="FW10" s="346">
        <f>'2'!$M$235</f>
        <v>0</v>
      </c>
      <c r="FX10" s="218">
        <f>'2'!$M$237</f>
        <v>0</v>
      </c>
      <c r="FY10" s="218">
        <f>'2'!$M$238</f>
        <v>0</v>
      </c>
      <c r="FZ10" s="218">
        <f>'2'!$M$239</f>
        <v>0</v>
      </c>
      <c r="GA10" s="218">
        <f>'2'!$M$240</f>
        <v>0</v>
      </c>
      <c r="GB10" s="218">
        <f>'2'!$M$242</f>
        <v>0</v>
      </c>
      <c r="GC10" s="218">
        <f>'2'!$M$243</f>
        <v>0</v>
      </c>
      <c r="GD10" s="218">
        <f>'2'!$M$244</f>
        <v>0</v>
      </c>
      <c r="GE10" s="218">
        <f>'2'!$M$245</f>
        <v>0</v>
      </c>
      <c r="GF10" s="346">
        <f>'2'!$M$247</f>
        <v>0</v>
      </c>
      <c r="GG10" s="346">
        <f>'2'!$M$248</f>
        <v>0</v>
      </c>
      <c r="GH10" s="346">
        <f>'2'!$M$249</f>
        <v>0</v>
      </c>
      <c r="GI10" s="346">
        <f>'2'!$M$250</f>
        <v>0</v>
      </c>
      <c r="GJ10" s="218">
        <f>'2'!$M$252</f>
        <v>0</v>
      </c>
      <c r="GK10" s="218">
        <f>'2'!$M$253</f>
        <v>0</v>
      </c>
      <c r="GL10" s="218">
        <f>'2'!$M$233</f>
        <v>0</v>
      </c>
      <c r="GM10" s="218">
        <f>'2'!$M$255</f>
        <v>0</v>
      </c>
      <c r="GN10" s="346">
        <f>'2'!$M$257</f>
        <v>0</v>
      </c>
      <c r="GO10" s="346">
        <f>'2'!$M$258</f>
        <v>0</v>
      </c>
      <c r="GP10" s="346">
        <f>'2'!$M$259</f>
        <v>0</v>
      </c>
      <c r="GQ10" s="346">
        <f>'2'!$M$260</f>
        <v>0</v>
      </c>
      <c r="GR10" s="218">
        <f>'2'!$M$262</f>
        <v>0</v>
      </c>
      <c r="GS10" s="218">
        <f>'2'!$M$263</f>
        <v>0</v>
      </c>
      <c r="GT10" s="218">
        <f>'2'!$M$264</f>
        <v>0</v>
      </c>
      <c r="GU10" s="218">
        <f>'2'!$M$265</f>
        <v>0</v>
      </c>
      <c r="GV10" s="346">
        <f>'2'!$M$267</f>
        <v>0</v>
      </c>
      <c r="GW10" s="346">
        <f>'2'!$M$268</f>
        <v>0</v>
      </c>
      <c r="GX10" s="346">
        <f>'2'!$M$269</f>
        <v>0</v>
      </c>
      <c r="GY10" s="346">
        <f>'2'!$M$270</f>
        <v>0</v>
      </c>
    </row>
    <row r="11" spans="1:207" ht="15" customHeight="1">
      <c r="B11" s="8"/>
      <c r="C11" s="8"/>
      <c r="D11" s="36">
        <f>'3'!M9</f>
        <v>3</v>
      </c>
      <c r="E11" s="8">
        <v>1</v>
      </c>
      <c r="F11" s="8">
        <v>1</v>
      </c>
      <c r="G11" s="8"/>
      <c r="H11" s="8"/>
      <c r="I11" s="343">
        <f>'3'!$M$59</f>
        <v>3</v>
      </c>
      <c r="J11" s="343">
        <f>'3'!$M$60</f>
        <v>27</v>
      </c>
      <c r="K11" s="343">
        <f>'3'!$M$61</f>
        <v>3</v>
      </c>
      <c r="L11" s="343">
        <f>'3'!$M$62</f>
        <v>27</v>
      </c>
      <c r="M11" s="343">
        <f>'3'!$M$63</f>
        <v>3</v>
      </c>
      <c r="N11" s="343">
        <f>'3'!$M$64</f>
        <v>27</v>
      </c>
      <c r="O11" s="343">
        <f>'3'!$M$65</f>
        <v>3</v>
      </c>
      <c r="P11" s="343">
        <f>'3'!$M$66</f>
        <v>27</v>
      </c>
      <c r="Q11" s="343">
        <f>'3'!$M$67</f>
        <v>0</v>
      </c>
      <c r="R11" s="343">
        <f>'3'!$M$68</f>
        <v>0</v>
      </c>
      <c r="S11" s="343">
        <f>'3'!$M$69</f>
        <v>0</v>
      </c>
      <c r="T11" s="343">
        <f>'3'!$M$70</f>
        <v>0</v>
      </c>
      <c r="U11" s="343">
        <f>'3'!$M$71</f>
        <v>3</v>
      </c>
      <c r="V11" s="343">
        <f>'3'!$M$72</f>
        <v>27</v>
      </c>
      <c r="W11" s="343">
        <f>'3'!$M$73</f>
        <v>0</v>
      </c>
      <c r="X11" s="343">
        <f>'3'!$M$74</f>
        <v>0</v>
      </c>
      <c r="Y11" s="343">
        <f>'3'!$M$75</f>
        <v>0</v>
      </c>
      <c r="Z11" s="343">
        <f>'3'!$M$76</f>
        <v>0</v>
      </c>
      <c r="AA11" s="343">
        <f>'3'!$M$77</f>
        <v>0</v>
      </c>
      <c r="AB11" s="343">
        <f>'3'!$M$78</f>
        <v>0</v>
      </c>
      <c r="AC11" s="343">
        <f>'3'!$M$79</f>
        <v>3</v>
      </c>
      <c r="AD11" s="343">
        <f>'3'!$M$80</f>
        <v>27</v>
      </c>
      <c r="AE11" s="343">
        <f>'3'!$M$81</f>
        <v>0</v>
      </c>
      <c r="AF11" s="343">
        <f>'3'!$M$82</f>
        <v>0</v>
      </c>
      <c r="AG11" s="343">
        <f>'3'!$M$83</f>
        <v>3</v>
      </c>
      <c r="AH11" s="343">
        <f>'3'!$M$84</f>
        <v>27</v>
      </c>
      <c r="AI11" s="343">
        <f>'3'!$M$85</f>
        <v>0</v>
      </c>
      <c r="AJ11" s="343">
        <f>'3'!$M$86</f>
        <v>0</v>
      </c>
      <c r="AK11" s="343">
        <f>'3'!$M$87</f>
        <v>0</v>
      </c>
      <c r="AL11" s="343">
        <f>'3'!$M$88</f>
        <v>0</v>
      </c>
      <c r="AM11" s="343">
        <f>'3'!$M$89</f>
        <v>0</v>
      </c>
      <c r="AN11" s="343">
        <f>'3'!$M$90</f>
        <v>0</v>
      </c>
      <c r="AO11" s="346">
        <f>'3'!$M$91</f>
        <v>21</v>
      </c>
      <c r="AP11" s="346">
        <f>'3'!$M$92</f>
        <v>189</v>
      </c>
      <c r="AQ11" s="343">
        <f>'3'!$M$93</f>
        <v>0</v>
      </c>
      <c r="AR11" s="343">
        <f>'3'!$M$94</f>
        <v>0</v>
      </c>
      <c r="AS11" s="343">
        <f>'3'!$M$95</f>
        <v>0</v>
      </c>
      <c r="AT11" s="343">
        <f>'3'!$M$96</f>
        <v>0</v>
      </c>
      <c r="AU11" s="343">
        <f>'3'!$M$97</f>
        <v>1</v>
      </c>
      <c r="AV11" s="343">
        <f>'3'!$M$98</f>
        <v>10</v>
      </c>
      <c r="AW11" s="343">
        <f>'3'!$M$99</f>
        <v>1</v>
      </c>
      <c r="AX11" s="343">
        <f>'3'!$M$100</f>
        <v>10</v>
      </c>
      <c r="AY11" s="343">
        <f>'3'!$M$101</f>
        <v>0</v>
      </c>
      <c r="AZ11" s="343">
        <f>'3'!$M$102</f>
        <v>0</v>
      </c>
      <c r="BA11" s="343">
        <f>'3'!$M$103</f>
        <v>0</v>
      </c>
      <c r="BB11" s="343">
        <f>'3'!$M$104</f>
        <v>0</v>
      </c>
      <c r="BC11" s="343">
        <f>'3'!$M$105</f>
        <v>0</v>
      </c>
      <c r="BD11" s="343">
        <f>'3'!$M$106</f>
        <v>0</v>
      </c>
      <c r="BE11" s="343">
        <f>'3'!$M$107</f>
        <v>0</v>
      </c>
      <c r="BF11" s="343">
        <f>'3'!$M$108</f>
        <v>0</v>
      </c>
      <c r="BG11" s="343">
        <f>'3'!$M$109</f>
        <v>0</v>
      </c>
      <c r="BH11" s="343">
        <f>'3'!$M$110</f>
        <v>0</v>
      </c>
      <c r="BI11" s="343">
        <f>'3'!$M$111</f>
        <v>0</v>
      </c>
      <c r="BJ11" s="343">
        <f>'3'!$M$112</f>
        <v>0</v>
      </c>
      <c r="BK11" s="343">
        <f>'3'!$M$113</f>
        <v>0</v>
      </c>
      <c r="BL11" s="343">
        <f>'3'!$M$114</f>
        <v>0</v>
      </c>
      <c r="BM11" s="343">
        <f>'3'!$M$115</f>
        <v>0</v>
      </c>
      <c r="BN11" s="343">
        <f>'3'!$M$116</f>
        <v>0</v>
      </c>
      <c r="BO11" s="343">
        <f>'3'!$M$117</f>
        <v>1</v>
      </c>
      <c r="BP11" s="343">
        <f>'3'!$M$118</f>
        <v>10</v>
      </c>
      <c r="BQ11" s="343">
        <f>'3'!$M$119</f>
        <v>0</v>
      </c>
      <c r="BR11" s="343">
        <f>'3'!$M$120</f>
        <v>0</v>
      </c>
      <c r="BS11" s="343">
        <f>'3'!$M$121</f>
        <v>0</v>
      </c>
      <c r="BT11" s="343">
        <f>'3'!$M$122</f>
        <v>0</v>
      </c>
      <c r="BU11" s="343">
        <f>'3'!$M$123</f>
        <v>0</v>
      </c>
      <c r="BV11" s="343">
        <f>'3'!$M$124</f>
        <v>0</v>
      </c>
      <c r="BW11" s="346">
        <f>'3'!$M$125</f>
        <v>3</v>
      </c>
      <c r="BX11" s="346">
        <f>'3'!$M$126</f>
        <v>30</v>
      </c>
      <c r="BY11" s="343">
        <f>'3'!$M$127</f>
        <v>0</v>
      </c>
      <c r="BZ11" s="343">
        <f>'3'!$M$128</f>
        <v>0</v>
      </c>
      <c r="CA11" s="343">
        <f>'3'!$M$129</f>
        <v>0</v>
      </c>
      <c r="CB11" s="343">
        <f>'3'!$M$130</f>
        <v>0</v>
      </c>
      <c r="CC11" s="343">
        <f>'3'!$M$131</f>
        <v>4</v>
      </c>
      <c r="CD11" s="343">
        <f>'3'!$M$132</f>
        <v>66</v>
      </c>
      <c r="CE11" s="343">
        <f>'3'!$M$133</f>
        <v>1</v>
      </c>
      <c r="CF11" s="343">
        <f>'3'!$M$134</f>
        <v>26</v>
      </c>
      <c r="CG11" s="343">
        <f>'3'!$M$135</f>
        <v>0</v>
      </c>
      <c r="CH11" s="343">
        <f>'3'!$M$136</f>
        <v>0</v>
      </c>
      <c r="CI11" s="343">
        <f>'3'!$M$137</f>
        <v>0</v>
      </c>
      <c r="CJ11" s="343">
        <f>'3'!$M$138</f>
        <v>0</v>
      </c>
      <c r="CK11" s="343">
        <f>'3'!$M$139</f>
        <v>0</v>
      </c>
      <c r="CL11" s="343">
        <f>'3'!$M$140</f>
        <v>0</v>
      </c>
      <c r="CM11" s="343">
        <f>'3'!$M$141</f>
        <v>0</v>
      </c>
      <c r="CN11" s="343">
        <f>'3'!$M$142</f>
        <v>0</v>
      </c>
      <c r="CO11" s="343">
        <f>'3'!$M$143</f>
        <v>0</v>
      </c>
      <c r="CP11" s="343">
        <f>'3'!$M$144</f>
        <v>0</v>
      </c>
      <c r="CQ11" s="343">
        <f>'3'!$M$145</f>
        <v>1</v>
      </c>
      <c r="CR11" s="343">
        <f>'3'!$M$146</f>
        <v>60</v>
      </c>
      <c r="CS11" s="343">
        <f>'3'!$M$147</f>
        <v>0</v>
      </c>
      <c r="CT11" s="343">
        <f>'3'!$M$148</f>
        <v>0</v>
      </c>
      <c r="CU11" s="343">
        <f>'3'!$M$149</f>
        <v>0</v>
      </c>
      <c r="CV11" s="343">
        <f>'3'!$M$150</f>
        <v>0</v>
      </c>
      <c r="CW11" s="343">
        <f>'3'!$M$151</f>
        <v>1</v>
      </c>
      <c r="CX11" s="343">
        <f>'3'!$M$152</f>
        <v>60</v>
      </c>
      <c r="CY11" s="343">
        <f>'3'!$M$153</f>
        <v>0</v>
      </c>
      <c r="CZ11" s="343">
        <f>'3'!$M$154</f>
        <v>0</v>
      </c>
      <c r="DA11" s="343">
        <f>'3'!$M$155</f>
        <v>0</v>
      </c>
      <c r="DB11" s="343">
        <f>'3'!$M$156</f>
        <v>0</v>
      </c>
      <c r="DC11" s="343">
        <f>'3'!$M$157</f>
        <v>2</v>
      </c>
      <c r="DD11" s="343">
        <f>'3'!$M$158</f>
        <v>46</v>
      </c>
      <c r="DE11" s="346">
        <f>'3'!$M$159</f>
        <v>7</v>
      </c>
      <c r="DF11" s="346">
        <f>'3'!$M$160</f>
        <v>212</v>
      </c>
      <c r="DG11" s="343">
        <f>'3'!$M$161</f>
        <v>0</v>
      </c>
      <c r="DH11" s="343">
        <f>'3'!$M$162</f>
        <v>0</v>
      </c>
      <c r="DI11" s="343">
        <f>'3'!$M$163</f>
        <v>0</v>
      </c>
      <c r="DJ11" s="343">
        <f>'3'!$M$164</f>
        <v>0</v>
      </c>
      <c r="DK11" s="343">
        <f>'3'!$M$165</f>
        <v>12</v>
      </c>
      <c r="DL11" s="343">
        <f>'3'!$M$166</f>
        <v>4245</v>
      </c>
      <c r="DM11" s="343">
        <f>'3'!$M$167</f>
        <v>3</v>
      </c>
      <c r="DN11" s="343">
        <f>'3'!$M$168</f>
        <v>150</v>
      </c>
      <c r="DO11" s="343">
        <f>'3'!$M$169</f>
        <v>0</v>
      </c>
      <c r="DP11" s="343">
        <f>'3'!$M$170</f>
        <v>0</v>
      </c>
      <c r="DQ11" s="343">
        <f>'3'!$M$171</f>
        <v>822</v>
      </c>
      <c r="DR11" s="343">
        <f>'3'!$M$172</f>
        <v>4245</v>
      </c>
      <c r="DS11" s="343">
        <f>'3'!$M$173</f>
        <v>0</v>
      </c>
      <c r="DT11" s="343">
        <f>'3'!$M$174</f>
        <v>0</v>
      </c>
      <c r="DU11" s="343">
        <f>'3'!$M$175</f>
        <v>39</v>
      </c>
      <c r="DV11" s="343">
        <f>'3'!$M$176</f>
        <v>4245</v>
      </c>
      <c r="DW11" s="347">
        <f>'3'!$M$177</f>
        <v>876</v>
      </c>
      <c r="DX11" s="346">
        <f>'3'!$M$178</f>
        <v>12885</v>
      </c>
      <c r="DY11" s="349">
        <f>'3'!$M$179</f>
        <v>438</v>
      </c>
      <c r="DZ11" s="349">
        <f>'3'!$M$193</f>
        <v>217</v>
      </c>
      <c r="EA11" s="349">
        <f>'3'!$M$181</f>
        <v>132</v>
      </c>
      <c r="EB11" s="349">
        <f>'3'!$M$180</f>
        <v>132</v>
      </c>
      <c r="EC11" s="349">
        <f>'3'!$M$183</f>
        <v>25</v>
      </c>
      <c r="ED11" s="349">
        <f>'3'!$M$182</f>
        <v>25</v>
      </c>
      <c r="EE11" s="349">
        <f>'3'!$M$185</f>
        <v>128</v>
      </c>
      <c r="EF11" s="349">
        <f>'3'!$M$184</f>
        <v>127</v>
      </c>
      <c r="EG11" s="349">
        <f>'3'!$M$186</f>
        <v>436</v>
      </c>
      <c r="EH11" s="349">
        <f>'3'!$M$187</f>
        <v>438</v>
      </c>
      <c r="EI11" s="349">
        <f>'3'!$M$188</f>
        <v>425</v>
      </c>
      <c r="EJ11" s="349">
        <f>'3'!$M$189</f>
        <v>436</v>
      </c>
      <c r="EK11" s="349">
        <f>'3'!$M$190</f>
        <v>420</v>
      </c>
      <c r="EL11" s="349">
        <f>'3'!$M$191</f>
        <v>365</v>
      </c>
      <c r="EM11" s="349">
        <f>'3'!$M$192</f>
        <v>272</v>
      </c>
      <c r="EN11" s="352">
        <f>'3'!$M$194</f>
        <v>20</v>
      </c>
      <c r="EO11" s="352">
        <f>'3'!$M$195</f>
        <v>95</v>
      </c>
      <c r="EP11" s="352">
        <f>'3'!$M$196</f>
        <v>2</v>
      </c>
      <c r="EQ11" s="352">
        <f>'3'!$M$197</f>
        <v>60</v>
      </c>
      <c r="ER11" s="352">
        <f>'3'!$M$198</f>
        <v>0</v>
      </c>
      <c r="ES11" s="352">
        <f>'3'!$M$199</f>
        <v>0</v>
      </c>
      <c r="ET11" s="352">
        <f>'3'!$M$200</f>
        <v>0</v>
      </c>
      <c r="EU11" s="352">
        <f>'3'!$M$201</f>
        <v>0</v>
      </c>
      <c r="EV11" s="352">
        <f>'3'!$M$202</f>
        <v>0</v>
      </c>
      <c r="EW11" s="352">
        <f>'3'!$M$203</f>
        <v>0</v>
      </c>
      <c r="EX11" s="352">
        <f>'3'!$M$204</f>
        <v>0</v>
      </c>
      <c r="EY11" s="352">
        <f>'3'!$M$205</f>
        <v>0</v>
      </c>
      <c r="EZ11" s="346">
        <f>'3'!$M$207</f>
        <v>0</v>
      </c>
      <c r="FA11" s="346">
        <f>'3'!$M$208</f>
        <v>0</v>
      </c>
      <c r="FB11" s="346">
        <f>'3'!$M$209</f>
        <v>0</v>
      </c>
      <c r="FC11" s="346">
        <f>'3'!$M$210</f>
        <v>2</v>
      </c>
      <c r="FD11" s="346">
        <f>'3'!$M$212</f>
        <v>0</v>
      </c>
      <c r="FE11" s="346">
        <f>'3'!$M$213</f>
        <v>0</v>
      </c>
      <c r="FF11" s="346">
        <f>'3'!$M$214</f>
        <v>0</v>
      </c>
      <c r="FG11" s="346">
        <f>'3'!$M$215</f>
        <v>0</v>
      </c>
      <c r="FH11" s="346">
        <f>'3'!$M$217</f>
        <v>0</v>
      </c>
      <c r="FI11" s="346">
        <f>'3'!$M$218</f>
        <v>0</v>
      </c>
      <c r="FJ11" s="346">
        <f>'3'!$M$219</f>
        <v>0</v>
      </c>
      <c r="FK11" s="346">
        <f>'3'!$M$220</f>
        <v>0</v>
      </c>
      <c r="FL11" s="346">
        <f>'3'!$M$222</f>
        <v>0</v>
      </c>
      <c r="FM11" s="346">
        <f>'3'!$M$227</f>
        <v>0</v>
      </c>
      <c r="FN11" s="346">
        <f>'3'!$M$224</f>
        <v>0</v>
      </c>
      <c r="FO11" s="346">
        <f>'3'!$M$225</f>
        <v>0</v>
      </c>
      <c r="FP11" s="346">
        <f>'3'!$M$227</f>
        <v>0</v>
      </c>
      <c r="FQ11" s="346">
        <f>'3'!$M$228</f>
        <v>0</v>
      </c>
      <c r="FR11" s="346">
        <f>'3'!$M$229</f>
        <v>0</v>
      </c>
      <c r="FS11" s="346">
        <f>'3'!$M$230</f>
        <v>0</v>
      </c>
      <c r="FT11" s="346">
        <f>'3'!$M$232</f>
        <v>0</v>
      </c>
      <c r="FU11" s="346">
        <f>'3'!$M$233</f>
        <v>0</v>
      </c>
      <c r="FV11" s="346">
        <f>'3'!$M$234</f>
        <v>0</v>
      </c>
      <c r="FW11" s="346">
        <f>'3'!$M$235</f>
        <v>0</v>
      </c>
      <c r="FX11" s="218">
        <f>'3'!$M$237</f>
        <v>0</v>
      </c>
      <c r="FY11" s="218">
        <f>'3'!$M$238</f>
        <v>0</v>
      </c>
      <c r="FZ11" s="218">
        <f>'3'!$M$239</f>
        <v>0</v>
      </c>
      <c r="GA11" s="218">
        <f>'3'!$M$240</f>
        <v>0</v>
      </c>
      <c r="GB11" s="218">
        <f>'3'!$M$242</f>
        <v>0</v>
      </c>
      <c r="GC11" s="218">
        <f>'3'!$M$243</f>
        <v>0</v>
      </c>
      <c r="GD11" s="218">
        <f>'3'!$M$244</f>
        <v>0</v>
      </c>
      <c r="GE11" s="218">
        <f>'3'!$M$245</f>
        <v>0</v>
      </c>
      <c r="GF11" s="346">
        <f>'3'!$M$247</f>
        <v>0</v>
      </c>
      <c r="GG11" s="346">
        <f>'3'!$M$248</f>
        <v>0</v>
      </c>
      <c r="GH11" s="346">
        <f>'3'!$M$249</f>
        <v>0</v>
      </c>
      <c r="GI11" s="346">
        <f>'3'!$M$250</f>
        <v>0</v>
      </c>
      <c r="GJ11" s="218">
        <f>'3'!$M$252</f>
        <v>0</v>
      </c>
      <c r="GK11" s="218">
        <f>'3'!$M$253</f>
        <v>0</v>
      </c>
      <c r="GL11" s="218">
        <f>'3'!$M$233</f>
        <v>0</v>
      </c>
      <c r="GM11" s="218">
        <f>'3'!$M$255</f>
        <v>0</v>
      </c>
      <c r="GN11" s="346">
        <f>'3'!$M$257</f>
        <v>0</v>
      </c>
      <c r="GO11" s="346">
        <f>'3'!$M$258</f>
        <v>0</v>
      </c>
      <c r="GP11" s="346">
        <f>'3'!$M$259</f>
        <v>0</v>
      </c>
      <c r="GQ11" s="346">
        <f>'3'!$M$260</f>
        <v>0</v>
      </c>
      <c r="GR11" s="218">
        <f>'3'!$M$262</f>
        <v>0</v>
      </c>
      <c r="GS11" s="218">
        <f>'3'!$M$263</f>
        <v>0</v>
      </c>
      <c r="GT11" s="218">
        <f>'3'!$M$264</f>
        <v>0</v>
      </c>
      <c r="GU11" s="218">
        <f>'3'!$M$265</f>
        <v>0</v>
      </c>
      <c r="GV11" s="346">
        <f>'3'!$M$267</f>
        <v>0</v>
      </c>
      <c r="GW11" s="346">
        <f>'3'!$M$268</f>
        <v>0</v>
      </c>
      <c r="GX11" s="346">
        <f>'3'!$M$269</f>
        <v>0</v>
      </c>
      <c r="GY11" s="346">
        <f>'3'!$M$270</f>
        <v>0</v>
      </c>
    </row>
    <row r="12" spans="1:207" ht="15" customHeight="1">
      <c r="B12" s="8"/>
      <c r="C12" s="8"/>
      <c r="D12" s="36">
        <f>'4'!M9</f>
        <v>4</v>
      </c>
      <c r="E12" s="8">
        <v>1</v>
      </c>
      <c r="F12" s="8">
        <v>1</v>
      </c>
      <c r="G12" s="8"/>
      <c r="H12" s="8"/>
      <c r="I12" s="343">
        <f>'4'!$M$59</f>
        <v>0</v>
      </c>
      <c r="J12" s="343">
        <f>'4'!$M$60</f>
        <v>0</v>
      </c>
      <c r="K12" s="343">
        <f>'4'!$M$61</f>
        <v>0</v>
      </c>
      <c r="L12" s="343">
        <f>'4'!$M$62</f>
        <v>0</v>
      </c>
      <c r="M12" s="343">
        <f>'4'!$M$63</f>
        <v>9</v>
      </c>
      <c r="N12" s="343">
        <f>'4'!$M$64</f>
        <v>60</v>
      </c>
      <c r="O12" s="343">
        <f>'4'!$M$65</f>
        <v>0</v>
      </c>
      <c r="P12" s="343">
        <f>'4'!$M$66</f>
        <v>0</v>
      </c>
      <c r="Q12" s="343">
        <f>'4'!$M$67</f>
        <v>0</v>
      </c>
      <c r="R12" s="343">
        <f>'4'!$M$68</f>
        <v>0</v>
      </c>
      <c r="S12" s="343">
        <f>'4'!$M$69</f>
        <v>0</v>
      </c>
      <c r="T12" s="343">
        <f>'4'!$M$70</f>
        <v>0</v>
      </c>
      <c r="U12" s="343">
        <f>'4'!$M$71</f>
        <v>0</v>
      </c>
      <c r="V12" s="343">
        <f>'4'!$M$72</f>
        <v>0</v>
      </c>
      <c r="W12" s="343">
        <f>'4'!$M$73</f>
        <v>0</v>
      </c>
      <c r="X12" s="343">
        <f>'4'!$M$74</f>
        <v>0</v>
      </c>
      <c r="Y12" s="343">
        <f>'4'!$M$75</f>
        <v>0</v>
      </c>
      <c r="Z12" s="343">
        <f>'4'!$M$76</f>
        <v>0</v>
      </c>
      <c r="AA12" s="343">
        <f>'4'!$M$77</f>
        <v>0</v>
      </c>
      <c r="AB12" s="343">
        <f>'4'!$M$78</f>
        <v>0</v>
      </c>
      <c r="AC12" s="343">
        <f>'4'!$M$79</f>
        <v>0</v>
      </c>
      <c r="AD12" s="343">
        <f>'4'!$M$80</f>
        <v>0</v>
      </c>
      <c r="AE12" s="343">
        <f>'4'!$M$81</f>
        <v>0</v>
      </c>
      <c r="AF12" s="343">
        <f>'4'!$M$82</f>
        <v>0</v>
      </c>
      <c r="AG12" s="343">
        <f>'4'!$M$83</f>
        <v>6</v>
      </c>
      <c r="AH12" s="343">
        <f>'4'!$M$84</f>
        <v>45</v>
      </c>
      <c r="AI12" s="343">
        <f>'4'!$M$85</f>
        <v>0</v>
      </c>
      <c r="AJ12" s="343">
        <f>'4'!$M$86</f>
        <v>0</v>
      </c>
      <c r="AK12" s="343">
        <f>'4'!$M$87</f>
        <v>0</v>
      </c>
      <c r="AL12" s="343">
        <f>'4'!$M$88</f>
        <v>0</v>
      </c>
      <c r="AM12" s="343">
        <f>'4'!$M$89</f>
        <v>0</v>
      </c>
      <c r="AN12" s="343">
        <f>'4'!$M$90</f>
        <v>0</v>
      </c>
      <c r="AO12" s="346">
        <f>'4'!$M$91</f>
        <v>15</v>
      </c>
      <c r="AP12" s="346">
        <f>'4'!$M$92</f>
        <v>105</v>
      </c>
      <c r="AQ12" s="343">
        <f>'4'!$M$93</f>
        <v>0</v>
      </c>
      <c r="AR12" s="343">
        <f>'4'!$M$94</f>
        <v>0</v>
      </c>
      <c r="AS12" s="343">
        <f>'4'!$M$95</f>
        <v>0</v>
      </c>
      <c r="AT12" s="343">
        <f>'4'!$M$96</f>
        <v>0</v>
      </c>
      <c r="AU12" s="343">
        <f>'4'!$M$97</f>
        <v>0</v>
      </c>
      <c r="AV12" s="343">
        <f>'4'!$M$98</f>
        <v>0</v>
      </c>
      <c r="AW12" s="343">
        <f>'4'!$M$99</f>
        <v>0</v>
      </c>
      <c r="AX12" s="343">
        <f>'4'!$M$100</f>
        <v>0</v>
      </c>
      <c r="AY12" s="343">
        <f>'4'!$M$101</f>
        <v>0</v>
      </c>
      <c r="AZ12" s="343">
        <f>'4'!$M$102</f>
        <v>0</v>
      </c>
      <c r="BA12" s="343">
        <f>'4'!$M$103</f>
        <v>0</v>
      </c>
      <c r="BB12" s="343">
        <f>'4'!$M$104</f>
        <v>0</v>
      </c>
      <c r="BC12" s="343">
        <f>'4'!$M$105</f>
        <v>0</v>
      </c>
      <c r="BD12" s="343">
        <f>'4'!$M$106</f>
        <v>0</v>
      </c>
      <c r="BE12" s="343">
        <f>'4'!$M$107</f>
        <v>0</v>
      </c>
      <c r="BF12" s="343">
        <f>'4'!$M$108</f>
        <v>0</v>
      </c>
      <c r="BG12" s="343">
        <f>'4'!$M$109</f>
        <v>0</v>
      </c>
      <c r="BH12" s="343">
        <f>'4'!$M$110</f>
        <v>0</v>
      </c>
      <c r="BI12" s="343">
        <f>'4'!$M$111</f>
        <v>0</v>
      </c>
      <c r="BJ12" s="343">
        <f>'4'!$M$112</f>
        <v>0</v>
      </c>
      <c r="BK12" s="343">
        <f>'4'!$M$113</f>
        <v>0</v>
      </c>
      <c r="BL12" s="343">
        <f>'4'!$M$114</f>
        <v>0</v>
      </c>
      <c r="BM12" s="343">
        <f>'4'!$M$115</f>
        <v>0</v>
      </c>
      <c r="BN12" s="343">
        <f>'4'!$M$116</f>
        <v>0</v>
      </c>
      <c r="BO12" s="343">
        <f>'4'!$M$117</f>
        <v>0</v>
      </c>
      <c r="BP12" s="343">
        <f>'4'!$M$118</f>
        <v>0</v>
      </c>
      <c r="BQ12" s="343">
        <f>'4'!$M$119</f>
        <v>0</v>
      </c>
      <c r="BR12" s="343">
        <f>'4'!$M$120</f>
        <v>0</v>
      </c>
      <c r="BS12" s="343">
        <f>'4'!$M$121</f>
        <v>0</v>
      </c>
      <c r="BT12" s="343">
        <f>'4'!$M$122</f>
        <v>0</v>
      </c>
      <c r="BU12" s="343">
        <f>'4'!$M$123</f>
        <v>0</v>
      </c>
      <c r="BV12" s="343">
        <f>'4'!$M$124</f>
        <v>0</v>
      </c>
      <c r="BW12" s="346">
        <f>'4'!$M$125</f>
        <v>0</v>
      </c>
      <c r="BX12" s="346">
        <f>'4'!$M$126</f>
        <v>0</v>
      </c>
      <c r="BY12" s="343">
        <f>'4'!$M$127</f>
        <v>0</v>
      </c>
      <c r="BZ12" s="343">
        <f>'4'!$M$128</f>
        <v>0</v>
      </c>
      <c r="CA12" s="343">
        <f>'4'!$M$129</f>
        <v>1</v>
      </c>
      <c r="CB12" s="343">
        <f>'4'!$M$130</f>
        <v>25</v>
      </c>
      <c r="CC12" s="343">
        <f>'4'!$M$131</f>
        <v>0</v>
      </c>
      <c r="CD12" s="343">
        <f>'4'!$M$132</f>
        <v>0</v>
      </c>
      <c r="CE12" s="343">
        <f>'4'!$M$133</f>
        <v>0</v>
      </c>
      <c r="CF12" s="343">
        <f>'4'!$M$134</f>
        <v>0</v>
      </c>
      <c r="CG12" s="343">
        <f>'4'!$M$135</f>
        <v>0</v>
      </c>
      <c r="CH12" s="343">
        <f>'4'!$M$136</f>
        <v>0</v>
      </c>
      <c r="CI12" s="343">
        <f>'4'!$M$137</f>
        <v>0</v>
      </c>
      <c r="CJ12" s="343">
        <f>'4'!$M$138</f>
        <v>0</v>
      </c>
      <c r="CK12" s="343">
        <f>'4'!$M$139</f>
        <v>0</v>
      </c>
      <c r="CL12" s="343">
        <f>'4'!$M$140</f>
        <v>0</v>
      </c>
      <c r="CM12" s="343">
        <f>'4'!$M$141</f>
        <v>0</v>
      </c>
      <c r="CN12" s="343">
        <f>'4'!$M$142</f>
        <v>0</v>
      </c>
      <c r="CO12" s="343">
        <f>'4'!$M$143</f>
        <v>0</v>
      </c>
      <c r="CP12" s="343">
        <f>'4'!$M$144</f>
        <v>0</v>
      </c>
      <c r="CQ12" s="343">
        <f>'4'!$M$145</f>
        <v>0</v>
      </c>
      <c r="CR12" s="343">
        <f>'4'!$M$146</f>
        <v>0</v>
      </c>
      <c r="CS12" s="343">
        <f>'4'!$M$147</f>
        <v>0</v>
      </c>
      <c r="CT12" s="343">
        <f>'4'!$M$148</f>
        <v>0</v>
      </c>
      <c r="CU12" s="343">
        <f>'4'!$M$149</f>
        <v>0</v>
      </c>
      <c r="CV12" s="343">
        <f>'4'!$M$150</f>
        <v>0</v>
      </c>
      <c r="CW12" s="343">
        <f>'4'!$M$151</f>
        <v>0</v>
      </c>
      <c r="CX12" s="343">
        <f>'4'!$M$152</f>
        <v>0</v>
      </c>
      <c r="CY12" s="343">
        <f>'4'!$M$153</f>
        <v>0</v>
      </c>
      <c r="CZ12" s="343">
        <f>'4'!$M$154</f>
        <v>0</v>
      </c>
      <c r="DA12" s="343">
        <f>'4'!$M$155</f>
        <v>0</v>
      </c>
      <c r="DB12" s="343">
        <f>'4'!$M$156</f>
        <v>0</v>
      </c>
      <c r="DC12" s="343">
        <f>'4'!$M$157</f>
        <v>1</v>
      </c>
      <c r="DD12" s="343">
        <f>'4'!$M$158</f>
        <v>25</v>
      </c>
      <c r="DE12" s="346">
        <f>'4'!$M$159</f>
        <v>1</v>
      </c>
      <c r="DF12" s="346">
        <f>'4'!$M$160</f>
        <v>25</v>
      </c>
      <c r="DG12" s="343">
        <f>'4'!$M$161</f>
        <v>0</v>
      </c>
      <c r="DH12" s="343">
        <f>'4'!$M$162</f>
        <v>0</v>
      </c>
      <c r="DI12" s="343">
        <f>'4'!$M$163</f>
        <v>0</v>
      </c>
      <c r="DJ12" s="343">
        <f>'4'!$M$164</f>
        <v>0</v>
      </c>
      <c r="DK12" s="343">
        <f>'4'!$M$165</f>
        <v>12</v>
      </c>
      <c r="DL12" s="343">
        <f>'4'!$M$166</f>
        <v>4245</v>
      </c>
      <c r="DM12" s="343">
        <f>'4'!$M$167</f>
        <v>3</v>
      </c>
      <c r="DN12" s="343">
        <f>'4'!$M$168</f>
        <v>150</v>
      </c>
      <c r="DO12" s="343">
        <f>'4'!$M$169</f>
        <v>0</v>
      </c>
      <c r="DP12" s="343">
        <f>'4'!$M$170</f>
        <v>0</v>
      </c>
      <c r="DQ12" s="343">
        <f>'4'!$M$171</f>
        <v>822</v>
      </c>
      <c r="DR12" s="343">
        <f>'4'!$M$172</f>
        <v>4245</v>
      </c>
      <c r="DS12" s="343">
        <f>'4'!$M$173</f>
        <v>0</v>
      </c>
      <c r="DT12" s="343">
        <f>'4'!$M$174</f>
        <v>0</v>
      </c>
      <c r="DU12" s="343">
        <f>'4'!$M$175</f>
        <v>39</v>
      </c>
      <c r="DV12" s="343">
        <f>'4'!$M$176</f>
        <v>4245</v>
      </c>
      <c r="DW12" s="347">
        <f>'4'!$M$177</f>
        <v>876</v>
      </c>
      <c r="DX12" s="346">
        <f>'4'!$M$178</f>
        <v>12885</v>
      </c>
      <c r="DY12" s="349">
        <f>'4'!$M$179</f>
        <v>432</v>
      </c>
      <c r="DZ12" s="349">
        <f>'4'!$M$193</f>
        <v>171</v>
      </c>
      <c r="EA12" s="349">
        <f>'4'!$M$181</f>
        <v>83</v>
      </c>
      <c r="EB12" s="349">
        <f>'4'!$M$180</f>
        <v>83</v>
      </c>
      <c r="EC12" s="349">
        <f>'4'!$M$183</f>
        <v>12</v>
      </c>
      <c r="ED12" s="349">
        <f>'4'!$M$182</f>
        <v>11</v>
      </c>
      <c r="EE12" s="349">
        <f>'4'!$M$185</f>
        <v>81</v>
      </c>
      <c r="EF12" s="349">
        <f>'4'!$M$184</f>
        <v>77</v>
      </c>
      <c r="EG12" s="349">
        <f>'4'!$M$186</f>
        <v>419</v>
      </c>
      <c r="EH12" s="349">
        <f>'4'!$M$187</f>
        <v>431</v>
      </c>
      <c r="EI12" s="349">
        <f>'4'!$M$188</f>
        <v>421</v>
      </c>
      <c r="EJ12" s="349">
        <f>'4'!$M$189</f>
        <v>425</v>
      </c>
      <c r="EK12" s="349">
        <f>'4'!$M$190</f>
        <v>414</v>
      </c>
      <c r="EL12" s="349">
        <f>'4'!$M$191</f>
        <v>329</v>
      </c>
      <c r="EM12" s="349">
        <f>'4'!$M$192</f>
        <v>242</v>
      </c>
      <c r="EN12" s="352">
        <f>'4'!$M$194</f>
        <v>19</v>
      </c>
      <c r="EO12" s="352">
        <f>'4'!$M$195</f>
        <v>43</v>
      </c>
      <c r="EP12" s="352">
        <f>'4'!$M$196</f>
        <v>0</v>
      </c>
      <c r="EQ12" s="352">
        <f>'4'!$M$197</f>
        <v>0</v>
      </c>
      <c r="ER12" s="352">
        <f>'4'!$M$198</f>
        <v>0</v>
      </c>
      <c r="ES12" s="352">
        <f>'4'!$M$199</f>
        <v>0</v>
      </c>
      <c r="ET12" s="352">
        <f>'4'!$M$200</f>
        <v>0</v>
      </c>
      <c r="EU12" s="352">
        <f>'4'!$M$201</f>
        <v>0</v>
      </c>
      <c r="EV12" s="352">
        <f>'4'!$M$202</f>
        <v>0</v>
      </c>
      <c r="EW12" s="352">
        <f>'4'!$M$203</f>
        <v>0</v>
      </c>
      <c r="EX12" s="352">
        <f>'4'!$M$204</f>
        <v>0</v>
      </c>
      <c r="EY12" s="352">
        <f>'4'!$M$205</f>
        <v>0</v>
      </c>
      <c r="EZ12" s="346">
        <f>'4'!$M$207</f>
        <v>0</v>
      </c>
      <c r="FA12" s="346">
        <f>'4'!$M$208</f>
        <v>0</v>
      </c>
      <c r="FB12" s="346">
        <f>'4'!$M$209</f>
        <v>0</v>
      </c>
      <c r="FC12" s="346">
        <f>'4'!$M$210</f>
        <v>0</v>
      </c>
      <c r="FD12" s="346">
        <f>'4'!$M$212</f>
        <v>0</v>
      </c>
      <c r="FE12" s="346">
        <f>'4'!$M$213</f>
        <v>0</v>
      </c>
      <c r="FF12" s="346">
        <f>'4'!$M$214</f>
        <v>0</v>
      </c>
      <c r="FG12" s="346">
        <f>'4'!$M$215</f>
        <v>0</v>
      </c>
      <c r="FH12" s="346">
        <f>'4'!$M$217</f>
        <v>0</v>
      </c>
      <c r="FI12" s="346">
        <f>'4'!$M$218</f>
        <v>0</v>
      </c>
      <c r="FJ12" s="346">
        <f>'4'!$M$219</f>
        <v>0</v>
      </c>
      <c r="FK12" s="346">
        <f>'4'!$M$220</f>
        <v>0</v>
      </c>
      <c r="FL12" s="346">
        <f>'4'!$M$222</f>
        <v>0</v>
      </c>
      <c r="FM12" s="346">
        <f>'4'!$M$223</f>
        <v>0</v>
      </c>
      <c r="FN12" s="346">
        <f>'4'!$M$2224</f>
        <v>0</v>
      </c>
      <c r="FO12" s="346">
        <f>'4'!$M$225</f>
        <v>0</v>
      </c>
      <c r="FP12" s="346">
        <f>'4'!$M$227</f>
        <v>0</v>
      </c>
      <c r="FQ12" s="346">
        <f>'4'!$M$228</f>
        <v>0</v>
      </c>
      <c r="FR12" s="346">
        <f>'4'!$M$229</f>
        <v>0</v>
      </c>
      <c r="FS12" s="346">
        <f>'4'!$M$230</f>
        <v>0</v>
      </c>
      <c r="FT12" s="346">
        <f>'4'!$M$232</f>
        <v>0</v>
      </c>
      <c r="FU12" s="346">
        <f>'4'!$M$233</f>
        <v>0</v>
      </c>
      <c r="FV12" s="346">
        <f>'4'!$M$234</f>
        <v>0</v>
      </c>
      <c r="FW12" s="346">
        <f>'4'!$M$235</f>
        <v>0</v>
      </c>
      <c r="FX12" s="218">
        <f>'4'!$M$237</f>
        <v>0</v>
      </c>
      <c r="FY12" s="218">
        <f>'4'!$M$238</f>
        <v>0</v>
      </c>
      <c r="FZ12" s="218">
        <f>'4'!$M$239</f>
        <v>0</v>
      </c>
      <c r="GA12" s="218">
        <f>'4'!$M$240</f>
        <v>0</v>
      </c>
      <c r="GB12" s="218">
        <f>'4'!$M$242</f>
        <v>0</v>
      </c>
      <c r="GC12" s="218">
        <f>'4'!$M$243</f>
        <v>0</v>
      </c>
      <c r="GD12" s="218">
        <f>'4'!$M$244</f>
        <v>0</v>
      </c>
      <c r="GE12" s="218">
        <f>'4'!$M$245</f>
        <v>0</v>
      </c>
      <c r="GF12" s="346">
        <f>'4'!$M$247</f>
        <v>0</v>
      </c>
      <c r="GG12" s="346">
        <f>'4'!$M$248</f>
        <v>0</v>
      </c>
      <c r="GH12" s="346">
        <f>'4'!$M$249</f>
        <v>0</v>
      </c>
      <c r="GI12" s="346">
        <f>'4'!$M$250</f>
        <v>0</v>
      </c>
      <c r="GJ12" s="218">
        <f>'4'!$M$252</f>
        <v>0</v>
      </c>
      <c r="GK12" s="218">
        <f>'4'!$M$253</f>
        <v>0</v>
      </c>
      <c r="GL12" s="218">
        <f>'4'!$M$233</f>
        <v>0</v>
      </c>
      <c r="GM12" s="218">
        <f>'4'!$M$255</f>
        <v>0</v>
      </c>
      <c r="GN12" s="346">
        <f>'4'!$M$257</f>
        <v>0</v>
      </c>
      <c r="GO12" s="346">
        <f>'4'!$M$258</f>
        <v>0</v>
      </c>
      <c r="GP12" s="346">
        <f>'4'!$M$259</f>
        <v>0</v>
      </c>
      <c r="GQ12" s="346">
        <f>'4'!$M$260</f>
        <v>0</v>
      </c>
      <c r="GR12" s="218">
        <f>'4'!$M$262</f>
        <v>0</v>
      </c>
      <c r="GS12" s="218">
        <f>'4'!$M$263</f>
        <v>0</v>
      </c>
      <c r="GT12" s="218">
        <f>'4'!$M$264</f>
        <v>0</v>
      </c>
      <c r="GU12" s="218">
        <f>'4'!$M$265</f>
        <v>0</v>
      </c>
      <c r="GV12" s="346">
        <f>'4'!$M$267</f>
        <v>0</v>
      </c>
      <c r="GW12" s="346">
        <f>'4'!$M$268</f>
        <v>0</v>
      </c>
      <c r="GX12" s="346">
        <f>'4'!$M$269</f>
        <v>0</v>
      </c>
      <c r="GY12" s="346">
        <f>'4'!$M$270</f>
        <v>0</v>
      </c>
    </row>
    <row r="13" spans="1:207" ht="15" customHeight="1">
      <c r="B13" s="8"/>
      <c r="C13" s="8"/>
      <c r="D13" s="36">
        <f>'5'!M9</f>
        <v>5</v>
      </c>
      <c r="E13" s="8">
        <v>1</v>
      </c>
      <c r="F13" s="8">
        <v>1</v>
      </c>
      <c r="G13" s="8"/>
      <c r="H13" s="8"/>
      <c r="I13" s="343">
        <f>'5'!$M$59</f>
        <v>0</v>
      </c>
      <c r="J13" s="343">
        <f>'5'!$M$60</f>
        <v>0</v>
      </c>
      <c r="K13" s="343">
        <f>'5'!$M$61</f>
        <v>0</v>
      </c>
      <c r="L13" s="343">
        <f>'5'!$M$62</f>
        <v>0</v>
      </c>
      <c r="M13" s="343">
        <f>'5'!$M$63</f>
        <v>0</v>
      </c>
      <c r="N13" s="343">
        <f>'5'!$M$64</f>
        <v>0</v>
      </c>
      <c r="O13" s="343">
        <f>'5'!$M$65</f>
        <v>0</v>
      </c>
      <c r="P13" s="343">
        <f>'5'!$M$66</f>
        <v>0</v>
      </c>
      <c r="Q13" s="343">
        <f>'5'!$M$67</f>
        <v>0</v>
      </c>
      <c r="R13" s="343">
        <f>'5'!$M$68</f>
        <v>0</v>
      </c>
      <c r="S13" s="343">
        <f>'5'!$M$69</f>
        <v>0</v>
      </c>
      <c r="T13" s="343">
        <f>'5'!$M$70</f>
        <v>0</v>
      </c>
      <c r="U13" s="343">
        <f>'5'!$M$71</f>
        <v>0</v>
      </c>
      <c r="V13" s="343">
        <f>'5'!$M$72</f>
        <v>0</v>
      </c>
      <c r="W13" s="343">
        <f>'5'!$M$73</f>
        <v>0</v>
      </c>
      <c r="X13" s="343">
        <f>'5'!$M$74</f>
        <v>0</v>
      </c>
      <c r="Y13" s="343">
        <f>'5'!$M$75</f>
        <v>0</v>
      </c>
      <c r="Z13" s="343">
        <f>'5'!$M$76</f>
        <v>0</v>
      </c>
      <c r="AA13" s="343">
        <f>'5'!$M$77</f>
        <v>0</v>
      </c>
      <c r="AB13" s="343">
        <f>'5'!$M$78</f>
        <v>0</v>
      </c>
      <c r="AC13" s="343">
        <f>'5'!$M$79</f>
        <v>0</v>
      </c>
      <c r="AD13" s="343">
        <f>'5'!$M$80</f>
        <v>0</v>
      </c>
      <c r="AE13" s="343">
        <f>'5'!$M$81</f>
        <v>0</v>
      </c>
      <c r="AF13" s="343">
        <f>'5'!$M$82</f>
        <v>0</v>
      </c>
      <c r="AG13" s="343">
        <f>'5'!$M$83</f>
        <v>0</v>
      </c>
      <c r="AH13" s="343">
        <f>'5'!$M$84</f>
        <v>0</v>
      </c>
      <c r="AI13" s="343">
        <f>'5'!$M$85</f>
        <v>0</v>
      </c>
      <c r="AJ13" s="343">
        <f>'5'!$M$86</f>
        <v>0</v>
      </c>
      <c r="AK13" s="343">
        <f>'5'!$M$87</f>
        <v>0</v>
      </c>
      <c r="AL13" s="343">
        <f>'5'!$M$88</f>
        <v>0</v>
      </c>
      <c r="AM13" s="343">
        <f>'5'!$M$89</f>
        <v>0</v>
      </c>
      <c r="AN13" s="343">
        <f>'5'!$M$90</f>
        <v>0</v>
      </c>
      <c r="AO13" s="346">
        <f>'5'!$M$91</f>
        <v>0</v>
      </c>
      <c r="AP13" s="346">
        <f>'5'!$M$92</f>
        <v>0</v>
      </c>
      <c r="AQ13" s="343">
        <f>'5'!$M$93</f>
        <v>0</v>
      </c>
      <c r="AR13" s="343">
        <f>'5'!$M$94</f>
        <v>0</v>
      </c>
      <c r="AS13" s="343">
        <f>'5'!$M$95</f>
        <v>0</v>
      </c>
      <c r="AT13" s="343">
        <f>'5'!$M$96</f>
        <v>0</v>
      </c>
      <c r="AU13" s="343">
        <f>'5'!$M$97</f>
        <v>0</v>
      </c>
      <c r="AV13" s="343">
        <f>'5'!$M$98</f>
        <v>0</v>
      </c>
      <c r="AW13" s="343">
        <f>'5'!$M$99</f>
        <v>0</v>
      </c>
      <c r="AX13" s="343">
        <f>'5'!$M$100</f>
        <v>0</v>
      </c>
      <c r="AY13" s="343">
        <f>'5'!$M$101</f>
        <v>0</v>
      </c>
      <c r="AZ13" s="343">
        <f>'5'!$M$102</f>
        <v>0</v>
      </c>
      <c r="BA13" s="343">
        <f>'5'!$M$103</f>
        <v>0</v>
      </c>
      <c r="BB13" s="343">
        <f>'5'!$M$104</f>
        <v>0</v>
      </c>
      <c r="BC13" s="343">
        <f>'5'!$M$105</f>
        <v>0</v>
      </c>
      <c r="BD13" s="343">
        <f>'5'!$M$106</f>
        <v>0</v>
      </c>
      <c r="BE13" s="343">
        <f>'5'!$M$107</f>
        <v>0</v>
      </c>
      <c r="BF13" s="343">
        <f>'5'!$M$108</f>
        <v>0</v>
      </c>
      <c r="BG13" s="343">
        <f>'5'!$M$109</f>
        <v>0</v>
      </c>
      <c r="BH13" s="343">
        <f>'5'!$M$110</f>
        <v>0</v>
      </c>
      <c r="BI13" s="343">
        <f>'5'!$M$111</f>
        <v>0</v>
      </c>
      <c r="BJ13" s="343">
        <f>'5'!$M$112</f>
        <v>0</v>
      </c>
      <c r="BK13" s="343">
        <f>'5'!$M$113</f>
        <v>0</v>
      </c>
      <c r="BL13" s="343">
        <f>'5'!$M$114</f>
        <v>0</v>
      </c>
      <c r="BM13" s="343">
        <f>'5'!$M$115</f>
        <v>0</v>
      </c>
      <c r="BN13" s="343">
        <f>'5'!$M$116</f>
        <v>0</v>
      </c>
      <c r="BO13" s="343">
        <f>'5'!$M$117</f>
        <v>0</v>
      </c>
      <c r="BP13" s="343">
        <f>'5'!$M$118</f>
        <v>0</v>
      </c>
      <c r="BQ13" s="343">
        <f>'5'!$M$119</f>
        <v>0</v>
      </c>
      <c r="BR13" s="343">
        <f>'5'!$M$120</f>
        <v>0</v>
      </c>
      <c r="BS13" s="343">
        <f>'5'!$M$121</f>
        <v>0</v>
      </c>
      <c r="BT13" s="343">
        <f>'5'!$M$122</f>
        <v>0</v>
      </c>
      <c r="BU13" s="343">
        <f>'5'!$M$123</f>
        <v>0</v>
      </c>
      <c r="BV13" s="343">
        <f>'5'!$M$124</f>
        <v>0</v>
      </c>
      <c r="BW13" s="346">
        <f>'5'!$M$125</f>
        <v>0</v>
      </c>
      <c r="BX13" s="346">
        <f>'5'!$M$126</f>
        <v>0</v>
      </c>
      <c r="BY13" s="343">
        <f>'5'!$M$127</f>
        <v>0</v>
      </c>
      <c r="BZ13" s="343">
        <f>'5'!$M$128</f>
        <v>0</v>
      </c>
      <c r="CA13" s="343">
        <f>'5'!$M$129</f>
        <v>0</v>
      </c>
      <c r="CB13" s="343">
        <f>'5'!$M$130</f>
        <v>0</v>
      </c>
      <c r="CC13" s="343">
        <f>'5'!$M$131</f>
        <v>0</v>
      </c>
      <c r="CD13" s="343">
        <f>'5'!$M$132</f>
        <v>0</v>
      </c>
      <c r="CE13" s="343">
        <f>'5'!$M$133</f>
        <v>0</v>
      </c>
      <c r="CF13" s="343">
        <f>'5'!$M$134</f>
        <v>0</v>
      </c>
      <c r="CG13" s="343">
        <f>'5'!$M$135</f>
        <v>0</v>
      </c>
      <c r="CH13" s="343">
        <f>'5'!$M$136</f>
        <v>0</v>
      </c>
      <c r="CI13" s="343">
        <f>'5'!$M$137</f>
        <v>0</v>
      </c>
      <c r="CJ13" s="343">
        <f>'5'!$M$138</f>
        <v>0</v>
      </c>
      <c r="CK13" s="343">
        <f>'5'!$M$139</f>
        <v>0</v>
      </c>
      <c r="CL13" s="343">
        <f>'5'!$M$140</f>
        <v>0</v>
      </c>
      <c r="CM13" s="343">
        <f>'5'!$M$141</f>
        <v>0</v>
      </c>
      <c r="CN13" s="343">
        <f>'5'!$M$142</f>
        <v>0</v>
      </c>
      <c r="CO13" s="343">
        <f>'5'!$M$143</f>
        <v>0</v>
      </c>
      <c r="CP13" s="343">
        <f>'5'!$M$144</f>
        <v>0</v>
      </c>
      <c r="CQ13" s="343">
        <f>'5'!$M$145</f>
        <v>0</v>
      </c>
      <c r="CR13" s="343">
        <f>'5'!$M$146</f>
        <v>0</v>
      </c>
      <c r="CS13" s="343">
        <f>'5'!$M$147</f>
        <v>0</v>
      </c>
      <c r="CT13" s="343">
        <f>'5'!$M$148</f>
        <v>0</v>
      </c>
      <c r="CU13" s="343">
        <f>'5'!$M$149</f>
        <v>0</v>
      </c>
      <c r="CV13" s="343">
        <f>'5'!$M$150</f>
        <v>0</v>
      </c>
      <c r="CW13" s="343">
        <f>'5'!$M$151</f>
        <v>0</v>
      </c>
      <c r="CX13" s="343">
        <f>'5'!$M$152</f>
        <v>0</v>
      </c>
      <c r="CY13" s="343">
        <f>'5'!$M$153</f>
        <v>0</v>
      </c>
      <c r="CZ13" s="343">
        <f>'5'!$M$154</f>
        <v>0</v>
      </c>
      <c r="DA13" s="343">
        <f>'5'!$M$155</f>
        <v>0</v>
      </c>
      <c r="DB13" s="343">
        <f>'5'!$M$156</f>
        <v>0</v>
      </c>
      <c r="DC13" s="343">
        <f>'5'!$M$157</f>
        <v>0</v>
      </c>
      <c r="DD13" s="343">
        <f>'5'!$M$158</f>
        <v>0</v>
      </c>
      <c r="DE13" s="346">
        <f>'5'!$M$159</f>
        <v>0</v>
      </c>
      <c r="DF13" s="346">
        <f>'5'!$M$160</f>
        <v>0</v>
      </c>
      <c r="DG13" s="343">
        <f>'5'!$M$161</f>
        <v>0</v>
      </c>
      <c r="DH13" s="343">
        <f>'5'!$M$162</f>
        <v>0</v>
      </c>
      <c r="DI13" s="343">
        <f>'5'!$M$163</f>
        <v>0</v>
      </c>
      <c r="DJ13" s="343">
        <f>'5'!$M$164</f>
        <v>0</v>
      </c>
      <c r="DK13" s="343">
        <f>'5'!$M$165</f>
        <v>0</v>
      </c>
      <c r="DL13" s="343">
        <f>'5'!$M$166</f>
        <v>0</v>
      </c>
      <c r="DM13" s="343">
        <f>'5'!$M$167</f>
        <v>0</v>
      </c>
      <c r="DN13" s="343">
        <f>'5'!$M$168</f>
        <v>0</v>
      </c>
      <c r="DO13" s="343">
        <f>'5'!$M$169</f>
        <v>0</v>
      </c>
      <c r="DP13" s="343">
        <f>'5'!$M$170</f>
        <v>0</v>
      </c>
      <c r="DQ13" s="343">
        <f>'5'!$M$171</f>
        <v>0</v>
      </c>
      <c r="DR13" s="343">
        <f>'5'!$M$172</f>
        <v>0</v>
      </c>
      <c r="DS13" s="343">
        <f>'5'!$M$173</f>
        <v>0</v>
      </c>
      <c r="DT13" s="343">
        <f>'5'!$M$174</f>
        <v>0</v>
      </c>
      <c r="DU13" s="343">
        <f>'5'!$M$175</f>
        <v>0</v>
      </c>
      <c r="DV13" s="344">
        <f>'5'!$M$176</f>
        <v>0</v>
      </c>
      <c r="DW13" s="347">
        <f>'5'!$M$177</f>
        <v>0</v>
      </c>
      <c r="DX13" s="347">
        <f>'5'!$M$178</f>
        <v>0</v>
      </c>
      <c r="DY13" s="349">
        <f>'5'!$M$179</f>
        <v>0</v>
      </c>
      <c r="DZ13" s="349">
        <f>'5'!$M$193</f>
        <v>0</v>
      </c>
      <c r="EA13" s="349">
        <f>'5'!$M$181</f>
        <v>0</v>
      </c>
      <c r="EB13" s="349">
        <f>'5'!$M$180</f>
        <v>0</v>
      </c>
      <c r="EC13" s="349">
        <f>'5'!$M$183</f>
        <v>0</v>
      </c>
      <c r="ED13" s="349">
        <f>'5'!$M$182</f>
        <v>0</v>
      </c>
      <c r="EE13" s="349">
        <f>'5'!$M$185</f>
        <v>0</v>
      </c>
      <c r="EF13" s="349">
        <f>'5'!$M$184</f>
        <v>0</v>
      </c>
      <c r="EG13" s="349">
        <f>'5'!$M$186</f>
        <v>0</v>
      </c>
      <c r="EH13" s="349">
        <f>'5'!$M$187</f>
        <v>0</v>
      </c>
      <c r="EI13" s="349">
        <f>'5'!$M$188</f>
        <v>0</v>
      </c>
      <c r="EJ13" s="349">
        <f>'5'!$M$189</f>
        <v>0</v>
      </c>
      <c r="EK13" s="349">
        <f>'5'!$M$190</f>
        <v>0</v>
      </c>
      <c r="EL13" s="349">
        <f>'5'!$M$191</f>
        <v>0</v>
      </c>
      <c r="EM13" s="349">
        <f>'5'!$M$192</f>
        <v>0</v>
      </c>
      <c r="EN13" s="352">
        <f>'5'!$M$194</f>
        <v>0</v>
      </c>
      <c r="EO13" s="352">
        <f>'5'!$M$195</f>
        <v>0</v>
      </c>
      <c r="EP13" s="352">
        <f>'5'!$M$196</f>
        <v>0</v>
      </c>
      <c r="EQ13" s="352">
        <f>'5'!$M$197</f>
        <v>0</v>
      </c>
      <c r="ER13" s="352">
        <f>'5'!$M$198</f>
        <v>0</v>
      </c>
      <c r="ES13" s="352">
        <f>'5'!$M$199</f>
        <v>0</v>
      </c>
      <c r="ET13" s="352">
        <f>'5'!$M$200</f>
        <v>0</v>
      </c>
      <c r="EU13" s="352">
        <f>'5'!$M$201</f>
        <v>0</v>
      </c>
      <c r="EV13" s="352">
        <f>'5'!$M$202</f>
        <v>0</v>
      </c>
      <c r="EW13" s="352">
        <f>'5'!$M$203</f>
        <v>0</v>
      </c>
      <c r="EX13" s="352">
        <f>'5'!$M$204</f>
        <v>0</v>
      </c>
      <c r="EY13" s="352">
        <f>'5'!$M$205</f>
        <v>0</v>
      </c>
      <c r="EZ13" s="346">
        <f>'5'!$M$207</f>
        <v>0</v>
      </c>
      <c r="FA13" s="346">
        <f>'5'!$M$208</f>
        <v>0</v>
      </c>
      <c r="FB13" s="346">
        <f>'5'!$M$209</f>
        <v>0</v>
      </c>
      <c r="FC13" s="346">
        <f>'5'!$M$210</f>
        <v>0</v>
      </c>
      <c r="FD13" s="346">
        <f>'5'!$M$212</f>
        <v>0</v>
      </c>
      <c r="FE13" s="346">
        <f>'5'!$M$213</f>
        <v>0</v>
      </c>
      <c r="FF13" s="346">
        <f>'5'!$M$214</f>
        <v>0</v>
      </c>
      <c r="FG13" s="346">
        <f>'5'!$M$215</f>
        <v>0</v>
      </c>
      <c r="FH13" s="346">
        <f>'5'!$M$217</f>
        <v>0</v>
      </c>
      <c r="FI13" s="346">
        <f>'5'!$M$218</f>
        <v>0</v>
      </c>
      <c r="FJ13" s="346">
        <f>'5'!$M$219</f>
        <v>0</v>
      </c>
      <c r="FK13" s="346">
        <f>'5'!$M$220</f>
        <v>0</v>
      </c>
      <c r="FL13" s="346">
        <f>'5'!$M$222</f>
        <v>0</v>
      </c>
      <c r="FM13" s="346">
        <f>'5'!$M$223</f>
        <v>0</v>
      </c>
      <c r="FN13" s="346">
        <f>'5'!$M$224</f>
        <v>0</v>
      </c>
      <c r="FO13" s="346">
        <f>'5'!$M$225</f>
        <v>0</v>
      </c>
      <c r="FP13" s="346">
        <f>'5'!$M$227</f>
        <v>0</v>
      </c>
      <c r="FQ13" s="346">
        <f>'5'!$M$228</f>
        <v>0</v>
      </c>
      <c r="FR13" s="346">
        <f>'5'!$M$229</f>
        <v>0</v>
      </c>
      <c r="FS13" s="346">
        <f>'5'!$M$230</f>
        <v>0</v>
      </c>
      <c r="FT13" s="346">
        <f>'5'!$M$232</f>
        <v>0</v>
      </c>
      <c r="FU13" s="346">
        <f>'5'!$M$233</f>
        <v>0</v>
      </c>
      <c r="FV13" s="346">
        <f>'5'!$M$234</f>
        <v>0</v>
      </c>
      <c r="FW13" s="346">
        <f>'5'!$M$235</f>
        <v>0</v>
      </c>
      <c r="FX13" s="218">
        <f>'5'!$M$237</f>
        <v>0</v>
      </c>
      <c r="FY13" s="218">
        <f>'5'!$M$238</f>
        <v>0</v>
      </c>
      <c r="FZ13" s="218">
        <f>'5'!$M$239</f>
        <v>0</v>
      </c>
      <c r="GA13" s="218">
        <f>'5'!$M$240</f>
        <v>0</v>
      </c>
      <c r="GB13" s="218">
        <f>'5'!$M$242</f>
        <v>0</v>
      </c>
      <c r="GC13" s="218">
        <f>'5'!$M$243</f>
        <v>0</v>
      </c>
      <c r="GD13" s="218">
        <f>'5'!$M$244</f>
        <v>0</v>
      </c>
      <c r="GE13" s="218">
        <f>'5'!$M$245</f>
        <v>0</v>
      </c>
      <c r="GF13" s="346">
        <f>'5'!$M$247</f>
        <v>0</v>
      </c>
      <c r="GG13" s="346">
        <f>'5'!$M$248</f>
        <v>0</v>
      </c>
      <c r="GH13" s="346">
        <f>'5'!$M$249</f>
        <v>0</v>
      </c>
      <c r="GI13" s="346">
        <f>'5'!$M$250</f>
        <v>0</v>
      </c>
      <c r="GJ13" s="218">
        <f>'5'!$M$252</f>
        <v>0</v>
      </c>
      <c r="GK13" s="218">
        <f>'5'!$M$253</f>
        <v>0</v>
      </c>
      <c r="GL13" s="218">
        <f>'5'!$M$233</f>
        <v>0</v>
      </c>
      <c r="GM13" s="218">
        <f>'5'!$M$255</f>
        <v>0</v>
      </c>
      <c r="GN13" s="346">
        <f>'5'!$M$257</f>
        <v>0</v>
      </c>
      <c r="GO13" s="346">
        <f>'5'!$M$258</f>
        <v>0</v>
      </c>
      <c r="GP13" s="346">
        <f>'5'!$M$259</f>
        <v>0</v>
      </c>
      <c r="GQ13" s="346">
        <f>'5'!$M$260</f>
        <v>0</v>
      </c>
      <c r="GR13" s="218">
        <f>'5'!$M$262</f>
        <v>0</v>
      </c>
      <c r="GS13" s="218">
        <f>'5'!$M$263</f>
        <v>0</v>
      </c>
      <c r="GT13" s="218">
        <f>'5'!$M$264</f>
        <v>0</v>
      </c>
      <c r="GU13" s="218">
        <f>'5'!$M$265</f>
        <v>0</v>
      </c>
      <c r="GV13" s="346">
        <f>'5'!$M$267</f>
        <v>0</v>
      </c>
      <c r="GW13" s="346">
        <f>'5'!$M$268</f>
        <v>0</v>
      </c>
      <c r="GX13" s="346">
        <f>'5'!$M$269</f>
        <v>0</v>
      </c>
      <c r="GY13" s="346">
        <f>'5'!$M$270</f>
        <v>0</v>
      </c>
    </row>
    <row r="14" spans="1:207" ht="15" customHeight="1">
      <c r="B14" s="8"/>
      <c r="C14" s="8"/>
      <c r="D14" s="36">
        <f>'6'!M9</f>
        <v>6</v>
      </c>
      <c r="E14" s="8">
        <v>1</v>
      </c>
      <c r="F14" s="8">
        <v>1</v>
      </c>
      <c r="G14" s="8"/>
      <c r="H14" s="8"/>
      <c r="I14" s="343">
        <f>'6'!$M$59</f>
        <v>0</v>
      </c>
      <c r="J14" s="343">
        <f>'6'!$M$60</f>
        <v>0</v>
      </c>
      <c r="K14" s="343">
        <f>'6'!$M$61</f>
        <v>0</v>
      </c>
      <c r="L14" s="343">
        <f>'6'!$M$62</f>
        <v>0</v>
      </c>
      <c r="M14" s="343">
        <f>'6'!$M$63</f>
        <v>0</v>
      </c>
      <c r="N14" s="343">
        <f>'6'!$M$64</f>
        <v>0</v>
      </c>
      <c r="O14" s="343">
        <f>'6'!$M$65</f>
        <v>0</v>
      </c>
      <c r="P14" s="343">
        <f>'6'!$M$66</f>
        <v>0</v>
      </c>
      <c r="Q14" s="343">
        <f>'6'!$M$67</f>
        <v>0</v>
      </c>
      <c r="R14" s="343">
        <f>'6'!$M$68</f>
        <v>0</v>
      </c>
      <c r="S14" s="343">
        <f>'6'!$M$69</f>
        <v>0</v>
      </c>
      <c r="T14" s="343">
        <f>'6'!$M$70</f>
        <v>0</v>
      </c>
      <c r="U14" s="343">
        <f>'6'!$M$71</f>
        <v>0</v>
      </c>
      <c r="V14" s="343">
        <f>'6'!$M$72</f>
        <v>0</v>
      </c>
      <c r="W14" s="343">
        <f>'6'!$M$73</f>
        <v>0</v>
      </c>
      <c r="X14" s="343">
        <f>'6'!$M$74</f>
        <v>0</v>
      </c>
      <c r="Y14" s="343">
        <f>'6'!$M$75</f>
        <v>0</v>
      </c>
      <c r="Z14" s="343">
        <f>'6'!$M$76</f>
        <v>0</v>
      </c>
      <c r="AA14" s="343">
        <f>'6'!$M$77</f>
        <v>0</v>
      </c>
      <c r="AB14" s="343">
        <f>'6'!$M$78</f>
        <v>0</v>
      </c>
      <c r="AC14" s="343">
        <f>'6'!$M$79</f>
        <v>0</v>
      </c>
      <c r="AD14" s="343">
        <f>'6'!$M$80</f>
        <v>0</v>
      </c>
      <c r="AE14" s="343">
        <f>'6'!$M$81</f>
        <v>0</v>
      </c>
      <c r="AF14" s="343">
        <f>'6'!$M$82</f>
        <v>0</v>
      </c>
      <c r="AG14" s="343">
        <f>'6'!$M$83</f>
        <v>0</v>
      </c>
      <c r="AH14" s="343">
        <f>'6'!$M$84</f>
        <v>0</v>
      </c>
      <c r="AI14" s="343">
        <f>'6'!$M$85</f>
        <v>0</v>
      </c>
      <c r="AJ14" s="343">
        <f>'6'!$M$86</f>
        <v>0</v>
      </c>
      <c r="AK14" s="343">
        <f>'6'!$M$87</f>
        <v>0</v>
      </c>
      <c r="AL14" s="343">
        <f>'6'!$M$88</f>
        <v>0</v>
      </c>
      <c r="AM14" s="343">
        <f>'6'!$M$89</f>
        <v>0</v>
      </c>
      <c r="AN14" s="343">
        <f>'6'!$M$90</f>
        <v>0</v>
      </c>
      <c r="AO14" s="346">
        <f>'6'!$M$91</f>
        <v>0</v>
      </c>
      <c r="AP14" s="346">
        <f>'6'!$M$92</f>
        <v>0</v>
      </c>
      <c r="AQ14" s="343">
        <f>'6'!$M$93</f>
        <v>0</v>
      </c>
      <c r="AR14" s="343">
        <f>'6'!$M$94</f>
        <v>0</v>
      </c>
      <c r="AS14" s="343">
        <f>'6'!$M$95</f>
        <v>0</v>
      </c>
      <c r="AT14" s="343">
        <f>'6'!$M$96</f>
        <v>0</v>
      </c>
      <c r="AU14" s="343">
        <f>'6'!$M$97</f>
        <v>0</v>
      </c>
      <c r="AV14" s="343">
        <f>'6'!$M$98</f>
        <v>0</v>
      </c>
      <c r="AW14" s="343">
        <f>'6'!$M$99</f>
        <v>0</v>
      </c>
      <c r="AX14" s="343">
        <f>'6'!$M$100</f>
        <v>0</v>
      </c>
      <c r="AY14" s="343">
        <f>'6'!$M$101</f>
        <v>0</v>
      </c>
      <c r="AZ14" s="343">
        <f>'6'!$M$102</f>
        <v>0</v>
      </c>
      <c r="BA14" s="343">
        <f>'6'!$M$103</f>
        <v>0</v>
      </c>
      <c r="BB14" s="343">
        <f>'6'!$M$104</f>
        <v>0</v>
      </c>
      <c r="BC14" s="343">
        <f>'6'!$M$105</f>
        <v>0</v>
      </c>
      <c r="BD14" s="343">
        <f>'6'!$M$106</f>
        <v>0</v>
      </c>
      <c r="BE14" s="343">
        <f>'6'!$M$107</f>
        <v>0</v>
      </c>
      <c r="BF14" s="343">
        <f>'6'!$M$108</f>
        <v>0</v>
      </c>
      <c r="BG14" s="343">
        <f>'6'!$M$109</f>
        <v>0</v>
      </c>
      <c r="BH14" s="343">
        <f>'6'!$M$110</f>
        <v>0</v>
      </c>
      <c r="BI14" s="343">
        <f>'6'!$M$111</f>
        <v>0</v>
      </c>
      <c r="BJ14" s="343">
        <f>'6'!$M$112</f>
        <v>0</v>
      </c>
      <c r="BK14" s="343">
        <f>'6'!$M$113</f>
        <v>0</v>
      </c>
      <c r="BL14" s="343">
        <f>'6'!$M$114</f>
        <v>0</v>
      </c>
      <c r="BM14" s="343">
        <f>'6'!$M$115</f>
        <v>0</v>
      </c>
      <c r="BN14" s="343">
        <f>'6'!$M$116</f>
        <v>0</v>
      </c>
      <c r="BO14" s="343">
        <f>'6'!$M$117</f>
        <v>0</v>
      </c>
      <c r="BP14" s="343">
        <f>'6'!$M$118</f>
        <v>0</v>
      </c>
      <c r="BQ14" s="343">
        <f>'6'!$M$119</f>
        <v>0</v>
      </c>
      <c r="BR14" s="343">
        <f>'6'!$M$120</f>
        <v>0</v>
      </c>
      <c r="BS14" s="343">
        <f>'6'!$M$121</f>
        <v>0</v>
      </c>
      <c r="BT14" s="343">
        <f>'6'!$M$122</f>
        <v>0</v>
      </c>
      <c r="BU14" s="343">
        <f>'6'!$M$123</f>
        <v>0</v>
      </c>
      <c r="BV14" s="343">
        <f>'6'!$M$124</f>
        <v>0</v>
      </c>
      <c r="BW14" s="346">
        <f>'6'!$M$125</f>
        <v>0</v>
      </c>
      <c r="BX14" s="346">
        <f>'6'!$M$126</f>
        <v>0</v>
      </c>
      <c r="BY14" s="343">
        <f>'6'!$M$127</f>
        <v>0</v>
      </c>
      <c r="BZ14" s="343">
        <f>'6'!$M$128</f>
        <v>0</v>
      </c>
      <c r="CA14" s="343">
        <f>'6'!$M$129</f>
        <v>0</v>
      </c>
      <c r="CB14" s="343">
        <f>'6'!$M$130</f>
        <v>0</v>
      </c>
      <c r="CC14" s="343">
        <f>'6'!$M$131</f>
        <v>0</v>
      </c>
      <c r="CD14" s="343">
        <f>'6'!$M$132</f>
        <v>0</v>
      </c>
      <c r="CE14" s="343">
        <f>'6'!$M$133</f>
        <v>0</v>
      </c>
      <c r="CF14" s="343">
        <f>'6'!$M$134</f>
        <v>0</v>
      </c>
      <c r="CG14" s="343">
        <f>'6'!$M$135</f>
        <v>0</v>
      </c>
      <c r="CH14" s="343">
        <f>'6'!$M$136</f>
        <v>0</v>
      </c>
      <c r="CI14" s="343">
        <f>'6'!$M$137</f>
        <v>0</v>
      </c>
      <c r="CJ14" s="343">
        <f>'6'!$M$138</f>
        <v>0</v>
      </c>
      <c r="CK14" s="343">
        <f>'6'!$M$139</f>
        <v>0</v>
      </c>
      <c r="CL14" s="343">
        <f>'6'!$M$140</f>
        <v>0</v>
      </c>
      <c r="CM14" s="343">
        <f>'6'!$M$141</f>
        <v>0</v>
      </c>
      <c r="CN14" s="343">
        <f>'6'!$M$142</f>
        <v>0</v>
      </c>
      <c r="CO14" s="343">
        <f>'6'!$M$143</f>
        <v>0</v>
      </c>
      <c r="CP14" s="343">
        <f>'6'!$M$144</f>
        <v>0</v>
      </c>
      <c r="CQ14" s="343">
        <f>'6'!$M$145</f>
        <v>0</v>
      </c>
      <c r="CR14" s="343">
        <f>'6'!$M$146</f>
        <v>0</v>
      </c>
      <c r="CS14" s="343">
        <f>'6'!$M$147</f>
        <v>0</v>
      </c>
      <c r="CT14" s="343">
        <f>'6'!$M$148</f>
        <v>0</v>
      </c>
      <c r="CU14" s="343">
        <f>'6'!$M$149</f>
        <v>0</v>
      </c>
      <c r="CV14" s="343">
        <f>'6'!$M$150</f>
        <v>0</v>
      </c>
      <c r="CW14" s="343">
        <f>'6'!$M$151</f>
        <v>0</v>
      </c>
      <c r="CX14" s="343">
        <f>'6'!$M$152</f>
        <v>0</v>
      </c>
      <c r="CY14" s="343">
        <f>'6'!$M$153</f>
        <v>0</v>
      </c>
      <c r="CZ14" s="343">
        <f>'6'!$M$154</f>
        <v>0</v>
      </c>
      <c r="DA14" s="343">
        <f>'6'!$M$155</f>
        <v>0</v>
      </c>
      <c r="DB14" s="343">
        <f>'6'!$M$156</f>
        <v>0</v>
      </c>
      <c r="DC14" s="343">
        <f>'6'!$M$157</f>
        <v>0</v>
      </c>
      <c r="DD14" s="343">
        <f>'6'!$M$158</f>
        <v>0</v>
      </c>
      <c r="DE14" s="346">
        <f>'6'!$M$159</f>
        <v>0</v>
      </c>
      <c r="DF14" s="346">
        <f>'6'!$M$160</f>
        <v>0</v>
      </c>
      <c r="DG14" s="343">
        <f>'6'!$M$161</f>
        <v>0</v>
      </c>
      <c r="DH14" s="343">
        <f>'6'!$M$162</f>
        <v>0</v>
      </c>
      <c r="DI14" s="343">
        <f>'6'!$M$163</f>
        <v>0</v>
      </c>
      <c r="DJ14" s="343">
        <f>'6'!$M$164</f>
        <v>0</v>
      </c>
      <c r="DK14" s="343">
        <f>'6'!$M$165</f>
        <v>0</v>
      </c>
      <c r="DL14" s="343">
        <f>'6'!$M$166</f>
        <v>0</v>
      </c>
      <c r="DM14" s="343">
        <f>'6'!$M$167</f>
        <v>0</v>
      </c>
      <c r="DN14" s="343">
        <f>'6'!$M$168</f>
        <v>0</v>
      </c>
      <c r="DO14" s="343">
        <f>'6'!$M$169</f>
        <v>0</v>
      </c>
      <c r="DP14" s="343">
        <f>'6'!$M$170</f>
        <v>0</v>
      </c>
      <c r="DQ14" s="343">
        <f>'6'!$M$171</f>
        <v>0</v>
      </c>
      <c r="DR14" s="343">
        <f>'6'!$M$172</f>
        <v>0</v>
      </c>
      <c r="DS14" s="343">
        <f>'6'!$M$173</f>
        <v>0</v>
      </c>
      <c r="DT14" s="343">
        <f>'6'!$M$174</f>
        <v>0</v>
      </c>
      <c r="DU14" s="343">
        <f>'6'!$M$175</f>
        <v>0</v>
      </c>
      <c r="DV14" s="344">
        <f>'6'!$M$176</f>
        <v>0</v>
      </c>
      <c r="DW14" s="347">
        <f>'6'!$M$177</f>
        <v>0</v>
      </c>
      <c r="DX14" s="347">
        <f>'6'!$M$178</f>
        <v>0</v>
      </c>
      <c r="DY14" s="349">
        <f>'6'!$M$179</f>
        <v>0</v>
      </c>
      <c r="DZ14" s="349">
        <f>'6'!$M$193</f>
        <v>0</v>
      </c>
      <c r="EA14" s="349">
        <f>'6'!$M$181</f>
        <v>0</v>
      </c>
      <c r="EB14" s="349">
        <f>'6'!$M$180</f>
        <v>0</v>
      </c>
      <c r="EC14" s="349">
        <f>'6'!$M$183</f>
        <v>0</v>
      </c>
      <c r="ED14" s="349">
        <f>'6'!$M$182</f>
        <v>0</v>
      </c>
      <c r="EE14" s="349">
        <f>'6'!$M$185</f>
        <v>0</v>
      </c>
      <c r="EF14" s="349">
        <f>'6'!$M$184</f>
        <v>0</v>
      </c>
      <c r="EG14" s="349">
        <f>'6'!$M$186</f>
        <v>0</v>
      </c>
      <c r="EH14" s="349">
        <f>'6'!$M$187</f>
        <v>0</v>
      </c>
      <c r="EI14" s="349">
        <f>'6'!$M$188</f>
        <v>0</v>
      </c>
      <c r="EJ14" s="349">
        <f>'6'!$M$189</f>
        <v>0</v>
      </c>
      <c r="EK14" s="349">
        <f>'6'!$M$190</f>
        <v>0</v>
      </c>
      <c r="EL14" s="349">
        <f>'6'!$M$191</f>
        <v>0</v>
      </c>
      <c r="EM14" s="349">
        <f>'6'!$M$192</f>
        <v>0</v>
      </c>
      <c r="EN14" s="352">
        <f>'6'!$M$194</f>
        <v>0</v>
      </c>
      <c r="EO14" s="352">
        <f>'6'!$M$195</f>
        <v>0</v>
      </c>
      <c r="EP14" s="352">
        <f>'6'!$M$196</f>
        <v>0</v>
      </c>
      <c r="EQ14" s="352">
        <f>'6'!$M$197</f>
        <v>0</v>
      </c>
      <c r="ER14" s="352">
        <f>'6'!$M$198</f>
        <v>0</v>
      </c>
      <c r="ES14" s="352">
        <f>'6'!$M$199</f>
        <v>0</v>
      </c>
      <c r="ET14" s="352">
        <f>'6'!$M$200</f>
        <v>0</v>
      </c>
      <c r="EU14" s="352">
        <f>'6'!$M$201</f>
        <v>0</v>
      </c>
      <c r="EV14" s="352">
        <f>'6'!$M$202</f>
        <v>0</v>
      </c>
      <c r="EW14" s="352">
        <f>'6'!$M$203</f>
        <v>0</v>
      </c>
      <c r="EX14" s="352">
        <f>'6'!$M$204</f>
        <v>0</v>
      </c>
      <c r="EY14" s="352">
        <f>'6'!$M$205</f>
        <v>0</v>
      </c>
      <c r="EZ14" s="346">
        <f>'6'!$M$207</f>
        <v>0</v>
      </c>
      <c r="FA14" s="346">
        <f>'6'!$M$208</f>
        <v>0</v>
      </c>
      <c r="FB14" s="346">
        <f>'6'!$M$209</f>
        <v>0</v>
      </c>
      <c r="FC14" s="346">
        <f>'6'!$M$210</f>
        <v>0</v>
      </c>
      <c r="FD14" s="346">
        <f>'6'!$M$212</f>
        <v>0</v>
      </c>
      <c r="FE14" s="346">
        <f>'6'!$M$213</f>
        <v>0</v>
      </c>
      <c r="FF14" s="346">
        <f>'6'!$M$214</f>
        <v>0</v>
      </c>
      <c r="FG14" s="346">
        <f>'6'!$M$215</f>
        <v>0</v>
      </c>
      <c r="FH14" s="346">
        <f>'6'!$M$217</f>
        <v>0</v>
      </c>
      <c r="FI14" s="346">
        <f>'6'!$M$218</f>
        <v>0</v>
      </c>
      <c r="FJ14" s="346">
        <f>'6'!$M$219</f>
        <v>0</v>
      </c>
      <c r="FK14" s="346">
        <f>'6'!$M$220</f>
        <v>0</v>
      </c>
      <c r="FL14" s="346">
        <f>'6'!$M$222</f>
        <v>0</v>
      </c>
      <c r="FM14" s="346">
        <f>'6'!$M$223</f>
        <v>0</v>
      </c>
      <c r="FN14" s="346">
        <f>'6'!$M$2224</f>
        <v>0</v>
      </c>
      <c r="FO14" s="346">
        <f>'6'!$M$225</f>
        <v>0</v>
      </c>
      <c r="FP14" s="346">
        <f>'6'!$M$227</f>
        <v>0</v>
      </c>
      <c r="FQ14" s="346">
        <f>'6'!$M$207</f>
        <v>0</v>
      </c>
      <c r="FR14" s="346">
        <f>'6'!$M$229</f>
        <v>0</v>
      </c>
      <c r="FS14" s="346">
        <f>'6'!$M$230</f>
        <v>0</v>
      </c>
      <c r="FT14" s="346">
        <f>'6'!$M$232</f>
        <v>0</v>
      </c>
      <c r="FU14" s="346">
        <f>'6'!$M$233</f>
        <v>0</v>
      </c>
      <c r="FV14" s="346">
        <f>'6'!$M$234</f>
        <v>0</v>
      </c>
      <c r="FW14" s="346">
        <f>'6'!$M$235</f>
        <v>0</v>
      </c>
      <c r="FX14" s="218">
        <f>'6'!$M$237</f>
        <v>0</v>
      </c>
      <c r="FY14" s="218">
        <f>'6'!$M$238</f>
        <v>0</v>
      </c>
      <c r="FZ14" s="218">
        <f>'6'!$M$239</f>
        <v>0</v>
      </c>
      <c r="GA14" s="218">
        <f>'6'!$M$240</f>
        <v>0</v>
      </c>
      <c r="GB14" s="218">
        <f>'6'!$M$242</f>
        <v>0</v>
      </c>
      <c r="GC14" s="218">
        <f>'6'!$M$243</f>
        <v>0</v>
      </c>
      <c r="GD14" s="218">
        <f>'6'!$M$244</f>
        <v>0</v>
      </c>
      <c r="GE14" s="218">
        <f>'6'!$M$245</f>
        <v>0</v>
      </c>
      <c r="GF14" s="346">
        <f>'6'!$M$247</f>
        <v>0</v>
      </c>
      <c r="GG14" s="346">
        <f>'6'!$M$248</f>
        <v>0</v>
      </c>
      <c r="GH14" s="346">
        <f>'6'!$M$249</f>
        <v>0</v>
      </c>
      <c r="GI14" s="346">
        <f>'6'!$M$250</f>
        <v>0</v>
      </c>
      <c r="GJ14" s="218">
        <f>'6'!$M$252</f>
        <v>0</v>
      </c>
      <c r="GK14" s="218">
        <f>'6'!$M$253</f>
        <v>0</v>
      </c>
      <c r="GL14" s="218">
        <f>'6'!$M$233</f>
        <v>0</v>
      </c>
      <c r="GM14" s="218">
        <f>'6'!$M$255</f>
        <v>0</v>
      </c>
      <c r="GN14" s="346">
        <f>'6'!$M$257</f>
        <v>0</v>
      </c>
      <c r="GO14" s="346">
        <f>'6'!$M$258</f>
        <v>0</v>
      </c>
      <c r="GP14" s="346">
        <f>'6'!$M$259</f>
        <v>0</v>
      </c>
      <c r="GQ14" s="346">
        <f>'6'!$M$260</f>
        <v>0</v>
      </c>
      <c r="GR14" s="218">
        <f>'6'!$M$262</f>
        <v>0</v>
      </c>
      <c r="GS14" s="218">
        <f>'6'!$M$263</f>
        <v>0</v>
      </c>
      <c r="GT14" s="218">
        <f>'6'!$M$264</f>
        <v>0</v>
      </c>
      <c r="GU14" s="218">
        <f>'6'!$M$265</f>
        <v>0</v>
      </c>
      <c r="GV14" s="346">
        <f>'6'!$M$267</f>
        <v>0</v>
      </c>
      <c r="GW14" s="346">
        <f>'6'!$M$268</f>
        <v>0</v>
      </c>
      <c r="GX14" s="346">
        <f>'6'!$M$269</f>
        <v>0</v>
      </c>
      <c r="GY14" s="346">
        <f>'6'!$M$270</f>
        <v>0</v>
      </c>
    </row>
    <row r="15" spans="1:207" ht="15" customHeight="1">
      <c r="B15" s="8"/>
      <c r="C15" s="8"/>
      <c r="D15" s="36">
        <f>'7'!M9</f>
        <v>7</v>
      </c>
      <c r="E15" s="8">
        <v>1</v>
      </c>
      <c r="F15" s="8">
        <v>1</v>
      </c>
      <c r="G15" s="8"/>
      <c r="H15" s="8"/>
      <c r="I15" s="343">
        <f>'7'!$M$59</f>
        <v>0</v>
      </c>
      <c r="J15" s="343">
        <f>'7'!$M$60</f>
        <v>0</v>
      </c>
      <c r="K15" s="343">
        <f>'7'!$M$61</f>
        <v>0</v>
      </c>
      <c r="L15" s="343">
        <f>'7'!$M$62</f>
        <v>0</v>
      </c>
      <c r="M15" s="343">
        <f>'7'!$M$63</f>
        <v>0</v>
      </c>
      <c r="N15" s="343">
        <f>'7'!$M$64</f>
        <v>0</v>
      </c>
      <c r="O15" s="343">
        <f>'7'!$M$65</f>
        <v>0</v>
      </c>
      <c r="P15" s="343">
        <f>'7'!$M$66</f>
        <v>0</v>
      </c>
      <c r="Q15" s="343">
        <f>'7'!$M$67</f>
        <v>0</v>
      </c>
      <c r="R15" s="343">
        <f>'7'!$M$68</f>
        <v>0</v>
      </c>
      <c r="S15" s="343">
        <f>'7'!$M$69</f>
        <v>0</v>
      </c>
      <c r="T15" s="343">
        <f>'7'!$M$70</f>
        <v>0</v>
      </c>
      <c r="U15" s="343">
        <f>'7'!$M$71</f>
        <v>0</v>
      </c>
      <c r="V15" s="343">
        <f>'7'!$M$72</f>
        <v>0</v>
      </c>
      <c r="W15" s="343">
        <f>'7'!$M$73</f>
        <v>0</v>
      </c>
      <c r="X15" s="343">
        <f>'7'!$M$74</f>
        <v>0</v>
      </c>
      <c r="Y15" s="343">
        <f>'7'!$M$75</f>
        <v>0</v>
      </c>
      <c r="Z15" s="343">
        <f>'7'!$M$76</f>
        <v>0</v>
      </c>
      <c r="AA15" s="343">
        <f>'7'!$M$77</f>
        <v>0</v>
      </c>
      <c r="AB15" s="343">
        <f>'7'!$M$78</f>
        <v>0</v>
      </c>
      <c r="AC15" s="343">
        <f>'7'!$M$79</f>
        <v>0</v>
      </c>
      <c r="AD15" s="343">
        <f>'7'!$M$80</f>
        <v>0</v>
      </c>
      <c r="AE15" s="343">
        <f>'7'!$M$81</f>
        <v>0</v>
      </c>
      <c r="AF15" s="343">
        <f>'7'!$M$82</f>
        <v>0</v>
      </c>
      <c r="AG15" s="343">
        <f>'7'!$M$83</f>
        <v>0</v>
      </c>
      <c r="AH15" s="343">
        <f>'7'!$M$84</f>
        <v>0</v>
      </c>
      <c r="AI15" s="343">
        <f>'7'!$M$85</f>
        <v>0</v>
      </c>
      <c r="AJ15" s="343">
        <f>'7'!$M$86</f>
        <v>0</v>
      </c>
      <c r="AK15" s="343">
        <f>'7'!$M$87</f>
        <v>0</v>
      </c>
      <c r="AL15" s="343">
        <f>'7'!$M$88</f>
        <v>0</v>
      </c>
      <c r="AM15" s="343">
        <f>'7'!$M$89</f>
        <v>0</v>
      </c>
      <c r="AN15" s="343">
        <f>'7'!$M$90</f>
        <v>0</v>
      </c>
      <c r="AO15" s="346">
        <f>'7'!$M$91</f>
        <v>0</v>
      </c>
      <c r="AP15" s="346">
        <f>'7'!$M$92</f>
        <v>0</v>
      </c>
      <c r="AQ15" s="343">
        <f>'7'!$M$93</f>
        <v>0</v>
      </c>
      <c r="AR15" s="343">
        <f>'7'!$M$94</f>
        <v>0</v>
      </c>
      <c r="AS15" s="343">
        <f>'7'!$M$95</f>
        <v>0</v>
      </c>
      <c r="AT15" s="343">
        <f>'7'!$M$96</f>
        <v>0</v>
      </c>
      <c r="AU15" s="343">
        <f>'7'!$M$97</f>
        <v>0</v>
      </c>
      <c r="AV15" s="343">
        <f>'7'!$M$98</f>
        <v>0</v>
      </c>
      <c r="AW15" s="343">
        <f>'7'!$M$99</f>
        <v>0</v>
      </c>
      <c r="AX15" s="343">
        <f>'7'!$M$100</f>
        <v>0</v>
      </c>
      <c r="AY15" s="343">
        <f>'7'!$M$101</f>
        <v>0</v>
      </c>
      <c r="AZ15" s="343">
        <f>'7'!$M$102</f>
        <v>0</v>
      </c>
      <c r="BA15" s="343">
        <f>'7'!$M$103</f>
        <v>0</v>
      </c>
      <c r="BB15" s="343">
        <f>'7'!$M$104</f>
        <v>0</v>
      </c>
      <c r="BC15" s="343">
        <f>'7'!$M$105</f>
        <v>0</v>
      </c>
      <c r="BD15" s="343">
        <f>'7'!$M$106</f>
        <v>0</v>
      </c>
      <c r="BE15" s="343">
        <f>'7'!$M$107</f>
        <v>0</v>
      </c>
      <c r="BF15" s="343">
        <f>'7'!$M$108</f>
        <v>0</v>
      </c>
      <c r="BG15" s="343">
        <f>'7'!$M$109</f>
        <v>0</v>
      </c>
      <c r="BH15" s="343">
        <f>'7'!$M$110</f>
        <v>0</v>
      </c>
      <c r="BI15" s="343">
        <f>'7'!$M$111</f>
        <v>0</v>
      </c>
      <c r="BJ15" s="343">
        <f>'7'!$M$112</f>
        <v>0</v>
      </c>
      <c r="BK15" s="343">
        <f>'7'!$M$113</f>
        <v>0</v>
      </c>
      <c r="BL15" s="343">
        <f>'7'!$M$114</f>
        <v>0</v>
      </c>
      <c r="BM15" s="343">
        <f>'7'!$M$115</f>
        <v>0</v>
      </c>
      <c r="BN15" s="343">
        <f>'7'!$M$116</f>
        <v>0</v>
      </c>
      <c r="BO15" s="343">
        <f>'7'!$M$117</f>
        <v>0</v>
      </c>
      <c r="BP15" s="343">
        <f>'7'!$M$118</f>
        <v>0</v>
      </c>
      <c r="BQ15" s="343">
        <f>'7'!$M$119</f>
        <v>0</v>
      </c>
      <c r="BR15" s="343">
        <f>'7'!$M$120</f>
        <v>0</v>
      </c>
      <c r="BS15" s="343">
        <f>'7'!$M$121</f>
        <v>0</v>
      </c>
      <c r="BT15" s="343">
        <f>'7'!$M$122</f>
        <v>0</v>
      </c>
      <c r="BU15" s="343">
        <f>'7'!$M$123</f>
        <v>0</v>
      </c>
      <c r="BV15" s="343">
        <f>'7'!$M$124</f>
        <v>0</v>
      </c>
      <c r="BW15" s="346">
        <f>'7'!$M$125</f>
        <v>0</v>
      </c>
      <c r="BX15" s="346">
        <f>'7'!$M$126</f>
        <v>0</v>
      </c>
      <c r="BY15" s="343">
        <f>'7'!$M$127</f>
        <v>0</v>
      </c>
      <c r="BZ15" s="343">
        <f>'7'!$M$128</f>
        <v>0</v>
      </c>
      <c r="CA15" s="343">
        <f>'7'!$M$129</f>
        <v>0</v>
      </c>
      <c r="CB15" s="343">
        <f>'7'!$M$130</f>
        <v>0</v>
      </c>
      <c r="CC15" s="343">
        <f>'7'!$M$131</f>
        <v>0</v>
      </c>
      <c r="CD15" s="343">
        <f>'7'!$M$132</f>
        <v>0</v>
      </c>
      <c r="CE15" s="343">
        <f>'7'!$M$133</f>
        <v>0</v>
      </c>
      <c r="CF15" s="343">
        <f>'7'!$M$134</f>
        <v>0</v>
      </c>
      <c r="CG15" s="343">
        <f>'7'!$M$135</f>
        <v>0</v>
      </c>
      <c r="CH15" s="343">
        <f>'7'!$M$136</f>
        <v>0</v>
      </c>
      <c r="CI15" s="343">
        <f>'7'!$M$137</f>
        <v>0</v>
      </c>
      <c r="CJ15" s="343">
        <f>'7'!$M$138</f>
        <v>0</v>
      </c>
      <c r="CK15" s="343">
        <f>'7'!$M$139</f>
        <v>0</v>
      </c>
      <c r="CL15" s="343">
        <f>'7'!$M$140</f>
        <v>0</v>
      </c>
      <c r="CM15" s="343">
        <f>'7'!$M$141</f>
        <v>0</v>
      </c>
      <c r="CN15" s="343">
        <f>'7'!$M$142</f>
        <v>0</v>
      </c>
      <c r="CO15" s="343">
        <f>'7'!$M$143</f>
        <v>0</v>
      </c>
      <c r="CP15" s="343">
        <f>'7'!$M$144</f>
        <v>0</v>
      </c>
      <c r="CQ15" s="343">
        <f>'7'!$M$145</f>
        <v>0</v>
      </c>
      <c r="CR15" s="343">
        <f>'7'!$M$146</f>
        <v>0</v>
      </c>
      <c r="CS15" s="343">
        <f>'7'!$M$147</f>
        <v>0</v>
      </c>
      <c r="CT15" s="343">
        <f>'7'!$M$148</f>
        <v>0</v>
      </c>
      <c r="CU15" s="343">
        <f>'7'!$M$149</f>
        <v>0</v>
      </c>
      <c r="CV15" s="343">
        <f>'7'!$M$150</f>
        <v>0</v>
      </c>
      <c r="CW15" s="343">
        <f>'7'!$M$151</f>
        <v>0</v>
      </c>
      <c r="CX15" s="343">
        <f>'7'!$M$152</f>
        <v>0</v>
      </c>
      <c r="CY15" s="343">
        <f>'7'!$M$153</f>
        <v>0</v>
      </c>
      <c r="CZ15" s="343">
        <f>'7'!$M$154</f>
        <v>0</v>
      </c>
      <c r="DA15" s="343">
        <f>'7'!$M$155</f>
        <v>0</v>
      </c>
      <c r="DB15" s="343">
        <f>'7'!$M$156</f>
        <v>0</v>
      </c>
      <c r="DC15" s="343">
        <f>'7'!$M$157</f>
        <v>0</v>
      </c>
      <c r="DD15" s="343">
        <f>'7'!$M$158</f>
        <v>0</v>
      </c>
      <c r="DE15" s="346">
        <f>'7'!$M$159</f>
        <v>0</v>
      </c>
      <c r="DF15" s="346">
        <f>'7'!$M$160</f>
        <v>0</v>
      </c>
      <c r="DG15" s="343">
        <f>'7'!$M$161</f>
        <v>0</v>
      </c>
      <c r="DH15" s="343">
        <f>'7'!$M$162</f>
        <v>0</v>
      </c>
      <c r="DI15" s="343">
        <f>'7'!$M$163</f>
        <v>0</v>
      </c>
      <c r="DJ15" s="343">
        <f>'7'!$M$164</f>
        <v>0</v>
      </c>
      <c r="DK15" s="343">
        <f>'7'!$M$165</f>
        <v>0</v>
      </c>
      <c r="DL15" s="343">
        <f>'7'!$M$166</f>
        <v>0</v>
      </c>
      <c r="DM15" s="343">
        <f>'7'!$M$167</f>
        <v>0</v>
      </c>
      <c r="DN15" s="343">
        <f>'7'!$M$168</f>
        <v>0</v>
      </c>
      <c r="DO15" s="343">
        <f>'7'!$M$169</f>
        <v>0</v>
      </c>
      <c r="DP15" s="343">
        <f>'7'!$M$170</f>
        <v>0</v>
      </c>
      <c r="DQ15" s="343">
        <f>'7'!$M$171</f>
        <v>0</v>
      </c>
      <c r="DR15" s="343">
        <f>'7'!$M$172</f>
        <v>0</v>
      </c>
      <c r="DS15" s="343">
        <f>'7'!$M$173</f>
        <v>0</v>
      </c>
      <c r="DT15" s="343">
        <f>'7'!$M$174</f>
        <v>0</v>
      </c>
      <c r="DU15" s="343">
        <f>'7'!$M$175</f>
        <v>0</v>
      </c>
      <c r="DV15" s="344">
        <f>'7'!$M$176</f>
        <v>0</v>
      </c>
      <c r="DW15" s="347">
        <f>'7'!$M$177</f>
        <v>0</v>
      </c>
      <c r="DX15" s="347">
        <f>'7'!$M$178</f>
        <v>0</v>
      </c>
      <c r="DY15" s="349">
        <f>'7'!$M$179</f>
        <v>0</v>
      </c>
      <c r="DZ15" s="349">
        <f>'7'!$M$193</f>
        <v>0</v>
      </c>
      <c r="EA15" s="349">
        <f>'7'!$M$181</f>
        <v>0</v>
      </c>
      <c r="EB15" s="349">
        <f>'7'!$M$180</f>
        <v>0</v>
      </c>
      <c r="EC15" s="349">
        <f>'7'!$M$183</f>
        <v>0</v>
      </c>
      <c r="ED15" s="349">
        <f>'7'!$M$182</f>
        <v>0</v>
      </c>
      <c r="EE15" s="349">
        <f>'7'!$M$185</f>
        <v>0</v>
      </c>
      <c r="EF15" s="349">
        <f>'7'!$M$184</f>
        <v>0</v>
      </c>
      <c r="EG15" s="349">
        <f>'7'!$M$186</f>
        <v>0</v>
      </c>
      <c r="EH15" s="349">
        <f>'7'!$M$187</f>
        <v>0</v>
      </c>
      <c r="EI15" s="349">
        <f>'7'!$M$188</f>
        <v>0</v>
      </c>
      <c r="EJ15" s="349">
        <f>'7'!$M$189</f>
        <v>0</v>
      </c>
      <c r="EK15" s="349">
        <f>'7'!$M$190</f>
        <v>0</v>
      </c>
      <c r="EL15" s="349">
        <f>'7'!$M$191</f>
        <v>0</v>
      </c>
      <c r="EM15" s="349">
        <f>'7'!$M$192</f>
        <v>0</v>
      </c>
      <c r="EN15" s="352">
        <f>'7'!$M$194</f>
        <v>0</v>
      </c>
      <c r="EO15" s="352">
        <f>'7'!$M$195</f>
        <v>0</v>
      </c>
      <c r="EP15" s="352">
        <f>'7'!$M$196</f>
        <v>0</v>
      </c>
      <c r="EQ15" s="352">
        <f>'7'!$M$197</f>
        <v>0</v>
      </c>
      <c r="ER15" s="352">
        <f>'7'!$M$198</f>
        <v>0</v>
      </c>
      <c r="ES15" s="352">
        <f>'7'!$M$199</f>
        <v>0</v>
      </c>
      <c r="ET15" s="352">
        <f>'7'!$M$200</f>
        <v>0</v>
      </c>
      <c r="EU15" s="352">
        <f>'7'!$M$201</f>
        <v>0</v>
      </c>
      <c r="EV15" s="352">
        <f>'7'!$M$202</f>
        <v>0</v>
      </c>
      <c r="EW15" s="352">
        <f>'7'!$M$203</f>
        <v>0</v>
      </c>
      <c r="EX15" s="352">
        <f>'7'!$M$204</f>
        <v>0</v>
      </c>
      <c r="EY15" s="352">
        <f>'7'!$M$205</f>
        <v>0</v>
      </c>
      <c r="EZ15" s="346">
        <f>'7'!$M$207</f>
        <v>0</v>
      </c>
      <c r="FA15" s="346">
        <f>'7'!$M$208</f>
        <v>0</v>
      </c>
      <c r="FB15" s="346">
        <f>'7'!$M$209</f>
        <v>0</v>
      </c>
      <c r="FC15" s="346">
        <f>'7'!$M$210</f>
        <v>0</v>
      </c>
      <c r="FD15" s="346">
        <f>'7'!$M$212</f>
        <v>0</v>
      </c>
      <c r="FE15" s="346">
        <f>'7'!$M$213</f>
        <v>0</v>
      </c>
      <c r="FF15" s="346">
        <f>'7'!$M$214</f>
        <v>0</v>
      </c>
      <c r="FG15" s="346">
        <f>'7'!$M$215</f>
        <v>0</v>
      </c>
      <c r="FH15" s="346">
        <f>'7'!$M$217</f>
        <v>0</v>
      </c>
      <c r="FI15" s="346">
        <f>'7'!$M$218</f>
        <v>0</v>
      </c>
      <c r="FJ15" s="346">
        <f>'7'!$M$219</f>
        <v>0</v>
      </c>
      <c r="FK15" s="346">
        <f>'7'!$M$220</f>
        <v>0</v>
      </c>
      <c r="FL15" s="346">
        <f>'7'!$M$222</f>
        <v>0</v>
      </c>
      <c r="FM15" s="346">
        <f>'7'!$M$223</f>
        <v>0</v>
      </c>
      <c r="FN15" s="346">
        <f>'7'!$M$224</f>
        <v>0</v>
      </c>
      <c r="FO15" s="346">
        <f>'7'!$M$225</f>
        <v>0</v>
      </c>
      <c r="FP15" s="346">
        <f>'7'!$M$227</f>
        <v>0</v>
      </c>
      <c r="FQ15" s="346">
        <f>'7'!$M$228</f>
        <v>0</v>
      </c>
      <c r="FR15" s="346">
        <f>'7'!$M$229</f>
        <v>0</v>
      </c>
      <c r="FS15" s="346">
        <f>'7'!$M$230</f>
        <v>0</v>
      </c>
      <c r="FT15" s="346">
        <f>'7'!$M$232</f>
        <v>0</v>
      </c>
      <c r="FU15" s="346">
        <f>'7'!$M$233</f>
        <v>0</v>
      </c>
      <c r="FV15" s="346">
        <f>'7'!$M$234</f>
        <v>0</v>
      </c>
      <c r="FW15" s="346">
        <f>'7'!$M$235</f>
        <v>0</v>
      </c>
      <c r="FX15" s="218">
        <f>'7'!$M$237</f>
        <v>0</v>
      </c>
      <c r="FY15" s="218">
        <f>'7'!$M$238</f>
        <v>0</v>
      </c>
      <c r="FZ15" s="218">
        <f>'7'!$M$239</f>
        <v>0</v>
      </c>
      <c r="GA15" s="218">
        <f>'7'!$M$240</f>
        <v>0</v>
      </c>
      <c r="GB15" s="218">
        <f>'7'!$M$242</f>
        <v>0</v>
      </c>
      <c r="GC15" s="218">
        <f>'7'!$M$243</f>
        <v>0</v>
      </c>
      <c r="GD15" s="218">
        <f>'7'!$M$244</f>
        <v>0</v>
      </c>
      <c r="GE15" s="218">
        <f>'7'!$M$245</f>
        <v>0</v>
      </c>
      <c r="GF15" s="346">
        <f>'7'!$M$247</f>
        <v>0</v>
      </c>
      <c r="GG15" s="346">
        <f>'7'!$M$248</f>
        <v>0</v>
      </c>
      <c r="GH15" s="346">
        <f>'7'!$M$249</f>
        <v>0</v>
      </c>
      <c r="GI15" s="346">
        <f>'7'!$M$250</f>
        <v>0</v>
      </c>
      <c r="GJ15" s="218">
        <f>'7'!$M$252</f>
        <v>0</v>
      </c>
      <c r="GK15" s="218">
        <f>'7'!$M$253</f>
        <v>0</v>
      </c>
      <c r="GL15" s="218">
        <f>'7'!$M$233</f>
        <v>0</v>
      </c>
      <c r="GM15" s="218">
        <f>'7'!$M$255</f>
        <v>0</v>
      </c>
      <c r="GN15" s="346">
        <f>'7'!$M$257</f>
        <v>0</v>
      </c>
      <c r="GO15" s="346">
        <f>'7'!$M$258</f>
        <v>0</v>
      </c>
      <c r="GP15" s="346">
        <f>'7'!$M$259</f>
        <v>0</v>
      </c>
      <c r="GQ15" s="346">
        <f>'7'!$M$260</f>
        <v>0</v>
      </c>
      <c r="GR15" s="218">
        <f>'7'!$M$262</f>
        <v>0</v>
      </c>
      <c r="GS15" s="218">
        <f>'7'!$M$263</f>
        <v>0</v>
      </c>
      <c r="GT15" s="218">
        <f>'7'!$M$264</f>
        <v>0</v>
      </c>
      <c r="GU15" s="218">
        <f>'7'!$M$265</f>
        <v>0</v>
      </c>
      <c r="GV15" s="346">
        <f>'7'!$M$267</f>
        <v>0</v>
      </c>
      <c r="GW15" s="346">
        <f>'7'!$M$268</f>
        <v>0</v>
      </c>
      <c r="GX15" s="346">
        <f>'7'!$M$269</f>
        <v>0</v>
      </c>
      <c r="GY15" s="346">
        <f>'7'!$M$270</f>
        <v>0</v>
      </c>
    </row>
    <row r="16" spans="1:207" ht="15" customHeight="1">
      <c r="B16" s="8"/>
      <c r="C16" s="8"/>
      <c r="D16" s="36">
        <f>'8'!M9</f>
        <v>8</v>
      </c>
      <c r="E16" s="8">
        <v>1</v>
      </c>
      <c r="F16" s="8">
        <v>1</v>
      </c>
      <c r="G16" s="8"/>
      <c r="H16" s="8"/>
      <c r="I16" s="343">
        <f>'8'!$M$59</f>
        <v>0</v>
      </c>
      <c r="J16" s="343">
        <f>'8'!$M$60</f>
        <v>0</v>
      </c>
      <c r="K16" s="343">
        <f>'8'!$M$61</f>
        <v>0</v>
      </c>
      <c r="L16" s="343">
        <f>'8'!$M$62</f>
        <v>0</v>
      </c>
      <c r="M16" s="343">
        <f>'8'!$M$63</f>
        <v>0</v>
      </c>
      <c r="N16" s="343">
        <f>'8'!$M$64</f>
        <v>0</v>
      </c>
      <c r="O16" s="343">
        <f>'8'!$M$65</f>
        <v>0</v>
      </c>
      <c r="P16" s="343">
        <f>'8'!$M$66</f>
        <v>0</v>
      </c>
      <c r="Q16" s="343">
        <f>'8'!$M$67</f>
        <v>0</v>
      </c>
      <c r="R16" s="343">
        <f>'8'!$M$68</f>
        <v>0</v>
      </c>
      <c r="S16" s="343">
        <f>'8'!$M$69</f>
        <v>0</v>
      </c>
      <c r="T16" s="343">
        <f>'8'!$M$70</f>
        <v>0</v>
      </c>
      <c r="U16" s="343">
        <f>'8'!$M$71</f>
        <v>0</v>
      </c>
      <c r="V16" s="343">
        <f>'8'!$M$72</f>
        <v>0</v>
      </c>
      <c r="W16" s="343">
        <f>'8'!$M$73</f>
        <v>0</v>
      </c>
      <c r="X16" s="343">
        <f>'8'!$M$74</f>
        <v>0</v>
      </c>
      <c r="Y16" s="343">
        <f>'8'!$M$75</f>
        <v>0</v>
      </c>
      <c r="Z16" s="343">
        <f>'8'!$M$76</f>
        <v>0</v>
      </c>
      <c r="AA16" s="343">
        <f>'8'!$M$77</f>
        <v>0</v>
      </c>
      <c r="AB16" s="343">
        <f>'8'!$M$78</f>
        <v>0</v>
      </c>
      <c r="AC16" s="343">
        <f>'8'!$M$79</f>
        <v>0</v>
      </c>
      <c r="AD16" s="343">
        <f>'8'!$M$80</f>
        <v>0</v>
      </c>
      <c r="AE16" s="343">
        <f>'8'!$M$81</f>
        <v>0</v>
      </c>
      <c r="AF16" s="343">
        <f>'8'!$M$82</f>
        <v>0</v>
      </c>
      <c r="AG16" s="343">
        <f>'8'!$M$83</f>
        <v>0</v>
      </c>
      <c r="AH16" s="343">
        <f>'8'!$M$84</f>
        <v>0</v>
      </c>
      <c r="AI16" s="343">
        <f>'8'!$M$85</f>
        <v>0</v>
      </c>
      <c r="AJ16" s="343">
        <f>'8'!$M$86</f>
        <v>0</v>
      </c>
      <c r="AK16" s="343">
        <f>'8'!$M$87</f>
        <v>0</v>
      </c>
      <c r="AL16" s="343">
        <f>'8'!$M$88</f>
        <v>0</v>
      </c>
      <c r="AM16" s="343">
        <f>'8'!$M$89</f>
        <v>0</v>
      </c>
      <c r="AN16" s="343">
        <f>'8'!$M$90</f>
        <v>0</v>
      </c>
      <c r="AO16" s="346">
        <f>'8'!$M$91</f>
        <v>0</v>
      </c>
      <c r="AP16" s="346">
        <f>'8'!$M$92</f>
        <v>0</v>
      </c>
      <c r="AQ16" s="343">
        <f>'8'!$M$93</f>
        <v>0</v>
      </c>
      <c r="AR16" s="343">
        <f>'8'!$M$94</f>
        <v>0</v>
      </c>
      <c r="AS16" s="343">
        <f>'8'!$M$95</f>
        <v>0</v>
      </c>
      <c r="AT16" s="343">
        <f>'8'!$M$96</f>
        <v>0</v>
      </c>
      <c r="AU16" s="343">
        <f>'8'!$M$97</f>
        <v>0</v>
      </c>
      <c r="AV16" s="343">
        <f>'8'!$M$98</f>
        <v>0</v>
      </c>
      <c r="AW16" s="343">
        <f>'8'!$M$99</f>
        <v>0</v>
      </c>
      <c r="AX16" s="343">
        <f>'8'!$M$100</f>
        <v>0</v>
      </c>
      <c r="AY16" s="343">
        <f>'8'!$M$101</f>
        <v>0</v>
      </c>
      <c r="AZ16" s="343">
        <f>'8'!$M$102</f>
        <v>0</v>
      </c>
      <c r="BA16" s="343">
        <f>'8'!$M$103</f>
        <v>0</v>
      </c>
      <c r="BB16" s="343">
        <f>'8'!$M$104</f>
        <v>0</v>
      </c>
      <c r="BC16" s="343">
        <f>'8'!$M$105</f>
        <v>0</v>
      </c>
      <c r="BD16" s="343">
        <f>'8'!$M$106</f>
        <v>0</v>
      </c>
      <c r="BE16" s="343">
        <f>'8'!$M$107</f>
        <v>0</v>
      </c>
      <c r="BF16" s="343">
        <f>'8'!$M$108</f>
        <v>0</v>
      </c>
      <c r="BG16" s="343">
        <f>'8'!$M$109</f>
        <v>0</v>
      </c>
      <c r="BH16" s="343">
        <f>'8'!$M$110</f>
        <v>0</v>
      </c>
      <c r="BI16" s="343">
        <f>'8'!$M$111</f>
        <v>0</v>
      </c>
      <c r="BJ16" s="343">
        <f>'8'!$M$112</f>
        <v>0</v>
      </c>
      <c r="BK16" s="343">
        <f>'8'!$M$113</f>
        <v>0</v>
      </c>
      <c r="BL16" s="343">
        <f>'8'!$M$114</f>
        <v>0</v>
      </c>
      <c r="BM16" s="343">
        <f>'8'!$M$115</f>
        <v>0</v>
      </c>
      <c r="BN16" s="343">
        <f>'8'!$M$116</f>
        <v>0</v>
      </c>
      <c r="BO16" s="343">
        <f>'8'!$M$117</f>
        <v>0</v>
      </c>
      <c r="BP16" s="343">
        <f>'8'!$M$118</f>
        <v>0</v>
      </c>
      <c r="BQ16" s="343">
        <f>'8'!$M$119</f>
        <v>0</v>
      </c>
      <c r="BR16" s="343">
        <f>'8'!$M$120</f>
        <v>0</v>
      </c>
      <c r="BS16" s="343">
        <f>'8'!$M$121</f>
        <v>0</v>
      </c>
      <c r="BT16" s="343">
        <f>'8'!$M$122</f>
        <v>0</v>
      </c>
      <c r="BU16" s="343">
        <f>'8'!$M$123</f>
        <v>0</v>
      </c>
      <c r="BV16" s="343">
        <f>'8'!$M$124</f>
        <v>0</v>
      </c>
      <c r="BW16" s="346">
        <f>'8'!$M$125</f>
        <v>0</v>
      </c>
      <c r="BX16" s="346">
        <f>'8'!$M$126</f>
        <v>0</v>
      </c>
      <c r="BY16" s="343">
        <f>'8'!$M$127</f>
        <v>0</v>
      </c>
      <c r="BZ16" s="343">
        <f>'8'!$M$128</f>
        <v>0</v>
      </c>
      <c r="CA16" s="343">
        <f>'8'!$M$129</f>
        <v>0</v>
      </c>
      <c r="CB16" s="343">
        <f>'8'!$M$130</f>
        <v>0</v>
      </c>
      <c r="CC16" s="343">
        <f>'8'!$M$131</f>
        <v>0</v>
      </c>
      <c r="CD16" s="343">
        <f>'8'!$M$132</f>
        <v>0</v>
      </c>
      <c r="CE16" s="343">
        <f>'8'!$M$133</f>
        <v>0</v>
      </c>
      <c r="CF16" s="343">
        <f>'8'!$M$134</f>
        <v>0</v>
      </c>
      <c r="CG16" s="343">
        <f>'8'!$M$135</f>
        <v>0</v>
      </c>
      <c r="CH16" s="343">
        <f>'8'!$M$136</f>
        <v>0</v>
      </c>
      <c r="CI16" s="343">
        <f>'8'!$M$137</f>
        <v>0</v>
      </c>
      <c r="CJ16" s="343">
        <f>'8'!$M$138</f>
        <v>0</v>
      </c>
      <c r="CK16" s="343">
        <f>'8'!$M$139</f>
        <v>0</v>
      </c>
      <c r="CL16" s="343">
        <f>'8'!$M$140</f>
        <v>0</v>
      </c>
      <c r="CM16" s="343">
        <f>'8'!$M$141</f>
        <v>0</v>
      </c>
      <c r="CN16" s="343">
        <f>'8'!$M$142</f>
        <v>0</v>
      </c>
      <c r="CO16" s="343">
        <f>'8'!$M$143</f>
        <v>0</v>
      </c>
      <c r="CP16" s="343">
        <f>'8'!$M$144</f>
        <v>0</v>
      </c>
      <c r="CQ16" s="343">
        <f>'8'!$M$145</f>
        <v>0</v>
      </c>
      <c r="CR16" s="343">
        <f>'8'!$M$146</f>
        <v>0</v>
      </c>
      <c r="CS16" s="343">
        <f>'8'!$M$147</f>
        <v>0</v>
      </c>
      <c r="CT16" s="343">
        <f>'8'!$M$148</f>
        <v>0</v>
      </c>
      <c r="CU16" s="343">
        <f>'8'!$M$149</f>
        <v>0</v>
      </c>
      <c r="CV16" s="343">
        <f>'8'!$M$150</f>
        <v>0</v>
      </c>
      <c r="CW16" s="343">
        <f>'8'!$M$151</f>
        <v>0</v>
      </c>
      <c r="CX16" s="343">
        <f>'8'!$M$152</f>
        <v>0</v>
      </c>
      <c r="CY16" s="343">
        <f>'8'!$M$153</f>
        <v>0</v>
      </c>
      <c r="CZ16" s="343">
        <f>'8'!$M$154</f>
        <v>0</v>
      </c>
      <c r="DA16" s="343">
        <f>'8'!$M$155</f>
        <v>0</v>
      </c>
      <c r="DB16" s="343">
        <f>'8'!$M$156</f>
        <v>0</v>
      </c>
      <c r="DC16" s="343">
        <f>'8'!$M$157</f>
        <v>0</v>
      </c>
      <c r="DD16" s="343">
        <f>'8'!$M$158</f>
        <v>0</v>
      </c>
      <c r="DE16" s="346">
        <f>'8'!$M$159</f>
        <v>0</v>
      </c>
      <c r="DF16" s="346">
        <f>'8'!$M$160</f>
        <v>0</v>
      </c>
      <c r="DG16" s="343">
        <f>'8'!$M$161</f>
        <v>0</v>
      </c>
      <c r="DH16" s="343">
        <f>'8'!$M$162</f>
        <v>0</v>
      </c>
      <c r="DI16" s="343">
        <f>'8'!$M$163</f>
        <v>0</v>
      </c>
      <c r="DJ16" s="343">
        <f>'8'!$M$164</f>
        <v>0</v>
      </c>
      <c r="DK16" s="343">
        <f>'8'!$M$165</f>
        <v>0</v>
      </c>
      <c r="DL16" s="343">
        <f>'8'!$M$166</f>
        <v>0</v>
      </c>
      <c r="DM16" s="343">
        <f>'8'!$M$167</f>
        <v>0</v>
      </c>
      <c r="DN16" s="343">
        <f>'8'!$M$168</f>
        <v>0</v>
      </c>
      <c r="DO16" s="343">
        <f>'8'!$M$169</f>
        <v>0</v>
      </c>
      <c r="DP16" s="343">
        <f>'8'!$M$170</f>
        <v>0</v>
      </c>
      <c r="DQ16" s="343">
        <f>'8'!$M$171</f>
        <v>0</v>
      </c>
      <c r="DR16" s="343">
        <f>'8'!$M$172</f>
        <v>0</v>
      </c>
      <c r="DS16" s="343">
        <f>'8'!$M$173</f>
        <v>0</v>
      </c>
      <c r="DT16" s="343">
        <f>'8'!$M$174</f>
        <v>0</v>
      </c>
      <c r="DU16" s="343">
        <f>'8'!$M$175</f>
        <v>0</v>
      </c>
      <c r="DV16" s="343">
        <f>'8'!$M$176</f>
        <v>0</v>
      </c>
      <c r="DW16" s="347">
        <f>'8'!$M$177</f>
        <v>0</v>
      </c>
      <c r="DX16" s="346">
        <f>'8'!$M$178</f>
        <v>0</v>
      </c>
      <c r="DY16" s="349">
        <f>'8'!$M$179</f>
        <v>0</v>
      </c>
      <c r="DZ16" s="349">
        <f>'8'!$M$193</f>
        <v>0</v>
      </c>
      <c r="EA16" s="349">
        <f>'8'!$M$181</f>
        <v>0</v>
      </c>
      <c r="EB16" s="349">
        <f>'8'!$M$180</f>
        <v>0</v>
      </c>
      <c r="EC16" s="349">
        <f>'8'!$M$183</f>
        <v>0</v>
      </c>
      <c r="ED16" s="349">
        <f>'8'!$M$182</f>
        <v>0</v>
      </c>
      <c r="EE16" s="349">
        <f>'8'!$M$185</f>
        <v>0</v>
      </c>
      <c r="EF16" s="349">
        <f>'8'!$M$184</f>
        <v>0</v>
      </c>
      <c r="EG16" s="349">
        <f>'8'!$M$186</f>
        <v>0</v>
      </c>
      <c r="EH16" s="349">
        <f>'8'!$M$187</f>
        <v>0</v>
      </c>
      <c r="EI16" s="349">
        <f>'8'!$M$188</f>
        <v>0</v>
      </c>
      <c r="EJ16" s="349">
        <f>'8'!$M$189</f>
        <v>0</v>
      </c>
      <c r="EK16" s="349">
        <f>'8'!$M$190</f>
        <v>0</v>
      </c>
      <c r="EL16" s="349">
        <f>'8'!$M$191</f>
        <v>0</v>
      </c>
      <c r="EM16" s="349">
        <f>'8'!$M$192</f>
        <v>0</v>
      </c>
      <c r="EN16" s="352">
        <f>'8'!$M$194</f>
        <v>0</v>
      </c>
      <c r="EO16" s="352">
        <f>'8'!$M$195</f>
        <v>0</v>
      </c>
      <c r="EP16" s="352">
        <f>'8'!$M$196</f>
        <v>0</v>
      </c>
      <c r="EQ16" s="352">
        <f>'8'!$M$197</f>
        <v>0</v>
      </c>
      <c r="ER16" s="352">
        <f>'8'!$M$198</f>
        <v>0</v>
      </c>
      <c r="ES16" s="352">
        <f>'8'!$M$199</f>
        <v>0</v>
      </c>
      <c r="ET16" s="352">
        <f>'8'!$M$200</f>
        <v>0</v>
      </c>
      <c r="EU16" s="352">
        <f>'8'!$M$201</f>
        <v>0</v>
      </c>
      <c r="EV16" s="352">
        <f>'8'!$M$202</f>
        <v>0</v>
      </c>
      <c r="EW16" s="352">
        <f>'8'!$M$203</f>
        <v>0</v>
      </c>
      <c r="EX16" s="352">
        <f>'8'!$M$204</f>
        <v>0</v>
      </c>
      <c r="EY16" s="352">
        <f>'8'!$M$205</f>
        <v>0</v>
      </c>
      <c r="EZ16" s="346">
        <f>'8'!$M$207</f>
        <v>0</v>
      </c>
      <c r="FA16" s="346">
        <f>'8'!$M$208</f>
        <v>0</v>
      </c>
      <c r="FB16" s="346">
        <f>'8'!$M$209</f>
        <v>0</v>
      </c>
      <c r="FC16" s="346">
        <f>'8'!$M$210</f>
        <v>0</v>
      </c>
      <c r="FD16" s="346">
        <f>'8'!$M$212</f>
        <v>0</v>
      </c>
      <c r="FE16" s="346">
        <f>'8'!$M$213</f>
        <v>0</v>
      </c>
      <c r="FF16" s="346">
        <f>'8'!$M$214</f>
        <v>0</v>
      </c>
      <c r="FG16" s="346">
        <f>'8'!$M$215</f>
        <v>0</v>
      </c>
      <c r="FH16" s="346">
        <f>'8'!$M$217</f>
        <v>0</v>
      </c>
      <c r="FI16" s="346">
        <f>'8'!$M$218</f>
        <v>0</v>
      </c>
      <c r="FJ16" s="346">
        <f>'8'!$M$219</f>
        <v>0</v>
      </c>
      <c r="FK16" s="346">
        <f>'8'!$M$220</f>
        <v>0</v>
      </c>
      <c r="FL16" s="346">
        <f>'8'!$M$222</f>
        <v>0</v>
      </c>
      <c r="FM16" s="346">
        <f>'8'!$M$223</f>
        <v>0</v>
      </c>
      <c r="FN16" s="346">
        <f>'8'!$M$224</f>
        <v>0</v>
      </c>
      <c r="FO16" s="346">
        <f>'8'!$M$225</f>
        <v>0</v>
      </c>
      <c r="FP16" s="346">
        <f>'8'!$M$227</f>
        <v>0</v>
      </c>
      <c r="FQ16" s="346">
        <f>'8'!$M$228</f>
        <v>0</v>
      </c>
      <c r="FR16" s="346">
        <f>'8'!$M$229</f>
        <v>0</v>
      </c>
      <c r="FS16" s="346">
        <f>'8'!$M$230</f>
        <v>0</v>
      </c>
      <c r="FT16" s="346">
        <f>'8'!$M$232</f>
        <v>0</v>
      </c>
      <c r="FU16" s="346">
        <f>'8'!$M$233</f>
        <v>0</v>
      </c>
      <c r="FV16" s="346">
        <f>'8'!$M$234</f>
        <v>0</v>
      </c>
      <c r="FW16" s="346">
        <f>'8'!$M$235</f>
        <v>0</v>
      </c>
      <c r="FX16" s="218">
        <f>'8'!$M$237</f>
        <v>0</v>
      </c>
      <c r="FY16" s="218">
        <f>'8'!$M$238</f>
        <v>0</v>
      </c>
      <c r="FZ16" s="218">
        <f>'8'!$M$239</f>
        <v>0</v>
      </c>
      <c r="GA16" s="218">
        <f>'8'!$M$240</f>
        <v>0</v>
      </c>
      <c r="GB16" s="218">
        <f>'8'!$M$242</f>
        <v>0</v>
      </c>
      <c r="GC16" s="218">
        <f>'8'!$M$243</f>
        <v>0</v>
      </c>
      <c r="GD16" s="218">
        <f>'8'!$M$244</f>
        <v>0</v>
      </c>
      <c r="GE16" s="218">
        <f>'8'!$M$245</f>
        <v>0</v>
      </c>
      <c r="GF16" s="346">
        <f>'8'!$M$247</f>
        <v>0</v>
      </c>
      <c r="GG16" s="346">
        <f>'8'!$M$248</f>
        <v>0</v>
      </c>
      <c r="GH16" s="346">
        <f>'8'!$M$249</f>
        <v>0</v>
      </c>
      <c r="GI16" s="346">
        <f>'8'!$M$250</f>
        <v>0</v>
      </c>
      <c r="GJ16" s="218">
        <f>'8'!$M$252</f>
        <v>0</v>
      </c>
      <c r="GK16" s="218">
        <f>'8'!$M$253</f>
        <v>0</v>
      </c>
      <c r="GL16" s="218">
        <f>'8'!$M$233</f>
        <v>0</v>
      </c>
      <c r="GM16" s="218">
        <f>'8'!$M$255</f>
        <v>0</v>
      </c>
      <c r="GN16" s="346">
        <f>'8'!$M$257</f>
        <v>0</v>
      </c>
      <c r="GO16" s="346">
        <f>'8'!$M$258</f>
        <v>0</v>
      </c>
      <c r="GP16" s="346">
        <f>'8'!$M$259</f>
        <v>0</v>
      </c>
      <c r="GQ16" s="346">
        <f>'8'!$M$260</f>
        <v>0</v>
      </c>
      <c r="GR16" s="218">
        <f>'8'!$M$262</f>
        <v>0</v>
      </c>
      <c r="GS16" s="218">
        <f>'8'!$M$263</f>
        <v>0</v>
      </c>
      <c r="GT16" s="218">
        <f>'8'!$M$264</f>
        <v>0</v>
      </c>
      <c r="GU16" s="218">
        <f>'8'!$M$265</f>
        <v>0</v>
      </c>
      <c r="GV16" s="346">
        <f>'8'!$M$267</f>
        <v>0</v>
      </c>
      <c r="GW16" s="346">
        <f>'8'!$M$268</f>
        <v>0</v>
      </c>
      <c r="GX16" s="346">
        <f>'8'!$M$269</f>
        <v>0</v>
      </c>
      <c r="GY16" s="346">
        <f>'8'!$M$270</f>
        <v>0</v>
      </c>
    </row>
    <row r="17" spans="2:207" ht="15" customHeight="1">
      <c r="B17" s="8"/>
      <c r="C17" s="8"/>
      <c r="D17" s="36">
        <f>'9'!M9</f>
        <v>9</v>
      </c>
      <c r="E17" s="8">
        <v>1</v>
      </c>
      <c r="F17" s="8">
        <v>1</v>
      </c>
      <c r="G17" s="8"/>
      <c r="H17" s="8"/>
      <c r="I17" s="343">
        <f>'9'!$M$59</f>
        <v>0</v>
      </c>
      <c r="J17" s="343">
        <f>'9'!$M$60</f>
        <v>0</v>
      </c>
      <c r="K17" s="343">
        <f>'9'!$M$61</f>
        <v>0</v>
      </c>
      <c r="L17" s="343">
        <f>'9'!$M$62</f>
        <v>0</v>
      </c>
      <c r="M17" s="343">
        <f>'9'!$M$63</f>
        <v>0</v>
      </c>
      <c r="N17" s="343">
        <f>'9'!$M$64</f>
        <v>0</v>
      </c>
      <c r="O17" s="343">
        <f>'9'!$M$65</f>
        <v>0</v>
      </c>
      <c r="P17" s="343">
        <f>'9'!$M$66</f>
        <v>0</v>
      </c>
      <c r="Q17" s="343">
        <f>'9'!$M$67</f>
        <v>0</v>
      </c>
      <c r="R17" s="343">
        <f>'9'!$M$68</f>
        <v>0</v>
      </c>
      <c r="S17" s="343">
        <f>'9'!$M$69</f>
        <v>0</v>
      </c>
      <c r="T17" s="343">
        <f>'9'!$M$70</f>
        <v>0</v>
      </c>
      <c r="U17" s="343">
        <f>'9'!$M$71</f>
        <v>0</v>
      </c>
      <c r="V17" s="343">
        <f>'9'!$M$72</f>
        <v>0</v>
      </c>
      <c r="W17" s="343">
        <f>'9'!$M$73</f>
        <v>0</v>
      </c>
      <c r="X17" s="343">
        <f>'9'!$M$74</f>
        <v>0</v>
      </c>
      <c r="Y17" s="343">
        <f>'9'!$M$75</f>
        <v>0</v>
      </c>
      <c r="Z17" s="343">
        <f>'9'!$M$76</f>
        <v>0</v>
      </c>
      <c r="AA17" s="343">
        <f>'9'!$M$77</f>
        <v>0</v>
      </c>
      <c r="AB17" s="343">
        <f>'9'!$M$78</f>
        <v>0</v>
      </c>
      <c r="AC17" s="343">
        <f>'9'!$M$79</f>
        <v>0</v>
      </c>
      <c r="AD17" s="343">
        <f>'9'!$M$80</f>
        <v>0</v>
      </c>
      <c r="AE17" s="343">
        <f>'9'!$M$81</f>
        <v>0</v>
      </c>
      <c r="AF17" s="343">
        <f>'9'!$M$82</f>
        <v>0</v>
      </c>
      <c r="AG17" s="343">
        <f>'9'!$M$83</f>
        <v>0</v>
      </c>
      <c r="AH17" s="343">
        <f>'9'!$M$84</f>
        <v>0</v>
      </c>
      <c r="AI17" s="343">
        <f>'9'!$M$85</f>
        <v>0</v>
      </c>
      <c r="AJ17" s="343">
        <f>'9'!$M$86</f>
        <v>0</v>
      </c>
      <c r="AK17" s="343">
        <f>'9'!$M$87</f>
        <v>0</v>
      </c>
      <c r="AL17" s="343">
        <f>'9'!$M$88</f>
        <v>0</v>
      </c>
      <c r="AM17" s="343">
        <f>'9'!$M$89</f>
        <v>0</v>
      </c>
      <c r="AN17" s="343">
        <f>'9'!$M$90</f>
        <v>0</v>
      </c>
      <c r="AO17" s="346">
        <f>'9'!$M$91</f>
        <v>0</v>
      </c>
      <c r="AP17" s="346">
        <f>'9'!$M$92</f>
        <v>0</v>
      </c>
      <c r="AQ17" s="343">
        <f>'9'!$M$93</f>
        <v>0</v>
      </c>
      <c r="AR17" s="343">
        <f>'9'!$M$94</f>
        <v>0</v>
      </c>
      <c r="AS17" s="343">
        <f>'9'!$M$95</f>
        <v>0</v>
      </c>
      <c r="AT17" s="343">
        <f>'9'!$M$96</f>
        <v>0</v>
      </c>
      <c r="AU17" s="343">
        <f>'9'!$M$97</f>
        <v>0</v>
      </c>
      <c r="AV17" s="343">
        <f>'9'!$M$98</f>
        <v>0</v>
      </c>
      <c r="AW17" s="343">
        <f>'9'!$M$99</f>
        <v>0</v>
      </c>
      <c r="AX17" s="343">
        <f>'9'!$M$100</f>
        <v>0</v>
      </c>
      <c r="AY17" s="343">
        <f>'9'!$M$101</f>
        <v>0</v>
      </c>
      <c r="AZ17" s="343">
        <f>'9'!$M$102</f>
        <v>0</v>
      </c>
      <c r="BA17" s="343">
        <f>'9'!$M$103</f>
        <v>0</v>
      </c>
      <c r="BB17" s="343">
        <f>'9'!$M$104</f>
        <v>0</v>
      </c>
      <c r="BC17" s="343">
        <f>'9'!$M$105</f>
        <v>0</v>
      </c>
      <c r="BD17" s="343">
        <f>'9'!$M$106</f>
        <v>0</v>
      </c>
      <c r="BE17" s="343">
        <f>'9'!$M$107</f>
        <v>0</v>
      </c>
      <c r="BF17" s="343">
        <f>'9'!$M$108</f>
        <v>0</v>
      </c>
      <c r="BG17" s="343">
        <f>'9'!$M$109</f>
        <v>0</v>
      </c>
      <c r="BH17" s="343">
        <f>'9'!$M$110</f>
        <v>0</v>
      </c>
      <c r="BI17" s="343">
        <f>'9'!$M$111</f>
        <v>0</v>
      </c>
      <c r="BJ17" s="343">
        <f>'9'!$M$112</f>
        <v>0</v>
      </c>
      <c r="BK17" s="343">
        <f>'9'!$M$113</f>
        <v>0</v>
      </c>
      <c r="BL17" s="343">
        <f>'9'!$M$114</f>
        <v>0</v>
      </c>
      <c r="BM17" s="343">
        <f>'9'!$M$115</f>
        <v>0</v>
      </c>
      <c r="BN17" s="343">
        <f>'9'!$M$116</f>
        <v>0</v>
      </c>
      <c r="BO17" s="343">
        <f>'9'!$M$117</f>
        <v>0</v>
      </c>
      <c r="BP17" s="343">
        <f>'9'!$M$118</f>
        <v>0</v>
      </c>
      <c r="BQ17" s="343">
        <f>'9'!$M$119</f>
        <v>0</v>
      </c>
      <c r="BR17" s="343">
        <f>'9'!$M$120</f>
        <v>0</v>
      </c>
      <c r="BS17" s="343">
        <f>'9'!$M$121</f>
        <v>0</v>
      </c>
      <c r="BT17" s="343">
        <f>'9'!$M$122</f>
        <v>0</v>
      </c>
      <c r="BU17" s="343">
        <f>'9'!$M$123</f>
        <v>0</v>
      </c>
      <c r="BV17" s="343">
        <f>'9'!$M$124</f>
        <v>0</v>
      </c>
      <c r="BW17" s="346">
        <f>'9'!$M$125</f>
        <v>0</v>
      </c>
      <c r="BX17" s="346">
        <f>'9'!$M$126</f>
        <v>0</v>
      </c>
      <c r="BY17" s="343">
        <f>'9'!$M$127</f>
        <v>0</v>
      </c>
      <c r="BZ17" s="343">
        <f>'9'!$M$128</f>
        <v>0</v>
      </c>
      <c r="CA17" s="343">
        <f>'9'!$M$129</f>
        <v>0</v>
      </c>
      <c r="CB17" s="343">
        <f>'9'!$M$130</f>
        <v>0</v>
      </c>
      <c r="CC17" s="343">
        <f>'9'!$M$131</f>
        <v>0</v>
      </c>
      <c r="CD17" s="343">
        <f>'9'!$M$132</f>
        <v>0</v>
      </c>
      <c r="CE17" s="343">
        <f>'9'!$M$133</f>
        <v>0</v>
      </c>
      <c r="CF17" s="343">
        <f>'9'!$M$134</f>
        <v>0</v>
      </c>
      <c r="CG17" s="343">
        <f>'9'!$M$135</f>
        <v>0</v>
      </c>
      <c r="CH17" s="343">
        <f>'9'!$M$136</f>
        <v>0</v>
      </c>
      <c r="CI17" s="343">
        <f>'9'!$M$137</f>
        <v>0</v>
      </c>
      <c r="CJ17" s="343">
        <f>'9'!$M$138</f>
        <v>0</v>
      </c>
      <c r="CK17" s="343">
        <f>'9'!$M$139</f>
        <v>0</v>
      </c>
      <c r="CL17" s="343">
        <f>'9'!$M$140</f>
        <v>0</v>
      </c>
      <c r="CM17" s="343">
        <f>'9'!$M$141</f>
        <v>0</v>
      </c>
      <c r="CN17" s="343">
        <f>'9'!$M$142</f>
        <v>0</v>
      </c>
      <c r="CO17" s="343">
        <f>'9'!$M$143</f>
        <v>0</v>
      </c>
      <c r="CP17" s="343">
        <f>'9'!$M$144</f>
        <v>0</v>
      </c>
      <c r="CQ17" s="343">
        <f>'9'!$M$145</f>
        <v>0</v>
      </c>
      <c r="CR17" s="343">
        <f>'9'!$M$146</f>
        <v>0</v>
      </c>
      <c r="CS17" s="343">
        <f>'9'!$M$147</f>
        <v>0</v>
      </c>
      <c r="CT17" s="343">
        <f>'9'!$M$148</f>
        <v>0</v>
      </c>
      <c r="CU17" s="343">
        <f>'9'!$M$149</f>
        <v>0</v>
      </c>
      <c r="CV17" s="343">
        <f>'9'!$M$150</f>
        <v>0</v>
      </c>
      <c r="CW17" s="343">
        <f>'9'!$M$151</f>
        <v>0</v>
      </c>
      <c r="CX17" s="343">
        <f>'9'!$M$152</f>
        <v>0</v>
      </c>
      <c r="CY17" s="343">
        <f>'9'!$M$153</f>
        <v>0</v>
      </c>
      <c r="CZ17" s="343">
        <f>'9'!$M$154</f>
        <v>0</v>
      </c>
      <c r="DA17" s="343">
        <f>'9'!$M$155</f>
        <v>0</v>
      </c>
      <c r="DB17" s="343">
        <f>'9'!$M$156</f>
        <v>0</v>
      </c>
      <c r="DC17" s="343">
        <f>'9'!$M$157</f>
        <v>0</v>
      </c>
      <c r="DD17" s="343">
        <f>'9'!$M$158</f>
        <v>0</v>
      </c>
      <c r="DE17" s="346">
        <f>'9'!$M$159</f>
        <v>0</v>
      </c>
      <c r="DF17" s="346">
        <f>'9'!$M$160</f>
        <v>0</v>
      </c>
      <c r="DG17" s="343">
        <f>'9'!$M$161</f>
        <v>0</v>
      </c>
      <c r="DH17" s="343">
        <f>'9'!$M$162</f>
        <v>0</v>
      </c>
      <c r="DI17" s="343">
        <f>'9'!$M$163</f>
        <v>0</v>
      </c>
      <c r="DJ17" s="343">
        <f>'9'!$M$164</f>
        <v>0</v>
      </c>
      <c r="DK17" s="343">
        <f>'9'!$M$165</f>
        <v>0</v>
      </c>
      <c r="DL17" s="343">
        <f>'9'!$M$166</f>
        <v>0</v>
      </c>
      <c r="DM17" s="343">
        <f>'9'!$M$167</f>
        <v>0</v>
      </c>
      <c r="DN17" s="343">
        <f>'9'!$M$168</f>
        <v>0</v>
      </c>
      <c r="DO17" s="343">
        <f>'9'!$M$169</f>
        <v>0</v>
      </c>
      <c r="DP17" s="343">
        <f>'9'!$M$170</f>
        <v>0</v>
      </c>
      <c r="DQ17" s="343">
        <f>'9'!$M$171</f>
        <v>0</v>
      </c>
      <c r="DR17" s="343">
        <f>'9'!$M$172</f>
        <v>0</v>
      </c>
      <c r="DS17" s="343">
        <f>'9'!$M$173</f>
        <v>0</v>
      </c>
      <c r="DT17" s="343">
        <f>'9'!$M$174</f>
        <v>0</v>
      </c>
      <c r="DU17" s="343">
        <f>'9'!$M$175</f>
        <v>0</v>
      </c>
      <c r="DV17" s="343">
        <f>'9'!$M$176</f>
        <v>0</v>
      </c>
      <c r="DW17" s="347">
        <f>'9'!$M$177</f>
        <v>0</v>
      </c>
      <c r="DX17" s="346">
        <f>'9'!$M$178</f>
        <v>0</v>
      </c>
      <c r="DY17" s="349">
        <f>'9'!$M$179</f>
        <v>0</v>
      </c>
      <c r="DZ17" s="349">
        <f>'9'!$M$193</f>
        <v>0</v>
      </c>
      <c r="EA17" s="349">
        <f>'9'!$M$181</f>
        <v>0</v>
      </c>
      <c r="EB17" s="349">
        <f>'9'!$M$180</f>
        <v>0</v>
      </c>
      <c r="EC17" s="349">
        <f>'9'!$M$183</f>
        <v>0</v>
      </c>
      <c r="ED17" s="349">
        <f>'9'!$M$182</f>
        <v>0</v>
      </c>
      <c r="EE17" s="349">
        <f>'9'!$M$185</f>
        <v>0</v>
      </c>
      <c r="EF17" s="349">
        <f>'9'!$M$184</f>
        <v>0</v>
      </c>
      <c r="EG17" s="349">
        <f>'9'!$M$186</f>
        <v>0</v>
      </c>
      <c r="EH17" s="349">
        <f>'9'!$M$187</f>
        <v>0</v>
      </c>
      <c r="EI17" s="349">
        <f>'9'!$M$188</f>
        <v>0</v>
      </c>
      <c r="EJ17" s="349">
        <f>'9'!$M$189</f>
        <v>0</v>
      </c>
      <c r="EK17" s="349">
        <f>'9'!$M$190</f>
        <v>0</v>
      </c>
      <c r="EL17" s="349">
        <f>'9'!$M$191</f>
        <v>0</v>
      </c>
      <c r="EM17" s="349">
        <f>'9'!$M$192</f>
        <v>0</v>
      </c>
      <c r="EN17" s="352">
        <f>'9'!$M$194</f>
        <v>0</v>
      </c>
      <c r="EO17" s="352">
        <f>'9'!$M$195</f>
        <v>0</v>
      </c>
      <c r="EP17" s="352">
        <f>'9'!$M$196</f>
        <v>0</v>
      </c>
      <c r="EQ17" s="352">
        <f>'9'!$M$197</f>
        <v>0</v>
      </c>
      <c r="ER17" s="352">
        <f>'9'!$M$198</f>
        <v>0</v>
      </c>
      <c r="ES17" s="352">
        <f>'9'!$M$199</f>
        <v>0</v>
      </c>
      <c r="ET17" s="352">
        <f>'9'!$M$200</f>
        <v>0</v>
      </c>
      <c r="EU17" s="352">
        <f>'9'!$M$201</f>
        <v>0</v>
      </c>
      <c r="EV17" s="352">
        <f>'9'!$M$202</f>
        <v>0</v>
      </c>
      <c r="EW17" s="352">
        <f>'9'!$M$203</f>
        <v>0</v>
      </c>
      <c r="EX17" s="352">
        <f>'9'!$M$204</f>
        <v>0</v>
      </c>
      <c r="EY17" s="352">
        <f>'9'!$M$205</f>
        <v>0</v>
      </c>
      <c r="EZ17" s="346">
        <f>'9'!$M$207</f>
        <v>0</v>
      </c>
      <c r="FA17" s="346">
        <f>'9'!$M$208</f>
        <v>0</v>
      </c>
      <c r="FB17" s="346">
        <f>'9'!$M$209</f>
        <v>0</v>
      </c>
      <c r="FC17" s="346">
        <f>'9'!$M$210</f>
        <v>0</v>
      </c>
      <c r="FD17" s="346">
        <f>'9'!$M$212</f>
        <v>0</v>
      </c>
      <c r="FE17" s="346">
        <f>'9'!$M$213</f>
        <v>0</v>
      </c>
      <c r="FF17" s="346">
        <f>'9'!$M$214</f>
        <v>0</v>
      </c>
      <c r="FG17" s="346">
        <f>'9'!$M$215</f>
        <v>0</v>
      </c>
      <c r="FH17" s="346">
        <f>'9'!$M$217</f>
        <v>0</v>
      </c>
      <c r="FI17" s="346">
        <f>'9'!$M$218</f>
        <v>0</v>
      </c>
      <c r="FJ17" s="346">
        <f>'9'!$M$219</f>
        <v>0</v>
      </c>
      <c r="FK17" s="346">
        <f>'9'!$M$220</f>
        <v>0</v>
      </c>
      <c r="FL17" s="346">
        <f>'9'!$M$222</f>
        <v>0</v>
      </c>
      <c r="FM17" s="346">
        <f>'9'!$M$223</f>
        <v>0</v>
      </c>
      <c r="FN17" s="346">
        <f>'9'!$M$224</f>
        <v>0</v>
      </c>
      <c r="FO17" s="346">
        <f>'9'!$M$225</f>
        <v>0</v>
      </c>
      <c r="FP17" s="346">
        <f>'9'!$M$227</f>
        <v>0</v>
      </c>
      <c r="FQ17" s="346">
        <f>'9'!$M$228</f>
        <v>0</v>
      </c>
      <c r="FR17" s="346">
        <f>'9'!$M$229</f>
        <v>0</v>
      </c>
      <c r="FS17" s="346">
        <f>'9'!$M$230</f>
        <v>0</v>
      </c>
      <c r="FT17" s="346">
        <f>'9'!$M$232</f>
        <v>0</v>
      </c>
      <c r="FU17" s="346">
        <f>'9'!$M$233</f>
        <v>0</v>
      </c>
      <c r="FV17" s="346">
        <f>'9'!$M$234</f>
        <v>0</v>
      </c>
      <c r="FW17" s="346">
        <f>'9'!$M$235</f>
        <v>0</v>
      </c>
      <c r="FX17" s="218">
        <f>'9'!$M$237</f>
        <v>0</v>
      </c>
      <c r="FY17" s="218">
        <f>'9'!$M$238</f>
        <v>0</v>
      </c>
      <c r="FZ17" s="218">
        <f>'9'!$M$239</f>
        <v>0</v>
      </c>
      <c r="GA17" s="218">
        <f>'9'!$M$240</f>
        <v>0</v>
      </c>
      <c r="GB17" s="218">
        <f>'9'!$M$242</f>
        <v>0</v>
      </c>
      <c r="GC17" s="218">
        <f>'9'!$M$243</f>
        <v>0</v>
      </c>
      <c r="GD17" s="218">
        <f>'9'!$M$244</f>
        <v>0</v>
      </c>
      <c r="GE17" s="218">
        <f>'9'!$M$245</f>
        <v>0</v>
      </c>
      <c r="GF17" s="346">
        <f>'9'!$M$247</f>
        <v>0</v>
      </c>
      <c r="GG17" s="346">
        <f>'9'!$M$248</f>
        <v>0</v>
      </c>
      <c r="GH17" s="346">
        <f>'9'!$M$249</f>
        <v>0</v>
      </c>
      <c r="GI17" s="346">
        <f>'9'!$M$250</f>
        <v>0</v>
      </c>
      <c r="GJ17" s="218">
        <f>'9'!$M$252</f>
        <v>0</v>
      </c>
      <c r="GK17" s="218">
        <f>'9'!$M$253</f>
        <v>0</v>
      </c>
      <c r="GL17" s="218">
        <f>'9'!$M$233</f>
        <v>0</v>
      </c>
      <c r="GM17" s="218">
        <f>'9'!$M$255</f>
        <v>0</v>
      </c>
      <c r="GN17" s="346">
        <f>'9'!$M$257</f>
        <v>0</v>
      </c>
      <c r="GO17" s="346">
        <f>'9'!$M$258</f>
        <v>0</v>
      </c>
      <c r="GP17" s="346">
        <f>'9'!$M$259</f>
        <v>0</v>
      </c>
      <c r="GQ17" s="346">
        <f>'9'!$M$260</f>
        <v>0</v>
      </c>
      <c r="GR17" s="218">
        <f>'9'!$M$241</f>
        <v>0</v>
      </c>
      <c r="GS17" s="218">
        <f>'9'!$M$263</f>
        <v>0</v>
      </c>
      <c r="GT17" s="218">
        <f>'9'!$M$264</f>
        <v>0</v>
      </c>
      <c r="GU17" s="218">
        <f>'9'!$M$265</f>
        <v>0</v>
      </c>
      <c r="GV17" s="346">
        <f>'9'!$M$267</f>
        <v>0</v>
      </c>
      <c r="GW17" s="346">
        <f>'9'!$M$268</f>
        <v>0</v>
      </c>
      <c r="GX17" s="346">
        <f>'9'!$M$269</f>
        <v>0</v>
      </c>
      <c r="GY17" s="346">
        <f>'9'!$M$270</f>
        <v>0</v>
      </c>
    </row>
    <row r="18" spans="2:207" ht="15" customHeight="1">
      <c r="B18" s="8"/>
      <c r="C18" s="8"/>
      <c r="D18" s="36">
        <f>'10'!M9</f>
        <v>10</v>
      </c>
      <c r="E18" s="8">
        <v>1</v>
      </c>
      <c r="F18" s="8">
        <v>1</v>
      </c>
      <c r="G18" s="8"/>
      <c r="H18" s="8"/>
      <c r="I18" s="343">
        <f>'10'!$M$59</f>
        <v>0</v>
      </c>
      <c r="J18" s="343">
        <f>'10'!$M$60</f>
        <v>0</v>
      </c>
      <c r="K18" s="343">
        <f>'10'!$M$61</f>
        <v>0</v>
      </c>
      <c r="L18" s="343">
        <f>'10'!$M$62</f>
        <v>0</v>
      </c>
      <c r="M18" s="343">
        <f>'10'!$M$63</f>
        <v>0</v>
      </c>
      <c r="N18" s="343">
        <f>'10'!$M$64</f>
        <v>0</v>
      </c>
      <c r="O18" s="343">
        <f>'10'!$M$65</f>
        <v>0</v>
      </c>
      <c r="P18" s="343">
        <f>'10'!$M$66</f>
        <v>0</v>
      </c>
      <c r="Q18" s="343">
        <f>'10'!$M$67</f>
        <v>0</v>
      </c>
      <c r="R18" s="343">
        <f>'10'!$M$68</f>
        <v>0</v>
      </c>
      <c r="S18" s="343">
        <f>'10'!$M$69</f>
        <v>0</v>
      </c>
      <c r="T18" s="343">
        <f>'10'!$M$70</f>
        <v>0</v>
      </c>
      <c r="U18" s="343">
        <f>'10'!$M$71</f>
        <v>0</v>
      </c>
      <c r="V18" s="343">
        <f>'10'!$M$72</f>
        <v>0</v>
      </c>
      <c r="W18" s="343">
        <f>'10'!$M$73</f>
        <v>0</v>
      </c>
      <c r="X18" s="343">
        <f>'10'!$M$74</f>
        <v>0</v>
      </c>
      <c r="Y18" s="343">
        <f>'10'!$M$75</f>
        <v>0</v>
      </c>
      <c r="Z18" s="343">
        <f>'10'!$M$76</f>
        <v>0</v>
      </c>
      <c r="AA18" s="343">
        <f>'10'!$M$77</f>
        <v>0</v>
      </c>
      <c r="AB18" s="343">
        <f>'10'!$M$78</f>
        <v>0</v>
      </c>
      <c r="AC18" s="343">
        <f>'10'!$M$79</f>
        <v>0</v>
      </c>
      <c r="AD18" s="343">
        <f>'10'!$M$80</f>
        <v>0</v>
      </c>
      <c r="AE18" s="343">
        <f>'10'!$M$81</f>
        <v>0</v>
      </c>
      <c r="AF18" s="343">
        <f>'10'!$M$82</f>
        <v>0</v>
      </c>
      <c r="AG18" s="343">
        <f>'10'!$M$83</f>
        <v>0</v>
      </c>
      <c r="AH18" s="343">
        <f>'10'!$M$84</f>
        <v>0</v>
      </c>
      <c r="AI18" s="343">
        <f>'10'!$M$85</f>
        <v>0</v>
      </c>
      <c r="AJ18" s="343">
        <f>'10'!$M$86</f>
        <v>0</v>
      </c>
      <c r="AK18" s="343">
        <f>'10'!$M$87</f>
        <v>0</v>
      </c>
      <c r="AL18" s="343">
        <f>'10'!$M$88</f>
        <v>0</v>
      </c>
      <c r="AM18" s="343">
        <f>'10'!$M$89</f>
        <v>0</v>
      </c>
      <c r="AN18" s="343">
        <f>'10'!$M$90</f>
        <v>0</v>
      </c>
      <c r="AO18" s="346">
        <f>'10'!$M$91</f>
        <v>0</v>
      </c>
      <c r="AP18" s="346">
        <f>'10'!$M$92</f>
        <v>0</v>
      </c>
      <c r="AQ18" s="343">
        <f>'10'!$M$93</f>
        <v>0</v>
      </c>
      <c r="AR18" s="343">
        <f>'10'!$M$94</f>
        <v>0</v>
      </c>
      <c r="AS18" s="343">
        <f>'10'!$M$95</f>
        <v>0</v>
      </c>
      <c r="AT18" s="343">
        <f>'10'!$M$96</f>
        <v>0</v>
      </c>
      <c r="AU18" s="343">
        <f>'10'!$M$97</f>
        <v>0</v>
      </c>
      <c r="AV18" s="343">
        <f>'10'!$M$98</f>
        <v>0</v>
      </c>
      <c r="AW18" s="343">
        <f>'10'!$M$99</f>
        <v>0</v>
      </c>
      <c r="AX18" s="343">
        <f>'10'!$M$100</f>
        <v>0</v>
      </c>
      <c r="AY18" s="343">
        <f>'10'!$M$101</f>
        <v>0</v>
      </c>
      <c r="AZ18" s="343">
        <f>'10'!$M$102</f>
        <v>0</v>
      </c>
      <c r="BA18" s="343">
        <f>'10'!$M$103</f>
        <v>0</v>
      </c>
      <c r="BB18" s="343">
        <f>'10'!$M$104</f>
        <v>0</v>
      </c>
      <c r="BC18" s="343">
        <f>'10'!$M$105</f>
        <v>0</v>
      </c>
      <c r="BD18" s="343">
        <f>'10'!$M$106</f>
        <v>0</v>
      </c>
      <c r="BE18" s="343">
        <f>'10'!$M$107</f>
        <v>0</v>
      </c>
      <c r="BF18" s="343">
        <f>'10'!$M$108</f>
        <v>0</v>
      </c>
      <c r="BG18" s="343">
        <f>'10'!$M$109</f>
        <v>0</v>
      </c>
      <c r="BH18" s="343">
        <f>'10'!$M$110</f>
        <v>0</v>
      </c>
      <c r="BI18" s="343">
        <f>'10'!$M$111</f>
        <v>0</v>
      </c>
      <c r="BJ18" s="343">
        <f>'10'!$M$112</f>
        <v>0</v>
      </c>
      <c r="BK18" s="343">
        <f>'10'!$M$113</f>
        <v>0</v>
      </c>
      <c r="BL18" s="343">
        <f>'10'!$M$114</f>
        <v>0</v>
      </c>
      <c r="BM18" s="343">
        <f>'10'!$M$115</f>
        <v>0</v>
      </c>
      <c r="BN18" s="343">
        <f>'10'!$M$116</f>
        <v>0</v>
      </c>
      <c r="BO18" s="343">
        <f>'10'!$M$117</f>
        <v>0</v>
      </c>
      <c r="BP18" s="343">
        <f>'10'!$M$118</f>
        <v>0</v>
      </c>
      <c r="BQ18" s="343">
        <f>'10'!$M$119</f>
        <v>0</v>
      </c>
      <c r="BR18" s="343">
        <f>'10'!$M$120</f>
        <v>0</v>
      </c>
      <c r="BS18" s="343">
        <f>'10'!$M$121</f>
        <v>0</v>
      </c>
      <c r="BT18" s="343">
        <f>'10'!$M$122</f>
        <v>0</v>
      </c>
      <c r="BU18" s="343">
        <f>'10'!$M$123</f>
        <v>0</v>
      </c>
      <c r="BV18" s="343">
        <f>'10'!$M$124</f>
        <v>0</v>
      </c>
      <c r="BW18" s="346">
        <f>'10'!$M$125</f>
        <v>0</v>
      </c>
      <c r="BX18" s="346">
        <f>'10'!$M$126</f>
        <v>0</v>
      </c>
      <c r="BY18" s="343">
        <f>'10'!$M$127</f>
        <v>0</v>
      </c>
      <c r="BZ18" s="343">
        <f>'10'!$M$128</f>
        <v>0</v>
      </c>
      <c r="CA18" s="343">
        <f>'10'!$M$129</f>
        <v>0</v>
      </c>
      <c r="CB18" s="343">
        <f>'10'!$M$130</f>
        <v>0</v>
      </c>
      <c r="CC18" s="343">
        <f>'10'!$M$131</f>
        <v>0</v>
      </c>
      <c r="CD18" s="343">
        <f>'10'!$M$132</f>
        <v>0</v>
      </c>
      <c r="CE18" s="343">
        <f>'10'!$M$133</f>
        <v>0</v>
      </c>
      <c r="CF18" s="343">
        <f>'10'!$M$134</f>
        <v>0</v>
      </c>
      <c r="CG18" s="343">
        <f>'10'!$M$135</f>
        <v>0</v>
      </c>
      <c r="CH18" s="343">
        <f>'10'!$M$136</f>
        <v>0</v>
      </c>
      <c r="CI18" s="343">
        <f>'10'!$M$137</f>
        <v>0</v>
      </c>
      <c r="CJ18" s="343">
        <f>'10'!$M$138</f>
        <v>0</v>
      </c>
      <c r="CK18" s="343">
        <f>'10'!$M$139</f>
        <v>0</v>
      </c>
      <c r="CL18" s="343">
        <f>'10'!$M$140</f>
        <v>0</v>
      </c>
      <c r="CM18" s="343">
        <f>'10'!$M$141</f>
        <v>0</v>
      </c>
      <c r="CN18" s="343">
        <f>'10'!$M$142</f>
        <v>0</v>
      </c>
      <c r="CO18" s="343">
        <f>'10'!$M$143</f>
        <v>0</v>
      </c>
      <c r="CP18" s="343">
        <f>'10'!$M$144</f>
        <v>0</v>
      </c>
      <c r="CQ18" s="343">
        <f>'10'!$M$145</f>
        <v>0</v>
      </c>
      <c r="CR18" s="343">
        <f>'10'!$M$146</f>
        <v>0</v>
      </c>
      <c r="CS18" s="343">
        <f>'10'!$M$147</f>
        <v>0</v>
      </c>
      <c r="CT18" s="343">
        <f>'10'!$M$148</f>
        <v>0</v>
      </c>
      <c r="CU18" s="343">
        <f>'10'!$M$149</f>
        <v>0</v>
      </c>
      <c r="CV18" s="343">
        <f>'10'!$M$150</f>
        <v>0</v>
      </c>
      <c r="CW18" s="343">
        <f>'10'!$M$151</f>
        <v>0</v>
      </c>
      <c r="CX18" s="343">
        <f>'10'!$M$152</f>
        <v>0</v>
      </c>
      <c r="CY18" s="343">
        <f>'10'!$M$153</f>
        <v>0</v>
      </c>
      <c r="CZ18" s="343">
        <f>'10'!$M$154</f>
        <v>0</v>
      </c>
      <c r="DA18" s="343">
        <f>'10'!$M$155</f>
        <v>0</v>
      </c>
      <c r="DB18" s="343">
        <f>'10'!$M$156</f>
        <v>0</v>
      </c>
      <c r="DC18" s="343">
        <f>'10'!$M$157</f>
        <v>0</v>
      </c>
      <c r="DD18" s="343">
        <f>'10'!$M$158</f>
        <v>0</v>
      </c>
      <c r="DE18" s="346">
        <f>'10'!$M$159</f>
        <v>0</v>
      </c>
      <c r="DF18" s="346">
        <f>'10'!$M$160</f>
        <v>0</v>
      </c>
      <c r="DG18" s="343">
        <f>'10'!$M$161</f>
        <v>0</v>
      </c>
      <c r="DH18" s="343">
        <f>'10'!$M$162</f>
        <v>0</v>
      </c>
      <c r="DI18" s="343">
        <f>'10'!$M$163</f>
        <v>0</v>
      </c>
      <c r="DJ18" s="343">
        <f>'10'!$M$164</f>
        <v>0</v>
      </c>
      <c r="DK18" s="343">
        <f>'10'!$M$165</f>
        <v>0</v>
      </c>
      <c r="DL18" s="343">
        <f>'10'!$M$166</f>
        <v>0</v>
      </c>
      <c r="DM18" s="343">
        <f>'10'!$M$167</f>
        <v>0</v>
      </c>
      <c r="DN18" s="343">
        <f>'10'!$M$168</f>
        <v>0</v>
      </c>
      <c r="DO18" s="343">
        <f>'10'!$M$169</f>
        <v>0</v>
      </c>
      <c r="DP18" s="343">
        <f>'10'!$M$170</f>
        <v>0</v>
      </c>
      <c r="DQ18" s="343">
        <f>'10'!$M$171</f>
        <v>0</v>
      </c>
      <c r="DR18" s="343">
        <f>'10'!$M$172</f>
        <v>0</v>
      </c>
      <c r="DS18" s="343">
        <f>'10'!$M$173</f>
        <v>0</v>
      </c>
      <c r="DT18" s="343">
        <f>'10'!$M$174</f>
        <v>0</v>
      </c>
      <c r="DU18" s="343">
        <f>'10'!$M$175</f>
        <v>0</v>
      </c>
      <c r="DV18" s="343">
        <f>'10'!$M$176</f>
        <v>0</v>
      </c>
      <c r="DW18" s="347">
        <f>'10'!$M$177</f>
        <v>0</v>
      </c>
      <c r="DX18" s="346">
        <f>'10'!$M$178</f>
        <v>0</v>
      </c>
      <c r="DY18" s="349">
        <f>'10'!$M$179</f>
        <v>0</v>
      </c>
      <c r="DZ18" s="349">
        <f>'10'!$M$193</f>
        <v>0</v>
      </c>
      <c r="EA18" s="349">
        <f>'10'!$M$181</f>
        <v>0</v>
      </c>
      <c r="EB18" s="349">
        <f>'10'!$M$180</f>
        <v>0</v>
      </c>
      <c r="EC18" s="349">
        <f>'10'!$M$183</f>
        <v>0</v>
      </c>
      <c r="ED18" s="349">
        <f>'10'!$M$182</f>
        <v>0</v>
      </c>
      <c r="EE18" s="349">
        <f>'10'!$M$185</f>
        <v>0</v>
      </c>
      <c r="EF18" s="349">
        <f>'10'!$M$184</f>
        <v>0</v>
      </c>
      <c r="EG18" s="349">
        <f>'10'!$M$186</f>
        <v>0</v>
      </c>
      <c r="EH18" s="349">
        <f>'10'!$M$187</f>
        <v>0</v>
      </c>
      <c r="EI18" s="349">
        <f>'10'!$M$188</f>
        <v>0</v>
      </c>
      <c r="EJ18" s="349">
        <f>'10'!$M$189</f>
        <v>0</v>
      </c>
      <c r="EK18" s="349">
        <f>'10'!$M$190</f>
        <v>0</v>
      </c>
      <c r="EL18" s="349">
        <f>'10'!$M$191</f>
        <v>0</v>
      </c>
      <c r="EM18" s="349">
        <f>'10'!$M$192</f>
        <v>0</v>
      </c>
      <c r="EN18" s="352">
        <f>'10'!$M$194</f>
        <v>0</v>
      </c>
      <c r="EO18" s="352">
        <f>'10'!$M$195</f>
        <v>0</v>
      </c>
      <c r="EP18" s="352">
        <f>'10'!$M$196</f>
        <v>0</v>
      </c>
      <c r="EQ18" s="352">
        <f>'10'!$M$197</f>
        <v>0</v>
      </c>
      <c r="ER18" s="352">
        <f>'10'!$M$198</f>
        <v>0</v>
      </c>
      <c r="ES18" s="352">
        <f>'10'!$M$199</f>
        <v>0</v>
      </c>
      <c r="ET18" s="352">
        <f>'10'!$M$200</f>
        <v>0</v>
      </c>
      <c r="EU18" s="352">
        <f>'10'!$M$201</f>
        <v>0</v>
      </c>
      <c r="EV18" s="352">
        <f>'10'!$M$202</f>
        <v>0</v>
      </c>
      <c r="EW18" s="352">
        <f>'10'!$M$203</f>
        <v>0</v>
      </c>
      <c r="EX18" s="352">
        <f>'10'!$M$204</f>
        <v>0</v>
      </c>
      <c r="EY18" s="352">
        <f>'10'!$M$205</f>
        <v>0</v>
      </c>
      <c r="EZ18" s="346">
        <f>'10'!$M$207</f>
        <v>0</v>
      </c>
      <c r="FA18" s="346">
        <f>'10'!$M$208</f>
        <v>0</v>
      </c>
      <c r="FB18" s="346">
        <f>'10'!$M$209</f>
        <v>0</v>
      </c>
      <c r="FC18" s="346">
        <f>'10'!$M$210</f>
        <v>0</v>
      </c>
      <c r="FD18" s="346">
        <f>'10'!$M$212</f>
        <v>0</v>
      </c>
      <c r="FE18" s="346">
        <f>'10'!$M$213</f>
        <v>0</v>
      </c>
      <c r="FF18" s="346">
        <f>'10'!$M$214</f>
        <v>0</v>
      </c>
      <c r="FG18" s="346">
        <f>'10'!$M$215</f>
        <v>0</v>
      </c>
      <c r="FH18" s="346">
        <f>'10'!$M$217</f>
        <v>0</v>
      </c>
      <c r="FI18" s="346">
        <f>'10'!$M$218</f>
        <v>0</v>
      </c>
      <c r="FJ18" s="346">
        <f>'10'!$M$219</f>
        <v>0</v>
      </c>
      <c r="FK18" s="346">
        <f>'10'!$M$220</f>
        <v>0</v>
      </c>
      <c r="FL18" s="346">
        <f>'10'!$M$222</f>
        <v>0</v>
      </c>
      <c r="FM18" s="346">
        <f>'10'!$M$223</f>
        <v>0</v>
      </c>
      <c r="FN18" s="346">
        <f>'10'!$M$224</f>
        <v>0</v>
      </c>
      <c r="FO18" s="346">
        <f>'10'!$M$225</f>
        <v>0</v>
      </c>
      <c r="FP18" s="346">
        <f>'10'!$M$227</f>
        <v>0</v>
      </c>
      <c r="FQ18" s="346">
        <f>'10'!$M$228</f>
        <v>0</v>
      </c>
      <c r="FR18" s="346">
        <f>'10'!$M$229</f>
        <v>0</v>
      </c>
      <c r="FS18" s="346">
        <f>'10'!$M$230</f>
        <v>0</v>
      </c>
      <c r="FT18" s="346">
        <f>'10'!$M$232</f>
        <v>0</v>
      </c>
      <c r="FU18" s="346">
        <f>'10'!$M$233</f>
        <v>0</v>
      </c>
      <c r="FV18" s="346">
        <f>'10'!$M$234</f>
        <v>0</v>
      </c>
      <c r="FW18" s="346">
        <f>'10'!$M$235</f>
        <v>0</v>
      </c>
      <c r="FX18" s="218">
        <f>'10'!$M$237</f>
        <v>0</v>
      </c>
      <c r="FY18" s="218">
        <f>'10'!$M$238</f>
        <v>0</v>
      </c>
      <c r="FZ18" s="218">
        <f>'10'!$M$239</f>
        <v>0</v>
      </c>
      <c r="GA18" s="218">
        <f>'10'!$M$240</f>
        <v>0</v>
      </c>
      <c r="GB18" s="218">
        <f>'10'!$M$221</f>
        <v>0</v>
      </c>
      <c r="GC18" s="218">
        <f>'10'!$M$243</f>
        <v>0</v>
      </c>
      <c r="GD18" s="218">
        <f>'10'!$M$244</f>
        <v>0</v>
      </c>
      <c r="GE18" s="218">
        <f>'10'!$M$245</f>
        <v>0</v>
      </c>
      <c r="GF18" s="346">
        <f>'10'!$M$247</f>
        <v>0</v>
      </c>
      <c r="GG18" s="346">
        <f>'10'!$M$248</f>
        <v>0</v>
      </c>
      <c r="GH18" s="346">
        <f>'10'!$M$249</f>
        <v>0</v>
      </c>
      <c r="GI18" s="346">
        <f>'10'!$M$250</f>
        <v>0</v>
      </c>
      <c r="GJ18" s="218">
        <f>'10'!$M$252</f>
        <v>0</v>
      </c>
      <c r="GK18" s="218">
        <f>'10'!$M$253</f>
        <v>0</v>
      </c>
      <c r="GL18" s="218">
        <f>'10'!$M$233</f>
        <v>0</v>
      </c>
      <c r="GM18" s="218">
        <f>'10'!$M$255</f>
        <v>0</v>
      </c>
      <c r="GN18" s="346">
        <f>'10'!$M$257</f>
        <v>0</v>
      </c>
      <c r="GO18" s="346">
        <f>'10'!$M$258</f>
        <v>0</v>
      </c>
      <c r="GP18" s="346">
        <f>'10'!$M$259</f>
        <v>0</v>
      </c>
      <c r="GQ18" s="346">
        <f>'10'!$M$260</f>
        <v>0</v>
      </c>
      <c r="GR18" s="218">
        <f>'10'!$M$262</f>
        <v>0</v>
      </c>
      <c r="GS18" s="218">
        <f>'10'!$M$263</f>
        <v>0</v>
      </c>
      <c r="GT18" s="218">
        <f>'10'!$M$264</f>
        <v>0</v>
      </c>
      <c r="GU18" s="218">
        <f>'10'!$M$265</f>
        <v>0</v>
      </c>
      <c r="GV18" s="346">
        <f>'10'!$M$267</f>
        <v>0</v>
      </c>
      <c r="GW18" s="346">
        <f>'10'!$M$268</f>
        <v>0</v>
      </c>
      <c r="GX18" s="346">
        <f>'10'!$M$269</f>
        <v>0</v>
      </c>
      <c r="GY18" s="346">
        <f>'10'!$M$270</f>
        <v>0</v>
      </c>
    </row>
    <row r="19" spans="2:207" ht="15" customHeight="1">
      <c r="B19" s="8"/>
      <c r="C19" s="8"/>
      <c r="D19" s="36">
        <f>'11'!M9</f>
        <v>11</v>
      </c>
      <c r="E19" s="8">
        <v>1</v>
      </c>
      <c r="F19" s="8">
        <v>1</v>
      </c>
      <c r="G19" s="8"/>
      <c r="H19" s="8"/>
      <c r="I19" s="343">
        <f>'11'!$M$59</f>
        <v>0</v>
      </c>
      <c r="J19" s="343">
        <f>'11'!$M$60</f>
        <v>0</v>
      </c>
      <c r="K19" s="343">
        <f>'11'!$M$61</f>
        <v>0</v>
      </c>
      <c r="L19" s="343">
        <f>'11'!$M$62</f>
        <v>0</v>
      </c>
      <c r="M19" s="343">
        <f>'11'!$M$63</f>
        <v>0</v>
      </c>
      <c r="N19" s="343">
        <f>'11'!$M$64</f>
        <v>0</v>
      </c>
      <c r="O19" s="343">
        <f>'11'!$M$65</f>
        <v>0</v>
      </c>
      <c r="P19" s="343">
        <f>'11'!$M$66</f>
        <v>0</v>
      </c>
      <c r="Q19" s="343">
        <f>'11'!$M$67</f>
        <v>0</v>
      </c>
      <c r="R19" s="343">
        <f>'11'!$M$68</f>
        <v>0</v>
      </c>
      <c r="S19" s="343">
        <f>'11'!$M$69</f>
        <v>0</v>
      </c>
      <c r="T19" s="343">
        <f>'11'!$M$70</f>
        <v>0</v>
      </c>
      <c r="U19" s="343">
        <f>'11'!$M$71</f>
        <v>0</v>
      </c>
      <c r="V19" s="343">
        <f>'11'!$M$72</f>
        <v>0</v>
      </c>
      <c r="W19" s="343">
        <f>'11'!$M$73</f>
        <v>0</v>
      </c>
      <c r="X19" s="343">
        <f>'11'!$M$74</f>
        <v>0</v>
      </c>
      <c r="Y19" s="343">
        <f>'11'!$M$75</f>
        <v>0</v>
      </c>
      <c r="Z19" s="343">
        <f>'11'!$M$76</f>
        <v>0</v>
      </c>
      <c r="AA19" s="343">
        <f>'11'!$M$77</f>
        <v>0</v>
      </c>
      <c r="AB19" s="343">
        <f>'11'!$M$78</f>
        <v>0</v>
      </c>
      <c r="AC19" s="343">
        <f>'11'!$M$79</f>
        <v>0</v>
      </c>
      <c r="AD19" s="343">
        <f>'11'!$M$80</f>
        <v>0</v>
      </c>
      <c r="AE19" s="343">
        <f>'11'!$M$81</f>
        <v>0</v>
      </c>
      <c r="AF19" s="343">
        <f>'11'!$M$82</f>
        <v>0</v>
      </c>
      <c r="AG19" s="343">
        <f>'11'!$M$83</f>
        <v>0</v>
      </c>
      <c r="AH19" s="343">
        <f>'11'!$M$84</f>
        <v>0</v>
      </c>
      <c r="AI19" s="343">
        <f>'11'!$M$85</f>
        <v>0</v>
      </c>
      <c r="AJ19" s="343">
        <f>'11'!$M$86</f>
        <v>0</v>
      </c>
      <c r="AK19" s="343">
        <f>'11'!$M$87</f>
        <v>0</v>
      </c>
      <c r="AL19" s="343">
        <f>'11'!$M$88</f>
        <v>0</v>
      </c>
      <c r="AM19" s="343">
        <f>'11'!$M$89</f>
        <v>0</v>
      </c>
      <c r="AN19" s="343">
        <f>'11'!$M$90</f>
        <v>0</v>
      </c>
      <c r="AO19" s="346">
        <f>'11'!$M$91</f>
        <v>0</v>
      </c>
      <c r="AP19" s="346">
        <f>'11'!$M$92</f>
        <v>0</v>
      </c>
      <c r="AQ19" s="343">
        <f>'11'!$M$93</f>
        <v>0</v>
      </c>
      <c r="AR19" s="343">
        <f>'11'!$M$94</f>
        <v>0</v>
      </c>
      <c r="AS19" s="343">
        <f>'11'!$M$95</f>
        <v>0</v>
      </c>
      <c r="AT19" s="343">
        <f>'11'!$M$96</f>
        <v>0</v>
      </c>
      <c r="AU19" s="343">
        <f>'11'!$M$97</f>
        <v>0</v>
      </c>
      <c r="AV19" s="343">
        <f>'11'!$M$98</f>
        <v>0</v>
      </c>
      <c r="AW19" s="343">
        <f>'11'!$M$99</f>
        <v>0</v>
      </c>
      <c r="AX19" s="343">
        <f>'11'!$M$100</f>
        <v>0</v>
      </c>
      <c r="AY19" s="343">
        <f>'11'!$M$101</f>
        <v>0</v>
      </c>
      <c r="AZ19" s="343">
        <f>'11'!$M$102</f>
        <v>0</v>
      </c>
      <c r="BA19" s="343">
        <f>'11'!$M$103</f>
        <v>0</v>
      </c>
      <c r="BB19" s="343">
        <f>'11'!$M$104</f>
        <v>0</v>
      </c>
      <c r="BC19" s="343">
        <f>'11'!$M$105</f>
        <v>0</v>
      </c>
      <c r="BD19" s="343">
        <f>'11'!$M$106</f>
        <v>0</v>
      </c>
      <c r="BE19" s="343">
        <f>'11'!$M$107</f>
        <v>0</v>
      </c>
      <c r="BF19" s="343">
        <f>'11'!$M$108</f>
        <v>0</v>
      </c>
      <c r="BG19" s="343">
        <f>'11'!$M$109</f>
        <v>0</v>
      </c>
      <c r="BH19" s="343">
        <f>'11'!$M$110</f>
        <v>0</v>
      </c>
      <c r="BI19" s="343">
        <f>'11'!$M$111</f>
        <v>0</v>
      </c>
      <c r="BJ19" s="343">
        <f>'11'!$M$112</f>
        <v>0</v>
      </c>
      <c r="BK19" s="343">
        <f>'11'!$M$113</f>
        <v>0</v>
      </c>
      <c r="BL19" s="343">
        <f>'11'!$M$114</f>
        <v>0</v>
      </c>
      <c r="BM19" s="343">
        <f>'11'!$M$115</f>
        <v>0</v>
      </c>
      <c r="BN19" s="343">
        <f>'11'!$M$116</f>
        <v>0</v>
      </c>
      <c r="BO19" s="343">
        <f>'11'!$M$117</f>
        <v>0</v>
      </c>
      <c r="BP19" s="343">
        <f>'11'!$M$118</f>
        <v>0</v>
      </c>
      <c r="BQ19" s="343">
        <f>'11'!$M$119</f>
        <v>0</v>
      </c>
      <c r="BR19" s="343">
        <f>'11'!$M$120</f>
        <v>0</v>
      </c>
      <c r="BS19" s="343">
        <f>'11'!$M$121</f>
        <v>0</v>
      </c>
      <c r="BT19" s="343">
        <f>'11'!$M$122</f>
        <v>0</v>
      </c>
      <c r="BU19" s="343">
        <f>'11'!$M$123</f>
        <v>0</v>
      </c>
      <c r="BV19" s="343">
        <f>'11'!$M$124</f>
        <v>0</v>
      </c>
      <c r="BW19" s="346">
        <f>'11'!$M$125</f>
        <v>0</v>
      </c>
      <c r="BX19" s="346">
        <f>'11'!$M$126</f>
        <v>0</v>
      </c>
      <c r="BY19" s="343">
        <f>'11'!$M$127</f>
        <v>0</v>
      </c>
      <c r="BZ19" s="343">
        <f>'11'!$M$128</f>
        <v>0</v>
      </c>
      <c r="CA19" s="343">
        <f>'11'!$M$129</f>
        <v>0</v>
      </c>
      <c r="CB19" s="343">
        <f>'11'!$M$130</f>
        <v>0</v>
      </c>
      <c r="CC19" s="343">
        <f>'11'!$M$131</f>
        <v>0</v>
      </c>
      <c r="CD19" s="343">
        <f>'11'!$M$132</f>
        <v>0</v>
      </c>
      <c r="CE19" s="343">
        <f>'11'!$M$133</f>
        <v>0</v>
      </c>
      <c r="CF19" s="343">
        <f>'11'!$M$134</f>
        <v>0</v>
      </c>
      <c r="CG19" s="343">
        <f>'11'!$M$135</f>
        <v>0</v>
      </c>
      <c r="CH19" s="343">
        <f>'11'!$M$136</f>
        <v>0</v>
      </c>
      <c r="CI19" s="343">
        <f>'11'!$M$137</f>
        <v>0</v>
      </c>
      <c r="CJ19" s="343">
        <f>'11'!$M$138</f>
        <v>0</v>
      </c>
      <c r="CK19" s="343">
        <f>'11'!$M$139</f>
        <v>0</v>
      </c>
      <c r="CL19" s="343">
        <f>'11'!$M$140</f>
        <v>0</v>
      </c>
      <c r="CM19" s="343">
        <f>'11'!$M$141</f>
        <v>0</v>
      </c>
      <c r="CN19" s="343">
        <f>'11'!$M$142</f>
        <v>0</v>
      </c>
      <c r="CO19" s="343">
        <f>'11'!$M$143</f>
        <v>0</v>
      </c>
      <c r="CP19" s="343">
        <f>'11'!$M$144</f>
        <v>0</v>
      </c>
      <c r="CQ19" s="343">
        <f>'11'!$M$145</f>
        <v>0</v>
      </c>
      <c r="CR19" s="343">
        <f>'11'!$M$146</f>
        <v>0</v>
      </c>
      <c r="CS19" s="343">
        <f>'11'!$M$147</f>
        <v>0</v>
      </c>
      <c r="CT19" s="343">
        <f>'11'!$M$148</f>
        <v>0</v>
      </c>
      <c r="CU19" s="343">
        <f>'11'!$M$149</f>
        <v>0</v>
      </c>
      <c r="CV19" s="343">
        <f>'11'!$M$150</f>
        <v>0</v>
      </c>
      <c r="CW19" s="343">
        <f>'11'!$M$151</f>
        <v>0</v>
      </c>
      <c r="CX19" s="343">
        <f>'11'!$M$152</f>
        <v>0</v>
      </c>
      <c r="CY19" s="343">
        <f>'11'!$M$153</f>
        <v>0</v>
      </c>
      <c r="CZ19" s="343">
        <f>'11'!$M$154</f>
        <v>0</v>
      </c>
      <c r="DA19" s="343">
        <f>'11'!$M$155</f>
        <v>0</v>
      </c>
      <c r="DB19" s="343">
        <f>'11'!$M$156</f>
        <v>0</v>
      </c>
      <c r="DC19" s="343">
        <f>'11'!$M$157</f>
        <v>0</v>
      </c>
      <c r="DD19" s="343">
        <f>'11'!$M$158</f>
        <v>0</v>
      </c>
      <c r="DE19" s="346">
        <f>'11'!$M$159</f>
        <v>0</v>
      </c>
      <c r="DF19" s="346">
        <f>'11'!$M$160</f>
        <v>0</v>
      </c>
      <c r="DG19" s="343">
        <f>'11'!$M$161</f>
        <v>0</v>
      </c>
      <c r="DH19" s="343">
        <f>'11'!$M$162</f>
        <v>0</v>
      </c>
      <c r="DI19" s="343">
        <f>'11'!$M$163</f>
        <v>0</v>
      </c>
      <c r="DJ19" s="343">
        <f>'11'!$M$164</f>
        <v>0</v>
      </c>
      <c r="DK19" s="343">
        <f>'11'!$M$165</f>
        <v>0</v>
      </c>
      <c r="DL19" s="343">
        <f>'11'!$M$166</f>
        <v>0</v>
      </c>
      <c r="DM19" s="343">
        <f>'11'!$M$167</f>
        <v>0</v>
      </c>
      <c r="DN19" s="343">
        <f>'11'!$M$168</f>
        <v>0</v>
      </c>
      <c r="DO19" s="343">
        <f>'11'!$M$169</f>
        <v>0</v>
      </c>
      <c r="DP19" s="343">
        <f>'11'!$M$170</f>
        <v>0</v>
      </c>
      <c r="DQ19" s="343">
        <f>'11'!$M$171</f>
        <v>0</v>
      </c>
      <c r="DR19" s="343">
        <f>'11'!$M$172</f>
        <v>0</v>
      </c>
      <c r="DS19" s="343">
        <f>'11'!$M$173</f>
        <v>0</v>
      </c>
      <c r="DT19" s="343">
        <f>'11'!$M$174</f>
        <v>0</v>
      </c>
      <c r="DU19" s="343">
        <f>'11'!$M$175</f>
        <v>0</v>
      </c>
      <c r="DV19" s="343">
        <f>'11'!$M$176</f>
        <v>0</v>
      </c>
      <c r="DW19" s="347">
        <f>'11'!$M$177</f>
        <v>0</v>
      </c>
      <c r="DX19" s="346">
        <f>'11'!$M$178</f>
        <v>0</v>
      </c>
      <c r="DY19" s="349">
        <f>'11'!$M$179</f>
        <v>0</v>
      </c>
      <c r="DZ19" s="349">
        <f>'11'!$M$193</f>
        <v>0</v>
      </c>
      <c r="EA19" s="349">
        <f>'11'!$M$181</f>
        <v>0</v>
      </c>
      <c r="EB19" s="349">
        <f>'11'!$M$180</f>
        <v>0</v>
      </c>
      <c r="EC19" s="349">
        <f>'11'!$M$183</f>
        <v>0</v>
      </c>
      <c r="ED19" s="349">
        <f>'11'!$M$182</f>
        <v>0</v>
      </c>
      <c r="EE19" s="349">
        <f>'11'!$M$185</f>
        <v>0</v>
      </c>
      <c r="EF19" s="349">
        <f>'11'!$M$184</f>
        <v>0</v>
      </c>
      <c r="EG19" s="349">
        <f>'11'!$M$186</f>
        <v>0</v>
      </c>
      <c r="EH19" s="349">
        <f>'11'!$M$187</f>
        <v>0</v>
      </c>
      <c r="EI19" s="349">
        <f>'11'!$M$188</f>
        <v>0</v>
      </c>
      <c r="EJ19" s="349">
        <f>'11'!$M$189</f>
        <v>0</v>
      </c>
      <c r="EK19" s="349">
        <f>'11'!$M$190</f>
        <v>0</v>
      </c>
      <c r="EL19" s="349">
        <f>'11'!$M$191</f>
        <v>0</v>
      </c>
      <c r="EM19" s="349">
        <f>'11'!$M$192</f>
        <v>0</v>
      </c>
      <c r="EN19" s="352">
        <f>'11'!$M$194</f>
        <v>0</v>
      </c>
      <c r="EO19" s="352">
        <f>'11'!$M$195</f>
        <v>0</v>
      </c>
      <c r="EP19" s="352">
        <f>'11'!$M$196</f>
        <v>0</v>
      </c>
      <c r="EQ19" s="352">
        <f>'11'!$M$197</f>
        <v>0</v>
      </c>
      <c r="ER19" s="352">
        <f>'11'!$M$198</f>
        <v>0</v>
      </c>
      <c r="ES19" s="352">
        <f>'11'!$M$199</f>
        <v>0</v>
      </c>
      <c r="ET19" s="352">
        <f>'11'!$M$200</f>
        <v>0</v>
      </c>
      <c r="EU19" s="352">
        <f>'11'!$M$201</f>
        <v>0</v>
      </c>
      <c r="EV19" s="352">
        <f>'11'!$M$202</f>
        <v>0</v>
      </c>
      <c r="EW19" s="352">
        <f>'11'!$M$203</f>
        <v>0</v>
      </c>
      <c r="EX19" s="352">
        <f>'11'!$M$204</f>
        <v>0</v>
      </c>
      <c r="EY19" s="352">
        <f>'11'!$M$205</f>
        <v>0</v>
      </c>
      <c r="EZ19" s="346">
        <f>'11'!$M$207</f>
        <v>0</v>
      </c>
      <c r="FA19" s="346">
        <f>'11'!$M$208</f>
        <v>0</v>
      </c>
      <c r="FB19" s="346">
        <f>'11'!$M$209</f>
        <v>0</v>
      </c>
      <c r="FC19" s="346">
        <f>'11'!$M$210</f>
        <v>0</v>
      </c>
      <c r="FD19" s="346">
        <f>'11'!$M$212</f>
        <v>0</v>
      </c>
      <c r="FE19" s="346">
        <f>'11'!$M$213</f>
        <v>0</v>
      </c>
      <c r="FF19" s="346">
        <f>'11'!$M$214</f>
        <v>0</v>
      </c>
      <c r="FG19" s="346">
        <f>'11'!$M$215</f>
        <v>0</v>
      </c>
      <c r="FH19" s="346">
        <f>'11'!$M$217</f>
        <v>0</v>
      </c>
      <c r="FI19" s="346">
        <f>'11'!$M$218</f>
        <v>0</v>
      </c>
      <c r="FJ19" s="346">
        <f>'11'!$M$219</f>
        <v>0</v>
      </c>
      <c r="FK19" s="346">
        <f>'11'!$M$220</f>
        <v>0</v>
      </c>
      <c r="FL19" s="346">
        <f>'11'!$M$222</f>
        <v>0</v>
      </c>
      <c r="FM19" s="346">
        <f>'11'!$M$223</f>
        <v>0</v>
      </c>
      <c r="FN19" s="346">
        <f>'11'!$M$224</f>
        <v>0</v>
      </c>
      <c r="FO19" s="346">
        <f>'11'!$M$225</f>
        <v>0</v>
      </c>
      <c r="FP19" s="346">
        <f>'11'!$M$227</f>
        <v>0</v>
      </c>
      <c r="FQ19" s="346">
        <f>'11'!$M$228</f>
        <v>0</v>
      </c>
      <c r="FR19" s="346">
        <f>'11'!$M$229</f>
        <v>0</v>
      </c>
      <c r="FS19" s="346">
        <f>'11'!$M$230</f>
        <v>0</v>
      </c>
      <c r="FT19" s="346">
        <f>'11'!$M$232</f>
        <v>0</v>
      </c>
      <c r="FU19" s="346">
        <f>'11'!$M$233</f>
        <v>0</v>
      </c>
      <c r="FV19" s="346">
        <f>'11'!$M$234</f>
        <v>0</v>
      </c>
      <c r="FW19" s="346">
        <f>'11'!$M$235</f>
        <v>0</v>
      </c>
      <c r="FX19" s="218">
        <f>'11'!$M$237</f>
        <v>0</v>
      </c>
      <c r="FY19" s="218">
        <f>'11'!$M$238</f>
        <v>0</v>
      </c>
      <c r="FZ19" s="218">
        <f>'11'!$M$239</f>
        <v>0</v>
      </c>
      <c r="GA19" s="218">
        <f>'11'!$M$240</f>
        <v>0</v>
      </c>
      <c r="GB19" s="218">
        <f>'11'!$M$242</f>
        <v>0</v>
      </c>
      <c r="GC19" s="218">
        <f>'11'!$M$243</f>
        <v>0</v>
      </c>
      <c r="GD19" s="218">
        <f>'11'!$M$244</f>
        <v>0</v>
      </c>
      <c r="GE19" s="218">
        <f>'11'!$M$245</f>
        <v>0</v>
      </c>
      <c r="GF19" s="346">
        <f>'11'!$M$247</f>
        <v>0</v>
      </c>
      <c r="GG19" s="346">
        <f>'11'!$M$248</f>
        <v>0</v>
      </c>
      <c r="GH19" s="346">
        <f>'11'!$M$249</f>
        <v>0</v>
      </c>
      <c r="GI19" s="346">
        <f>'11'!$M$250</f>
        <v>0</v>
      </c>
      <c r="GJ19" s="218">
        <f>'11'!$M$252</f>
        <v>0</v>
      </c>
      <c r="GK19" s="218">
        <f>'11'!$M$253</f>
        <v>0</v>
      </c>
      <c r="GL19" s="218">
        <f>'11'!$M$233</f>
        <v>0</v>
      </c>
      <c r="GM19" s="218">
        <f>'11'!$M$255</f>
        <v>0</v>
      </c>
      <c r="GN19" s="346">
        <f>'11'!$M$257</f>
        <v>0</v>
      </c>
      <c r="GO19" s="346">
        <f>'11'!$M$258</f>
        <v>0</v>
      </c>
      <c r="GP19" s="346">
        <f>'11'!$M$259</f>
        <v>0</v>
      </c>
      <c r="GQ19" s="346">
        <f>'11'!$M$260</f>
        <v>0</v>
      </c>
      <c r="GR19" s="218">
        <f>'11'!$M$262</f>
        <v>0</v>
      </c>
      <c r="GS19" s="218">
        <f>'11'!$M$263</f>
        <v>0</v>
      </c>
      <c r="GT19" s="218">
        <f>'11'!$M$264</f>
        <v>0</v>
      </c>
      <c r="GU19" s="218">
        <f>'11'!$M$265</f>
        <v>0</v>
      </c>
      <c r="GV19" s="346">
        <f>'11'!$M$267</f>
        <v>0</v>
      </c>
      <c r="GW19" s="346">
        <f>'11'!$M$268</f>
        <v>0</v>
      </c>
      <c r="GX19" s="346">
        <f>'11'!$M$269</f>
        <v>0</v>
      </c>
      <c r="GY19" s="346">
        <f>'11'!$M$270</f>
        <v>0</v>
      </c>
    </row>
    <row r="20" spans="2:207" ht="15" customHeight="1">
      <c r="B20" s="8"/>
      <c r="C20" s="8"/>
      <c r="D20" s="36">
        <f>'12'!M9</f>
        <v>12</v>
      </c>
      <c r="E20" s="8">
        <v>1</v>
      </c>
      <c r="F20" s="8">
        <v>1</v>
      </c>
      <c r="G20" s="8"/>
      <c r="H20" s="8"/>
      <c r="I20" s="343">
        <f>'12'!$M$59</f>
        <v>0</v>
      </c>
      <c r="J20" s="343">
        <f>'12'!$M$60</f>
        <v>0</v>
      </c>
      <c r="K20" s="343">
        <f>'12'!$M$61</f>
        <v>0</v>
      </c>
      <c r="L20" s="343">
        <f>'12'!$M$62</f>
        <v>0</v>
      </c>
      <c r="M20" s="343">
        <f>'12'!$M$63</f>
        <v>0</v>
      </c>
      <c r="N20" s="343">
        <f>'12'!$M$64</f>
        <v>0</v>
      </c>
      <c r="O20" s="343">
        <f>'12'!$M$65</f>
        <v>0</v>
      </c>
      <c r="P20" s="343">
        <f>'12'!$M$66</f>
        <v>0</v>
      </c>
      <c r="Q20" s="343">
        <f>'12'!$M$67</f>
        <v>0</v>
      </c>
      <c r="R20" s="343">
        <f>'12'!$M$68</f>
        <v>0</v>
      </c>
      <c r="S20" s="343">
        <f>'12'!$M$69</f>
        <v>0</v>
      </c>
      <c r="T20" s="343">
        <f>'12'!$M$70</f>
        <v>0</v>
      </c>
      <c r="U20" s="343">
        <f>'12'!$M$71</f>
        <v>0</v>
      </c>
      <c r="V20" s="343">
        <f>'12'!$M$72</f>
        <v>0</v>
      </c>
      <c r="W20" s="343">
        <f>'12'!$M$73</f>
        <v>0</v>
      </c>
      <c r="X20" s="343">
        <f>'12'!$M$74</f>
        <v>0</v>
      </c>
      <c r="Y20" s="343">
        <f>'12'!$M$75</f>
        <v>0</v>
      </c>
      <c r="Z20" s="343">
        <f>'12'!$M$76</f>
        <v>0</v>
      </c>
      <c r="AA20" s="343">
        <f>'12'!$M$77</f>
        <v>0</v>
      </c>
      <c r="AB20" s="343">
        <f>'12'!$M$78</f>
        <v>0</v>
      </c>
      <c r="AC20" s="343">
        <f>'12'!$M$79</f>
        <v>0</v>
      </c>
      <c r="AD20" s="343">
        <f>'12'!$M$80</f>
        <v>0</v>
      </c>
      <c r="AE20" s="343">
        <f>'12'!$M$81</f>
        <v>0</v>
      </c>
      <c r="AF20" s="343">
        <f>'12'!$M$82</f>
        <v>0</v>
      </c>
      <c r="AG20" s="343">
        <f>'12'!$M$83</f>
        <v>0</v>
      </c>
      <c r="AH20" s="343">
        <f>'12'!$M$84</f>
        <v>0</v>
      </c>
      <c r="AI20" s="343">
        <f>'12'!$M$85</f>
        <v>0</v>
      </c>
      <c r="AJ20" s="343">
        <f>'12'!$M$86</f>
        <v>0</v>
      </c>
      <c r="AK20" s="343">
        <f>'12'!$M$87</f>
        <v>0</v>
      </c>
      <c r="AL20" s="343">
        <f>'12'!$M$88</f>
        <v>0</v>
      </c>
      <c r="AM20" s="343">
        <f>'12'!$M$89</f>
        <v>0</v>
      </c>
      <c r="AN20" s="343">
        <f>'12'!$M$90</f>
        <v>0</v>
      </c>
      <c r="AO20" s="346">
        <f>'12'!$M$91</f>
        <v>0</v>
      </c>
      <c r="AP20" s="346">
        <f>'12'!$M$92</f>
        <v>0</v>
      </c>
      <c r="AQ20" s="343">
        <f>'12'!$M$93</f>
        <v>0</v>
      </c>
      <c r="AR20" s="343">
        <f>'12'!$M$94</f>
        <v>0</v>
      </c>
      <c r="AS20" s="343">
        <f>'12'!$M$95</f>
        <v>0</v>
      </c>
      <c r="AT20" s="343">
        <f>'12'!$M$96</f>
        <v>0</v>
      </c>
      <c r="AU20" s="343">
        <f>'12'!$M$97</f>
        <v>0</v>
      </c>
      <c r="AV20" s="343">
        <f>'12'!$M$98</f>
        <v>0</v>
      </c>
      <c r="AW20" s="343">
        <f>'12'!$M$99</f>
        <v>0</v>
      </c>
      <c r="AX20" s="343">
        <f>'12'!$M$100</f>
        <v>0</v>
      </c>
      <c r="AY20" s="343">
        <f>'12'!$M$101</f>
        <v>0</v>
      </c>
      <c r="AZ20" s="343">
        <f>'12'!$M$102</f>
        <v>0</v>
      </c>
      <c r="BA20" s="343">
        <f>'12'!$M$103</f>
        <v>0</v>
      </c>
      <c r="BB20" s="343">
        <f>'12'!$M$104</f>
        <v>0</v>
      </c>
      <c r="BC20" s="343">
        <f>'12'!$M$105</f>
        <v>0</v>
      </c>
      <c r="BD20" s="343">
        <f>'12'!$M$106</f>
        <v>0</v>
      </c>
      <c r="BE20" s="343">
        <f>'12'!$M$107</f>
        <v>0</v>
      </c>
      <c r="BF20" s="343">
        <f>'12'!$M$108</f>
        <v>0</v>
      </c>
      <c r="BG20" s="343">
        <f>'12'!$M$109</f>
        <v>0</v>
      </c>
      <c r="BH20" s="343">
        <f>'12'!$M$110</f>
        <v>0</v>
      </c>
      <c r="BI20" s="343">
        <f>'12'!$M$111</f>
        <v>0</v>
      </c>
      <c r="BJ20" s="343">
        <f>'12'!$M$112</f>
        <v>0</v>
      </c>
      <c r="BK20" s="343">
        <f>'12'!$M$113</f>
        <v>0</v>
      </c>
      <c r="BL20" s="343">
        <f>'12'!$M$114</f>
        <v>0</v>
      </c>
      <c r="BM20" s="343">
        <f>'12'!$M$115</f>
        <v>0</v>
      </c>
      <c r="BN20" s="343">
        <f>'12'!$M$116</f>
        <v>0</v>
      </c>
      <c r="BO20" s="343">
        <f>'12'!$M$117</f>
        <v>0</v>
      </c>
      <c r="BP20" s="343">
        <f>'12'!$M$118</f>
        <v>0</v>
      </c>
      <c r="BQ20" s="343">
        <f>'12'!$M$119</f>
        <v>0</v>
      </c>
      <c r="BR20" s="343">
        <f>'12'!$M$120</f>
        <v>0</v>
      </c>
      <c r="BS20" s="343">
        <f>'12'!$M$121</f>
        <v>0</v>
      </c>
      <c r="BT20" s="343">
        <f>'12'!$M$122</f>
        <v>0</v>
      </c>
      <c r="BU20" s="343">
        <f>'12'!$M$123</f>
        <v>0</v>
      </c>
      <c r="BV20" s="343">
        <f>'12'!$M$124</f>
        <v>0</v>
      </c>
      <c r="BW20" s="346">
        <f>'12'!$M$125</f>
        <v>0</v>
      </c>
      <c r="BX20" s="346">
        <f>'12'!$M$126</f>
        <v>0</v>
      </c>
      <c r="BY20" s="343">
        <f>'12'!$M$127</f>
        <v>0</v>
      </c>
      <c r="BZ20" s="343">
        <f>'12'!$M$128</f>
        <v>0</v>
      </c>
      <c r="CA20" s="343">
        <f>'12'!$M$129</f>
        <v>0</v>
      </c>
      <c r="CB20" s="343">
        <f>'12'!$M$130</f>
        <v>0</v>
      </c>
      <c r="CC20" s="343">
        <f>'12'!$M$131</f>
        <v>0</v>
      </c>
      <c r="CD20" s="343">
        <f>'12'!$M$132</f>
        <v>0</v>
      </c>
      <c r="CE20" s="343">
        <f>'12'!$M$133</f>
        <v>0</v>
      </c>
      <c r="CF20" s="343">
        <f>'12'!$M$134</f>
        <v>0</v>
      </c>
      <c r="CG20" s="343">
        <f>'12'!$M$135</f>
        <v>0</v>
      </c>
      <c r="CH20" s="343">
        <f>'12'!$M$136</f>
        <v>0</v>
      </c>
      <c r="CI20" s="343">
        <f>'12'!$M$137</f>
        <v>0</v>
      </c>
      <c r="CJ20" s="343">
        <f>'12'!$M$138</f>
        <v>0</v>
      </c>
      <c r="CK20" s="343">
        <f>'12'!$M$139</f>
        <v>0</v>
      </c>
      <c r="CL20" s="343">
        <f>'12'!$M$140</f>
        <v>0</v>
      </c>
      <c r="CM20" s="343">
        <f>'12'!$M$141</f>
        <v>0</v>
      </c>
      <c r="CN20" s="343">
        <f>'12'!$M$142</f>
        <v>0</v>
      </c>
      <c r="CO20" s="343">
        <f>'12'!$M$143</f>
        <v>0</v>
      </c>
      <c r="CP20" s="343">
        <f>'12'!$M$144</f>
        <v>0</v>
      </c>
      <c r="CQ20" s="343">
        <f>'12'!$M$145</f>
        <v>0</v>
      </c>
      <c r="CR20" s="343">
        <f>'12'!$M$146</f>
        <v>0</v>
      </c>
      <c r="CS20" s="343">
        <f>'12'!$M$147</f>
        <v>0</v>
      </c>
      <c r="CT20" s="343">
        <f>'12'!$M$148</f>
        <v>0</v>
      </c>
      <c r="CU20" s="343">
        <f>'12'!$M$149</f>
        <v>0</v>
      </c>
      <c r="CV20" s="343">
        <f>'12'!$M$150</f>
        <v>0</v>
      </c>
      <c r="CW20" s="343">
        <f>'12'!$M$151</f>
        <v>0</v>
      </c>
      <c r="CX20" s="343">
        <f>'12'!$M$152</f>
        <v>0</v>
      </c>
      <c r="CY20" s="343">
        <f>'12'!$M$153</f>
        <v>0</v>
      </c>
      <c r="CZ20" s="343">
        <f>'12'!$M$154</f>
        <v>0</v>
      </c>
      <c r="DA20" s="343">
        <f>'12'!$M$155</f>
        <v>0</v>
      </c>
      <c r="DB20" s="343">
        <f>'12'!$M$156</f>
        <v>0</v>
      </c>
      <c r="DC20" s="343">
        <f>'12'!$M$157</f>
        <v>0</v>
      </c>
      <c r="DD20" s="343">
        <f>'12'!$M$158</f>
        <v>0</v>
      </c>
      <c r="DE20" s="346">
        <f>'12'!$M$159</f>
        <v>0</v>
      </c>
      <c r="DF20" s="346">
        <f>'12'!$M$160</f>
        <v>0</v>
      </c>
      <c r="DG20" s="343">
        <f>'12'!$M$161</f>
        <v>0</v>
      </c>
      <c r="DH20" s="343">
        <f>'12'!$M$162</f>
        <v>0</v>
      </c>
      <c r="DI20" s="343">
        <f>'12'!$M$163</f>
        <v>0</v>
      </c>
      <c r="DJ20" s="343">
        <f>'12'!$M$164</f>
        <v>0</v>
      </c>
      <c r="DK20" s="343">
        <f>'12'!$M$165</f>
        <v>0</v>
      </c>
      <c r="DL20" s="343">
        <f>'12'!$M$166</f>
        <v>0</v>
      </c>
      <c r="DM20" s="343">
        <f>'12'!$M$167</f>
        <v>0</v>
      </c>
      <c r="DN20" s="343">
        <f>'12'!$M$168</f>
        <v>0</v>
      </c>
      <c r="DO20" s="343">
        <f>'12'!$M$169</f>
        <v>0</v>
      </c>
      <c r="DP20" s="343">
        <f>'12'!$M$170</f>
        <v>0</v>
      </c>
      <c r="DQ20" s="343">
        <f>'12'!$M$171</f>
        <v>0</v>
      </c>
      <c r="DR20" s="343">
        <f>'12'!$M$172</f>
        <v>0</v>
      </c>
      <c r="DS20" s="343">
        <f>'12'!$M$173</f>
        <v>0</v>
      </c>
      <c r="DT20" s="343">
        <f>'12'!$M$174</f>
        <v>0</v>
      </c>
      <c r="DU20" s="343">
        <f>'12'!$M$175</f>
        <v>0</v>
      </c>
      <c r="DV20" s="343">
        <f>'12'!$M$176</f>
        <v>0</v>
      </c>
      <c r="DW20" s="347">
        <f>'12'!$M$177</f>
        <v>0</v>
      </c>
      <c r="DX20" s="346">
        <f>'12'!$M$178</f>
        <v>0</v>
      </c>
      <c r="DY20" s="349">
        <f>'12'!$M$179</f>
        <v>0</v>
      </c>
      <c r="DZ20" s="349">
        <f>'12'!$M$193</f>
        <v>0</v>
      </c>
      <c r="EA20" s="349">
        <f>'12'!$M$181</f>
        <v>0</v>
      </c>
      <c r="EB20" s="349">
        <f>'12'!$M$180</f>
        <v>0</v>
      </c>
      <c r="EC20" s="349">
        <f>'12'!$M$183</f>
        <v>0</v>
      </c>
      <c r="ED20" s="349">
        <f>'12'!$M$182</f>
        <v>0</v>
      </c>
      <c r="EE20" s="349">
        <f>'12'!$M$185</f>
        <v>0</v>
      </c>
      <c r="EF20" s="349">
        <f>'12'!$M$184</f>
        <v>0</v>
      </c>
      <c r="EG20" s="349">
        <f>'12'!$M$186</f>
        <v>0</v>
      </c>
      <c r="EH20" s="349">
        <f>'12'!$M$187</f>
        <v>0</v>
      </c>
      <c r="EI20" s="349">
        <f>'12'!$M$188</f>
        <v>0</v>
      </c>
      <c r="EJ20" s="349">
        <f>'12'!$M$189</f>
        <v>0</v>
      </c>
      <c r="EK20" s="349">
        <f>'12'!$M$190</f>
        <v>0</v>
      </c>
      <c r="EL20" s="349">
        <f>'12'!$M$191</f>
        <v>0</v>
      </c>
      <c r="EM20" s="349">
        <f>'12'!$M$192</f>
        <v>0</v>
      </c>
      <c r="EN20" s="352">
        <f>'12'!$M$194</f>
        <v>0</v>
      </c>
      <c r="EO20" s="352">
        <f>'12'!$M$195</f>
        <v>0</v>
      </c>
      <c r="EP20" s="352">
        <f>'12'!$M$196</f>
        <v>0</v>
      </c>
      <c r="EQ20" s="352">
        <f>'12'!$M$197</f>
        <v>0</v>
      </c>
      <c r="ER20" s="352">
        <f>'12'!$M$198</f>
        <v>0</v>
      </c>
      <c r="ES20" s="352">
        <f>'12'!$M$199</f>
        <v>0</v>
      </c>
      <c r="ET20" s="352">
        <f>'12'!$M$200</f>
        <v>0</v>
      </c>
      <c r="EU20" s="352">
        <f>'12'!$M$201</f>
        <v>0</v>
      </c>
      <c r="EV20" s="352">
        <f>'12'!$M$202</f>
        <v>0</v>
      </c>
      <c r="EW20" s="352">
        <f>'12'!$M$203</f>
        <v>0</v>
      </c>
      <c r="EX20" s="352">
        <f>'12'!$M$204</f>
        <v>0</v>
      </c>
      <c r="EY20" s="352">
        <f>'12'!$M$205</f>
        <v>0</v>
      </c>
      <c r="EZ20" s="346">
        <f>'12'!$M$207</f>
        <v>0</v>
      </c>
      <c r="FA20" s="346">
        <f>'12'!$M$208</f>
        <v>0</v>
      </c>
      <c r="FB20" s="346">
        <f>'12'!$M$209</f>
        <v>0</v>
      </c>
      <c r="FC20" s="346">
        <f>'12'!$M$210</f>
        <v>0</v>
      </c>
      <c r="FD20" s="346">
        <f>'12'!$M$212</f>
        <v>0</v>
      </c>
      <c r="FE20" s="346">
        <f>'12'!$M$213</f>
        <v>0</v>
      </c>
      <c r="FF20" s="346">
        <f>'12'!$M$214</f>
        <v>0</v>
      </c>
      <c r="FG20" s="346">
        <f>'12'!$M$215</f>
        <v>0</v>
      </c>
      <c r="FH20" s="346">
        <f>'12'!$M$217</f>
        <v>0</v>
      </c>
      <c r="FI20" s="346">
        <f>'12'!$M$218</f>
        <v>0</v>
      </c>
      <c r="FJ20" s="346">
        <f>'12'!$M$219</f>
        <v>0</v>
      </c>
      <c r="FK20" s="346">
        <f>'12'!$M$220</f>
        <v>0</v>
      </c>
      <c r="FL20" s="346">
        <f>'12'!$M$222</f>
        <v>0</v>
      </c>
      <c r="FM20" s="346">
        <f>'12'!$M$223</f>
        <v>0</v>
      </c>
      <c r="FN20" s="346">
        <f>'12'!$M$224</f>
        <v>0</v>
      </c>
      <c r="FO20" s="346">
        <f>'12'!$M$225</f>
        <v>0</v>
      </c>
      <c r="FP20" s="346">
        <f>'12'!$M$227</f>
        <v>0</v>
      </c>
      <c r="FQ20" s="346">
        <f>'12'!$M$228</f>
        <v>0</v>
      </c>
      <c r="FR20" s="346">
        <f>'12'!$M$229</f>
        <v>0</v>
      </c>
      <c r="FS20" s="346">
        <f>'12'!$M$230</f>
        <v>0</v>
      </c>
      <c r="FT20" s="346">
        <f>'12'!$M$232</f>
        <v>0</v>
      </c>
      <c r="FU20" s="346">
        <f>'12'!$M$233</f>
        <v>0</v>
      </c>
      <c r="FV20" s="346">
        <f>'12'!$M$234</f>
        <v>0</v>
      </c>
      <c r="FW20" s="346">
        <f>'12'!$M$235</f>
        <v>0</v>
      </c>
      <c r="FX20" s="218">
        <f>'12'!$M$237</f>
        <v>0</v>
      </c>
      <c r="FY20" s="218">
        <f>'12'!$M$238</f>
        <v>0</v>
      </c>
      <c r="FZ20" s="218">
        <f>'12'!$M$239</f>
        <v>0</v>
      </c>
      <c r="GA20" s="218">
        <f>'12'!$M$240</f>
        <v>0</v>
      </c>
      <c r="GB20" s="218">
        <f>'12'!$M$242</f>
        <v>0</v>
      </c>
      <c r="GC20" s="218">
        <f>'12'!$M$243</f>
        <v>0</v>
      </c>
      <c r="GD20" s="218">
        <f>'12'!$M$244</f>
        <v>0</v>
      </c>
      <c r="GE20" s="218">
        <f>'12'!$M$245</f>
        <v>0</v>
      </c>
      <c r="GF20" s="346">
        <f>'12'!$M$247</f>
        <v>0</v>
      </c>
      <c r="GG20" s="346">
        <f>'12'!$M$248</f>
        <v>0</v>
      </c>
      <c r="GH20" s="346">
        <f>'12'!$M$249</f>
        <v>0</v>
      </c>
      <c r="GI20" s="346">
        <f>'12'!$M$250</f>
        <v>0</v>
      </c>
      <c r="GJ20" s="218">
        <f>'12'!$M$252</f>
        <v>0</v>
      </c>
      <c r="GK20" s="218">
        <f>'12'!$M$253</f>
        <v>0</v>
      </c>
      <c r="GL20" s="218">
        <f>'12'!$M$233</f>
        <v>0</v>
      </c>
      <c r="GM20" s="218">
        <f>'12'!$M$255</f>
        <v>0</v>
      </c>
      <c r="GN20" s="346">
        <f>'12'!$M$257</f>
        <v>0</v>
      </c>
      <c r="GO20" s="346">
        <f>'12'!$M$258</f>
        <v>0</v>
      </c>
      <c r="GP20" s="346">
        <f>'12'!$M$259</f>
        <v>0</v>
      </c>
      <c r="GQ20" s="346">
        <f>'12'!$M$260</f>
        <v>0</v>
      </c>
      <c r="GR20" s="218">
        <f>'12'!$M$262</f>
        <v>0</v>
      </c>
      <c r="GS20" s="218">
        <f>'12'!$M$263</f>
        <v>0</v>
      </c>
      <c r="GT20" s="218">
        <f>'12'!$M$264</f>
        <v>0</v>
      </c>
      <c r="GU20" s="218">
        <f>'12'!$M$265</f>
        <v>0</v>
      </c>
      <c r="GV20" s="346">
        <f>'12'!$M$267</f>
        <v>0</v>
      </c>
      <c r="GW20" s="346">
        <f>'12'!$M$268</f>
        <v>0</v>
      </c>
      <c r="GX20" s="346">
        <f>'12'!$M$269</f>
        <v>0</v>
      </c>
      <c r="GY20" s="346">
        <f>'12'!$M$270</f>
        <v>0</v>
      </c>
    </row>
    <row r="21" spans="2:207" ht="15" customHeight="1">
      <c r="B21" s="8"/>
      <c r="C21" s="8"/>
      <c r="D21" s="36"/>
      <c r="E21" s="8"/>
      <c r="F21" s="8"/>
      <c r="G21" s="8"/>
      <c r="H21" s="8"/>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6"/>
      <c r="AP21" s="346"/>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6"/>
      <c r="BX21" s="346"/>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6"/>
      <c r="DF21" s="346"/>
      <c r="DG21" s="343"/>
      <c r="DH21" s="343"/>
      <c r="DI21" s="343"/>
      <c r="DJ21" s="343"/>
      <c r="DK21" s="343"/>
      <c r="DL21" s="343"/>
      <c r="DM21" s="343"/>
      <c r="DN21" s="343"/>
      <c r="DO21" s="343"/>
      <c r="DP21" s="343"/>
      <c r="DQ21" s="343"/>
      <c r="DR21" s="343"/>
      <c r="DS21" s="343"/>
      <c r="DT21" s="343"/>
      <c r="DU21" s="343"/>
      <c r="DV21" s="343"/>
      <c r="DW21" s="346"/>
      <c r="DX21" s="346"/>
      <c r="DY21" s="349"/>
      <c r="DZ21" s="349"/>
      <c r="EA21" s="349"/>
      <c r="EB21" s="349"/>
      <c r="EC21" s="349"/>
      <c r="ED21" s="349"/>
      <c r="EE21" s="349"/>
      <c r="EF21" s="349"/>
      <c r="EG21" s="349"/>
      <c r="EH21" s="349"/>
      <c r="EI21" s="349"/>
      <c r="EJ21" s="349"/>
      <c r="EK21" s="349"/>
      <c r="EL21" s="349"/>
      <c r="EM21" s="349"/>
      <c r="EN21" s="352"/>
      <c r="EO21" s="352"/>
      <c r="EP21" s="352"/>
      <c r="EQ21" s="352"/>
      <c r="ER21" s="352"/>
      <c r="ES21" s="352"/>
      <c r="ET21" s="352"/>
      <c r="EU21" s="352"/>
      <c r="EV21" s="352"/>
      <c r="EW21" s="352"/>
      <c r="EX21" s="352"/>
      <c r="EY21" s="352"/>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218"/>
      <c r="FY21" s="218"/>
      <c r="FZ21" s="218"/>
      <c r="GA21" s="218"/>
      <c r="GB21" s="218"/>
      <c r="GC21" s="218"/>
      <c r="GD21" s="218"/>
      <c r="GE21" s="218"/>
      <c r="GF21" s="346"/>
      <c r="GG21" s="346"/>
      <c r="GH21" s="346"/>
      <c r="GI21" s="346"/>
      <c r="GJ21" s="218"/>
      <c r="GK21" s="218"/>
      <c r="GL21" s="218"/>
      <c r="GM21" s="218"/>
      <c r="GN21" s="346"/>
      <c r="GO21" s="346"/>
      <c r="GP21" s="346"/>
      <c r="GQ21" s="346"/>
      <c r="GR21" s="218"/>
      <c r="GS21" s="218"/>
      <c r="GT21" s="218"/>
      <c r="GU21" s="218"/>
      <c r="GV21" s="346"/>
      <c r="GW21" s="346"/>
      <c r="GX21" s="346"/>
      <c r="GY21" s="346"/>
    </row>
    <row r="22" spans="2:207" ht="24.75" customHeight="1">
      <c r="B22" s="8"/>
      <c r="C22" s="8" t="s">
        <v>777</v>
      </c>
      <c r="D22" s="36"/>
      <c r="E22" s="8">
        <f t="shared" ref="E22:GY22" si="0">SUM(E9:E20)</f>
        <v>12</v>
      </c>
      <c r="F22" s="8">
        <f t="shared" si="0"/>
        <v>12</v>
      </c>
      <c r="G22" s="8">
        <f t="shared" si="0"/>
        <v>0</v>
      </c>
      <c r="H22" s="8">
        <f t="shared" si="0"/>
        <v>0</v>
      </c>
      <c r="I22" s="343">
        <f t="shared" si="0"/>
        <v>3</v>
      </c>
      <c r="J22" s="343">
        <f t="shared" si="0"/>
        <v>27</v>
      </c>
      <c r="K22" s="343">
        <f t="shared" si="0"/>
        <v>3</v>
      </c>
      <c r="L22" s="343">
        <f t="shared" si="0"/>
        <v>27</v>
      </c>
      <c r="M22" s="343">
        <f t="shared" si="0"/>
        <v>15</v>
      </c>
      <c r="N22" s="343">
        <f t="shared" si="0"/>
        <v>210</v>
      </c>
      <c r="O22" s="343">
        <f t="shared" si="0"/>
        <v>3</v>
      </c>
      <c r="P22" s="343">
        <f t="shared" si="0"/>
        <v>27</v>
      </c>
      <c r="Q22" s="343">
        <f t="shared" si="0"/>
        <v>0</v>
      </c>
      <c r="R22" s="343">
        <f t="shared" si="0"/>
        <v>0</v>
      </c>
      <c r="S22" s="343">
        <f t="shared" si="0"/>
        <v>3</v>
      </c>
      <c r="T22" s="343">
        <f t="shared" si="0"/>
        <v>129</v>
      </c>
      <c r="U22" s="343">
        <f t="shared" si="0"/>
        <v>3</v>
      </c>
      <c r="V22" s="343">
        <f t="shared" si="0"/>
        <v>27</v>
      </c>
      <c r="W22" s="343">
        <f t="shared" si="0"/>
        <v>0</v>
      </c>
      <c r="X22" s="343">
        <f t="shared" si="0"/>
        <v>0</v>
      </c>
      <c r="Y22" s="343">
        <f t="shared" si="0"/>
        <v>0</v>
      </c>
      <c r="Z22" s="343">
        <f t="shared" si="0"/>
        <v>0</v>
      </c>
      <c r="AA22" s="343">
        <f t="shared" si="0"/>
        <v>3</v>
      </c>
      <c r="AB22" s="343">
        <f t="shared" si="0"/>
        <v>63</v>
      </c>
      <c r="AC22" s="343">
        <f t="shared" si="0"/>
        <v>3</v>
      </c>
      <c r="AD22" s="343">
        <f t="shared" si="0"/>
        <v>27</v>
      </c>
      <c r="AE22" s="343">
        <f t="shared" si="0"/>
        <v>0</v>
      </c>
      <c r="AF22" s="343">
        <f t="shared" si="0"/>
        <v>0</v>
      </c>
      <c r="AG22" s="343">
        <f t="shared" si="0"/>
        <v>9</v>
      </c>
      <c r="AH22" s="343">
        <f t="shared" si="0"/>
        <v>72</v>
      </c>
      <c r="AI22" s="343">
        <f t="shared" si="0"/>
        <v>0</v>
      </c>
      <c r="AJ22" s="343">
        <f t="shared" si="0"/>
        <v>0</v>
      </c>
      <c r="AK22" s="343">
        <f t="shared" si="0"/>
        <v>0</v>
      </c>
      <c r="AL22" s="343">
        <f t="shared" si="0"/>
        <v>0</v>
      </c>
      <c r="AM22" s="343">
        <f t="shared" si="0"/>
        <v>3</v>
      </c>
      <c r="AN22" s="343">
        <f t="shared" si="0"/>
        <v>20</v>
      </c>
      <c r="AO22" s="346">
        <f t="shared" si="0"/>
        <v>48</v>
      </c>
      <c r="AP22" s="346">
        <f t="shared" si="0"/>
        <v>629</v>
      </c>
      <c r="AQ22" s="343">
        <f t="shared" si="0"/>
        <v>0</v>
      </c>
      <c r="AR22" s="343">
        <f t="shared" si="0"/>
        <v>0</v>
      </c>
      <c r="AS22" s="343">
        <f t="shared" si="0"/>
        <v>2</v>
      </c>
      <c r="AT22" s="343">
        <f t="shared" si="0"/>
        <v>100</v>
      </c>
      <c r="AU22" s="343">
        <f t="shared" si="0"/>
        <v>4</v>
      </c>
      <c r="AV22" s="343">
        <f t="shared" si="0"/>
        <v>45</v>
      </c>
      <c r="AW22" s="343">
        <f t="shared" si="0"/>
        <v>4</v>
      </c>
      <c r="AX22" s="343">
        <f t="shared" si="0"/>
        <v>45</v>
      </c>
      <c r="AY22" s="343">
        <f t="shared" si="0"/>
        <v>1</v>
      </c>
      <c r="AZ22" s="343">
        <f t="shared" si="0"/>
        <v>10</v>
      </c>
      <c r="BA22" s="343">
        <f t="shared" si="0"/>
        <v>0</v>
      </c>
      <c r="BB22" s="343">
        <f t="shared" si="0"/>
        <v>0</v>
      </c>
      <c r="BC22" s="343">
        <f t="shared" si="0"/>
        <v>0</v>
      </c>
      <c r="BD22" s="343">
        <f t="shared" si="0"/>
        <v>0</v>
      </c>
      <c r="BE22" s="343">
        <f t="shared" si="0"/>
        <v>0</v>
      </c>
      <c r="BF22" s="343">
        <f t="shared" si="0"/>
        <v>0</v>
      </c>
      <c r="BG22" s="343">
        <f t="shared" si="0"/>
        <v>0</v>
      </c>
      <c r="BH22" s="343">
        <f t="shared" si="0"/>
        <v>0</v>
      </c>
      <c r="BI22" s="343">
        <f t="shared" si="0"/>
        <v>0</v>
      </c>
      <c r="BJ22" s="343">
        <f t="shared" si="0"/>
        <v>0</v>
      </c>
      <c r="BK22" s="343">
        <f t="shared" si="0"/>
        <v>0</v>
      </c>
      <c r="BL22" s="343">
        <f t="shared" si="0"/>
        <v>0</v>
      </c>
      <c r="BM22" s="343">
        <f t="shared" si="0"/>
        <v>0</v>
      </c>
      <c r="BN22" s="343">
        <f t="shared" si="0"/>
        <v>0</v>
      </c>
      <c r="BO22" s="343">
        <f t="shared" si="0"/>
        <v>1</v>
      </c>
      <c r="BP22" s="343">
        <f t="shared" si="0"/>
        <v>10</v>
      </c>
      <c r="BQ22" s="343">
        <f t="shared" si="0"/>
        <v>0</v>
      </c>
      <c r="BR22" s="343">
        <f t="shared" si="0"/>
        <v>0</v>
      </c>
      <c r="BS22" s="343">
        <f t="shared" si="0"/>
        <v>0</v>
      </c>
      <c r="BT22" s="343">
        <f t="shared" si="0"/>
        <v>0</v>
      </c>
      <c r="BU22" s="343">
        <f t="shared" si="0"/>
        <v>0</v>
      </c>
      <c r="BV22" s="343">
        <f t="shared" si="0"/>
        <v>0</v>
      </c>
      <c r="BW22" s="346">
        <f t="shared" si="0"/>
        <v>12</v>
      </c>
      <c r="BX22" s="346">
        <f t="shared" si="0"/>
        <v>210</v>
      </c>
      <c r="BY22" s="343">
        <f t="shared" si="0"/>
        <v>0</v>
      </c>
      <c r="BZ22" s="343">
        <f t="shared" si="0"/>
        <v>0</v>
      </c>
      <c r="CA22" s="343">
        <f t="shared" si="0"/>
        <v>2</v>
      </c>
      <c r="CB22" s="343">
        <f t="shared" si="0"/>
        <v>60</v>
      </c>
      <c r="CC22" s="343">
        <f t="shared" si="0"/>
        <v>4</v>
      </c>
      <c r="CD22" s="343">
        <f t="shared" si="0"/>
        <v>66</v>
      </c>
      <c r="CE22" s="343">
        <f t="shared" si="0"/>
        <v>2</v>
      </c>
      <c r="CF22" s="343">
        <f t="shared" si="0"/>
        <v>61</v>
      </c>
      <c r="CG22" s="343">
        <f t="shared" si="0"/>
        <v>1</v>
      </c>
      <c r="CH22" s="343">
        <f t="shared" si="0"/>
        <v>35</v>
      </c>
      <c r="CI22" s="343">
        <f t="shared" si="0"/>
        <v>0</v>
      </c>
      <c r="CJ22" s="343">
        <f t="shared" si="0"/>
        <v>1</v>
      </c>
      <c r="CK22" s="343">
        <f t="shared" si="0"/>
        <v>35</v>
      </c>
      <c r="CL22" s="343">
        <f t="shared" si="0"/>
        <v>0</v>
      </c>
      <c r="CM22" s="343">
        <f t="shared" si="0"/>
        <v>1</v>
      </c>
      <c r="CN22" s="343">
        <f t="shared" si="0"/>
        <v>20</v>
      </c>
      <c r="CO22" s="343">
        <f t="shared" si="0"/>
        <v>0</v>
      </c>
      <c r="CP22" s="343">
        <f t="shared" si="0"/>
        <v>0</v>
      </c>
      <c r="CQ22" s="343">
        <f t="shared" si="0"/>
        <v>1</v>
      </c>
      <c r="CR22" s="343">
        <f t="shared" si="0"/>
        <v>60</v>
      </c>
      <c r="CS22" s="343">
        <f t="shared" si="0"/>
        <v>1</v>
      </c>
      <c r="CT22" s="343">
        <f t="shared" si="0"/>
        <v>20</v>
      </c>
      <c r="CU22" s="343">
        <f t="shared" si="0"/>
        <v>0</v>
      </c>
      <c r="CV22" s="343">
        <f t="shared" si="0"/>
        <v>0</v>
      </c>
      <c r="CW22" s="343">
        <f t="shared" si="0"/>
        <v>2</v>
      </c>
      <c r="CX22" s="343">
        <f t="shared" si="0"/>
        <v>80</v>
      </c>
      <c r="CY22" s="343">
        <f t="shared" si="0"/>
        <v>0</v>
      </c>
      <c r="CZ22" s="343">
        <f t="shared" si="0"/>
        <v>0</v>
      </c>
      <c r="DA22" s="343">
        <f t="shared" si="0"/>
        <v>0</v>
      </c>
      <c r="DB22" s="343">
        <f t="shared" si="0"/>
        <v>0</v>
      </c>
      <c r="DC22" s="343">
        <f t="shared" si="0"/>
        <v>3</v>
      </c>
      <c r="DD22" s="343">
        <f t="shared" si="0"/>
        <v>71</v>
      </c>
      <c r="DE22" s="346">
        <f t="shared" si="0"/>
        <v>49</v>
      </c>
      <c r="DF22" s="346">
        <f t="shared" si="0"/>
        <v>403</v>
      </c>
      <c r="DG22" s="343">
        <f t="shared" si="0"/>
        <v>0</v>
      </c>
      <c r="DH22" s="343">
        <f t="shared" si="0"/>
        <v>0</v>
      </c>
      <c r="DI22" s="343">
        <f t="shared" si="0"/>
        <v>0</v>
      </c>
      <c r="DJ22" s="343">
        <f t="shared" si="0"/>
        <v>0</v>
      </c>
      <c r="DK22" s="343">
        <f t="shared" si="0"/>
        <v>48</v>
      </c>
      <c r="DL22" s="343">
        <f t="shared" si="0"/>
        <v>16980</v>
      </c>
      <c r="DM22" s="343">
        <f t="shared" si="0"/>
        <v>12</v>
      </c>
      <c r="DN22" s="343">
        <f t="shared" si="0"/>
        <v>600</v>
      </c>
      <c r="DO22" s="343">
        <f t="shared" si="0"/>
        <v>0</v>
      </c>
      <c r="DP22" s="343">
        <f t="shared" si="0"/>
        <v>0</v>
      </c>
      <c r="DQ22" s="343">
        <f t="shared" si="0"/>
        <v>3288</v>
      </c>
      <c r="DR22" s="343">
        <f t="shared" si="0"/>
        <v>16980</v>
      </c>
      <c r="DS22" s="343">
        <f t="shared" si="0"/>
        <v>0</v>
      </c>
      <c r="DT22" s="343">
        <f t="shared" si="0"/>
        <v>0</v>
      </c>
      <c r="DU22" s="343">
        <f t="shared" si="0"/>
        <v>156</v>
      </c>
      <c r="DV22" s="343">
        <f t="shared" si="0"/>
        <v>16980</v>
      </c>
      <c r="DW22" s="347">
        <f t="shared" si="0"/>
        <v>3504</v>
      </c>
      <c r="DX22" s="346">
        <f t="shared" si="0"/>
        <v>51540</v>
      </c>
      <c r="DY22" s="349">
        <f t="shared" si="0"/>
        <v>1697</v>
      </c>
      <c r="DZ22" s="349">
        <f t="shared" si="0"/>
        <v>750</v>
      </c>
      <c r="EA22" s="349">
        <f t="shared" si="0"/>
        <v>322</v>
      </c>
      <c r="EB22" s="349">
        <f t="shared" si="0"/>
        <v>322</v>
      </c>
      <c r="EC22" s="349">
        <f t="shared" si="0"/>
        <v>83</v>
      </c>
      <c r="ED22" s="349">
        <f t="shared" si="0"/>
        <v>79</v>
      </c>
      <c r="EE22" s="349">
        <f t="shared" si="0"/>
        <v>462</v>
      </c>
      <c r="EF22" s="349">
        <f t="shared" si="0"/>
        <v>444</v>
      </c>
      <c r="EG22" s="349">
        <f t="shared" si="0"/>
        <v>1677</v>
      </c>
      <c r="EH22" s="349">
        <f t="shared" si="0"/>
        <v>1701</v>
      </c>
      <c r="EI22" s="349">
        <f t="shared" si="0"/>
        <v>1664</v>
      </c>
      <c r="EJ22" s="349">
        <f t="shared" si="0"/>
        <v>1687</v>
      </c>
      <c r="EK22" s="349">
        <f t="shared" si="0"/>
        <v>1610</v>
      </c>
      <c r="EL22" s="349">
        <f t="shared" si="0"/>
        <v>1307</v>
      </c>
      <c r="EM22" s="349">
        <f t="shared" si="0"/>
        <v>834</v>
      </c>
      <c r="EN22" s="352">
        <f t="shared" si="0"/>
        <v>54</v>
      </c>
      <c r="EO22" s="352">
        <f t="shared" si="0"/>
        <v>153</v>
      </c>
      <c r="EP22" s="352">
        <f t="shared" si="0"/>
        <v>7</v>
      </c>
      <c r="EQ22" s="352">
        <f t="shared" si="0"/>
        <v>117</v>
      </c>
      <c r="ER22" s="352">
        <f t="shared" si="0"/>
        <v>0</v>
      </c>
      <c r="ES22" s="352">
        <f t="shared" si="0"/>
        <v>0</v>
      </c>
      <c r="ET22" s="352">
        <f t="shared" si="0"/>
        <v>0</v>
      </c>
      <c r="EU22" s="352">
        <f t="shared" si="0"/>
        <v>0</v>
      </c>
      <c r="EV22" s="352">
        <f t="shared" si="0"/>
        <v>0</v>
      </c>
      <c r="EW22" s="352">
        <f t="shared" si="0"/>
        <v>0</v>
      </c>
      <c r="EX22" s="352">
        <f t="shared" si="0"/>
        <v>0</v>
      </c>
      <c r="EY22" s="352">
        <f t="shared" si="0"/>
        <v>0</v>
      </c>
      <c r="EZ22" s="346">
        <f t="shared" si="0"/>
        <v>0</v>
      </c>
      <c r="FA22" s="346">
        <f t="shared" si="0"/>
        <v>0</v>
      </c>
      <c r="FB22" s="346">
        <f t="shared" si="0"/>
        <v>0</v>
      </c>
      <c r="FC22" s="346">
        <f t="shared" si="0"/>
        <v>4</v>
      </c>
      <c r="FD22" s="346">
        <f t="shared" si="0"/>
        <v>0</v>
      </c>
      <c r="FE22" s="346">
        <f t="shared" si="0"/>
        <v>0</v>
      </c>
      <c r="FF22" s="346">
        <f t="shared" si="0"/>
        <v>0</v>
      </c>
      <c r="FG22" s="346">
        <f t="shared" si="0"/>
        <v>2</v>
      </c>
      <c r="FH22" s="346">
        <f t="shared" si="0"/>
        <v>0</v>
      </c>
      <c r="FI22" s="346">
        <f t="shared" si="0"/>
        <v>0</v>
      </c>
      <c r="FJ22" s="346">
        <f t="shared" si="0"/>
        <v>0</v>
      </c>
      <c r="FK22" s="346">
        <f t="shared" si="0"/>
        <v>1</v>
      </c>
      <c r="FL22" s="346">
        <f t="shared" si="0"/>
        <v>0</v>
      </c>
      <c r="FM22" s="346">
        <f t="shared" si="0"/>
        <v>0</v>
      </c>
      <c r="FN22" s="346">
        <f t="shared" si="0"/>
        <v>0</v>
      </c>
      <c r="FO22" s="346">
        <f t="shared" si="0"/>
        <v>0</v>
      </c>
      <c r="FP22" s="346">
        <f t="shared" si="0"/>
        <v>0</v>
      </c>
      <c r="FQ22" s="346">
        <f t="shared" si="0"/>
        <v>0</v>
      </c>
      <c r="FR22" s="346">
        <f t="shared" si="0"/>
        <v>0</v>
      </c>
      <c r="FS22" s="346">
        <f t="shared" si="0"/>
        <v>0</v>
      </c>
      <c r="FT22" s="346">
        <f t="shared" si="0"/>
        <v>0</v>
      </c>
      <c r="FU22" s="346">
        <f t="shared" si="0"/>
        <v>0</v>
      </c>
      <c r="FV22" s="346">
        <f t="shared" si="0"/>
        <v>1</v>
      </c>
      <c r="FW22" s="346">
        <f t="shared" si="0"/>
        <v>2</v>
      </c>
      <c r="FX22" s="218">
        <f t="shared" si="0"/>
        <v>0</v>
      </c>
      <c r="FY22" s="218">
        <f t="shared" si="0"/>
        <v>0</v>
      </c>
      <c r="FZ22" s="218">
        <f t="shared" si="0"/>
        <v>0</v>
      </c>
      <c r="GA22" s="218">
        <f t="shared" si="0"/>
        <v>0</v>
      </c>
      <c r="GB22" s="218">
        <f t="shared" si="0"/>
        <v>0</v>
      </c>
      <c r="GC22" s="218">
        <f t="shared" si="0"/>
        <v>0</v>
      </c>
      <c r="GD22" s="218">
        <f t="shared" si="0"/>
        <v>0</v>
      </c>
      <c r="GE22" s="218">
        <f t="shared" si="0"/>
        <v>0</v>
      </c>
      <c r="GF22" s="346">
        <f t="shared" si="0"/>
        <v>0</v>
      </c>
      <c r="GG22" s="346">
        <f t="shared" si="0"/>
        <v>0</v>
      </c>
      <c r="GH22" s="346">
        <f t="shared" si="0"/>
        <v>0</v>
      </c>
      <c r="GI22" s="346">
        <f t="shared" si="0"/>
        <v>0</v>
      </c>
      <c r="GJ22" s="218">
        <f t="shared" si="0"/>
        <v>0</v>
      </c>
      <c r="GK22" s="218">
        <f t="shared" si="0"/>
        <v>0</v>
      </c>
      <c r="GL22" s="218">
        <f t="shared" si="0"/>
        <v>0</v>
      </c>
      <c r="GM22" s="218">
        <f t="shared" si="0"/>
        <v>0</v>
      </c>
      <c r="GN22" s="346">
        <f t="shared" si="0"/>
        <v>0</v>
      </c>
      <c r="GO22" s="346">
        <f t="shared" si="0"/>
        <v>0</v>
      </c>
      <c r="GP22" s="346">
        <f t="shared" si="0"/>
        <v>0</v>
      </c>
      <c r="GQ22" s="346">
        <f t="shared" si="0"/>
        <v>0</v>
      </c>
      <c r="GR22" s="218">
        <f t="shared" si="0"/>
        <v>0</v>
      </c>
      <c r="GS22" s="218">
        <f t="shared" si="0"/>
        <v>0</v>
      </c>
      <c r="GT22" s="218">
        <f t="shared" si="0"/>
        <v>0</v>
      </c>
      <c r="GU22" s="218">
        <f t="shared" si="0"/>
        <v>0</v>
      </c>
      <c r="GV22" s="346">
        <f t="shared" si="0"/>
        <v>0</v>
      </c>
      <c r="GW22" s="346">
        <f t="shared" si="0"/>
        <v>0</v>
      </c>
      <c r="GX22" s="346">
        <f t="shared" si="0"/>
        <v>0</v>
      </c>
      <c r="GY22" s="346">
        <f t="shared" si="0"/>
        <v>0</v>
      </c>
    </row>
    <row r="23" spans="2:207" ht="24.75" customHeight="1">
      <c r="B23" s="8"/>
      <c r="C23" s="8" t="s">
        <v>852</v>
      </c>
      <c r="D23" s="8"/>
      <c r="E23" s="8"/>
      <c r="F23" s="8"/>
      <c r="G23" s="8"/>
      <c r="H23" s="8"/>
      <c r="I23" s="344">
        <f t="shared" ref="I23:GY23" si="1">IF(SUM(I10:I21)=0,0,AVERAGE(I10:I21))</f>
        <v>0.27272727272727271</v>
      </c>
      <c r="J23" s="344">
        <f t="shared" si="1"/>
        <v>2.4545454545454546</v>
      </c>
      <c r="K23" s="344">
        <f t="shared" si="1"/>
        <v>0.27272727272727271</v>
      </c>
      <c r="L23" s="344">
        <f t="shared" si="1"/>
        <v>2.4545454545454546</v>
      </c>
      <c r="M23" s="344">
        <f t="shared" si="1"/>
        <v>1.3636363636363635</v>
      </c>
      <c r="N23" s="344">
        <f t="shared" si="1"/>
        <v>19.09090909090909</v>
      </c>
      <c r="O23" s="344">
        <f t="shared" si="1"/>
        <v>0.27272727272727271</v>
      </c>
      <c r="P23" s="344">
        <f t="shared" si="1"/>
        <v>2.4545454545454546</v>
      </c>
      <c r="Q23" s="344">
        <f t="shared" si="1"/>
        <v>0</v>
      </c>
      <c r="R23" s="344">
        <f t="shared" si="1"/>
        <v>0</v>
      </c>
      <c r="S23" s="344">
        <f t="shared" si="1"/>
        <v>0.27272727272727271</v>
      </c>
      <c r="T23" s="344">
        <f t="shared" si="1"/>
        <v>11.727272727272727</v>
      </c>
      <c r="U23" s="344">
        <f t="shared" si="1"/>
        <v>0.27272727272727271</v>
      </c>
      <c r="V23" s="344">
        <f t="shared" si="1"/>
        <v>2.4545454545454546</v>
      </c>
      <c r="W23" s="344">
        <f t="shared" si="1"/>
        <v>0</v>
      </c>
      <c r="X23" s="344">
        <f t="shared" si="1"/>
        <v>0</v>
      </c>
      <c r="Y23" s="344">
        <f t="shared" si="1"/>
        <v>0</v>
      </c>
      <c r="Z23" s="344">
        <f t="shared" si="1"/>
        <v>0</v>
      </c>
      <c r="AA23" s="344">
        <f t="shared" si="1"/>
        <v>0.27272727272727271</v>
      </c>
      <c r="AB23" s="344">
        <f t="shared" si="1"/>
        <v>5.7272727272727275</v>
      </c>
      <c r="AC23" s="344">
        <f t="shared" si="1"/>
        <v>0.27272727272727271</v>
      </c>
      <c r="AD23" s="344">
        <f t="shared" si="1"/>
        <v>2.4545454545454546</v>
      </c>
      <c r="AE23" s="344">
        <f t="shared" si="1"/>
        <v>0</v>
      </c>
      <c r="AF23" s="344">
        <f t="shared" si="1"/>
        <v>0</v>
      </c>
      <c r="AG23" s="344">
        <f t="shared" si="1"/>
        <v>0.81818181818181823</v>
      </c>
      <c r="AH23" s="344">
        <f t="shared" si="1"/>
        <v>6.5454545454545459</v>
      </c>
      <c r="AI23" s="344">
        <f t="shared" si="1"/>
        <v>0</v>
      </c>
      <c r="AJ23" s="344">
        <f t="shared" si="1"/>
        <v>0</v>
      </c>
      <c r="AK23" s="344">
        <f t="shared" si="1"/>
        <v>0</v>
      </c>
      <c r="AL23" s="344">
        <f t="shared" si="1"/>
        <v>0</v>
      </c>
      <c r="AM23" s="344">
        <f t="shared" si="1"/>
        <v>0</v>
      </c>
      <c r="AN23" s="344">
        <f t="shared" si="1"/>
        <v>0</v>
      </c>
      <c r="AO23" s="347">
        <f t="shared" si="1"/>
        <v>4.0909090909090908</v>
      </c>
      <c r="AP23" s="347">
        <f t="shared" si="1"/>
        <v>55.363636363636367</v>
      </c>
      <c r="AQ23" s="344">
        <f t="shared" si="1"/>
        <v>0</v>
      </c>
      <c r="AR23" s="344">
        <f t="shared" si="1"/>
        <v>0</v>
      </c>
      <c r="AS23" s="344">
        <f t="shared" si="1"/>
        <v>0.18181818181818182</v>
      </c>
      <c r="AT23" s="344">
        <f t="shared" si="1"/>
        <v>9.0909090909090917</v>
      </c>
      <c r="AU23" s="344">
        <f t="shared" si="1"/>
        <v>0.36363636363636365</v>
      </c>
      <c r="AV23" s="344">
        <f t="shared" si="1"/>
        <v>4.0909090909090908</v>
      </c>
      <c r="AW23" s="344">
        <f t="shared" si="1"/>
        <v>0.36363636363636365</v>
      </c>
      <c r="AX23" s="344">
        <f t="shared" si="1"/>
        <v>4.0909090909090908</v>
      </c>
      <c r="AY23" s="344">
        <f t="shared" si="1"/>
        <v>9.0909090909090912E-2</v>
      </c>
      <c r="AZ23" s="344">
        <f t="shared" si="1"/>
        <v>0.90909090909090906</v>
      </c>
      <c r="BA23" s="344">
        <f t="shared" si="1"/>
        <v>0</v>
      </c>
      <c r="BB23" s="344">
        <f t="shared" si="1"/>
        <v>0</v>
      </c>
      <c r="BC23" s="344">
        <f t="shared" si="1"/>
        <v>0</v>
      </c>
      <c r="BD23" s="344">
        <f t="shared" si="1"/>
        <v>0</v>
      </c>
      <c r="BE23" s="344">
        <f t="shared" si="1"/>
        <v>0</v>
      </c>
      <c r="BF23" s="344">
        <f t="shared" si="1"/>
        <v>0</v>
      </c>
      <c r="BG23" s="344">
        <f t="shared" si="1"/>
        <v>0</v>
      </c>
      <c r="BH23" s="344">
        <f t="shared" si="1"/>
        <v>0</v>
      </c>
      <c r="BI23" s="344">
        <f t="shared" si="1"/>
        <v>0</v>
      </c>
      <c r="BJ23" s="344">
        <f t="shared" si="1"/>
        <v>0</v>
      </c>
      <c r="BK23" s="344">
        <f t="shared" si="1"/>
        <v>0</v>
      </c>
      <c r="BL23" s="344">
        <f t="shared" si="1"/>
        <v>0</v>
      </c>
      <c r="BM23" s="344">
        <f t="shared" si="1"/>
        <v>0</v>
      </c>
      <c r="BN23" s="344">
        <f t="shared" si="1"/>
        <v>0</v>
      </c>
      <c r="BO23" s="344">
        <f t="shared" si="1"/>
        <v>9.0909090909090912E-2</v>
      </c>
      <c r="BP23" s="344">
        <f t="shared" si="1"/>
        <v>0.90909090909090906</v>
      </c>
      <c r="BQ23" s="344">
        <f t="shared" si="1"/>
        <v>0</v>
      </c>
      <c r="BR23" s="344">
        <f t="shared" si="1"/>
        <v>0</v>
      </c>
      <c r="BS23" s="344">
        <f t="shared" si="1"/>
        <v>0</v>
      </c>
      <c r="BT23" s="344">
        <f t="shared" si="1"/>
        <v>0</v>
      </c>
      <c r="BU23" s="344">
        <f t="shared" si="1"/>
        <v>0</v>
      </c>
      <c r="BV23" s="344">
        <f t="shared" si="1"/>
        <v>0</v>
      </c>
      <c r="BW23" s="347">
        <f t="shared" si="1"/>
        <v>1.0909090909090908</v>
      </c>
      <c r="BX23" s="347">
        <f t="shared" si="1"/>
        <v>19.09090909090909</v>
      </c>
      <c r="BY23" s="344">
        <f t="shared" si="1"/>
        <v>0</v>
      </c>
      <c r="BZ23" s="344">
        <f t="shared" si="1"/>
        <v>0</v>
      </c>
      <c r="CA23" s="344">
        <f t="shared" si="1"/>
        <v>0.18181818181818182</v>
      </c>
      <c r="CB23" s="344">
        <f t="shared" si="1"/>
        <v>5.4545454545454541</v>
      </c>
      <c r="CC23" s="344">
        <f t="shared" si="1"/>
        <v>0.36363636363636365</v>
      </c>
      <c r="CD23" s="344">
        <f t="shared" si="1"/>
        <v>6</v>
      </c>
      <c r="CE23" s="344">
        <f t="shared" si="1"/>
        <v>0.18181818181818182</v>
      </c>
      <c r="CF23" s="344">
        <f t="shared" si="1"/>
        <v>5.5454545454545459</v>
      </c>
      <c r="CG23" s="344">
        <f t="shared" si="1"/>
        <v>9.0909090909090912E-2</v>
      </c>
      <c r="CH23" s="344">
        <f t="shared" si="1"/>
        <v>3.1818181818181817</v>
      </c>
      <c r="CI23" s="344">
        <f t="shared" si="1"/>
        <v>0</v>
      </c>
      <c r="CJ23" s="344">
        <f t="shared" si="1"/>
        <v>9.0909090909090912E-2</v>
      </c>
      <c r="CK23" s="344">
        <f t="shared" si="1"/>
        <v>3.1818181818181817</v>
      </c>
      <c r="CL23" s="344">
        <f t="shared" si="1"/>
        <v>0</v>
      </c>
      <c r="CM23" s="344">
        <f t="shared" si="1"/>
        <v>9.0909090909090912E-2</v>
      </c>
      <c r="CN23" s="344">
        <f t="shared" si="1"/>
        <v>1.8181818181818181</v>
      </c>
      <c r="CO23" s="344">
        <f t="shared" si="1"/>
        <v>0</v>
      </c>
      <c r="CP23" s="344">
        <f t="shared" si="1"/>
        <v>0</v>
      </c>
      <c r="CQ23" s="344">
        <f t="shared" si="1"/>
        <v>9.0909090909090912E-2</v>
      </c>
      <c r="CR23" s="344">
        <f t="shared" si="1"/>
        <v>5.4545454545454541</v>
      </c>
      <c r="CS23" s="344">
        <f t="shared" si="1"/>
        <v>9.0909090909090912E-2</v>
      </c>
      <c r="CT23" s="344">
        <f t="shared" si="1"/>
        <v>1.8181818181818181</v>
      </c>
      <c r="CU23" s="344">
        <f t="shared" si="1"/>
        <v>0</v>
      </c>
      <c r="CV23" s="344">
        <f t="shared" si="1"/>
        <v>0</v>
      </c>
      <c r="CW23" s="344">
        <f t="shared" si="1"/>
        <v>0.18181818181818182</v>
      </c>
      <c r="CX23" s="344">
        <f t="shared" si="1"/>
        <v>7.2727272727272725</v>
      </c>
      <c r="CY23" s="344">
        <f t="shared" si="1"/>
        <v>0</v>
      </c>
      <c r="CZ23" s="344">
        <f t="shared" si="1"/>
        <v>0</v>
      </c>
      <c r="DA23" s="344">
        <f t="shared" si="1"/>
        <v>0</v>
      </c>
      <c r="DB23" s="344">
        <f t="shared" si="1"/>
        <v>0</v>
      </c>
      <c r="DC23" s="344">
        <f t="shared" si="1"/>
        <v>0.27272727272727271</v>
      </c>
      <c r="DD23" s="344">
        <f t="shared" si="1"/>
        <v>6.4545454545454541</v>
      </c>
      <c r="DE23" s="347">
        <f t="shared" si="1"/>
        <v>4.4545454545454541</v>
      </c>
      <c r="DF23" s="347">
        <f t="shared" si="1"/>
        <v>36.636363636363633</v>
      </c>
      <c r="DG23" s="344">
        <f t="shared" si="1"/>
        <v>0</v>
      </c>
      <c r="DH23" s="344">
        <f t="shared" si="1"/>
        <v>0</v>
      </c>
      <c r="DI23" s="344">
        <f t="shared" si="1"/>
        <v>0</v>
      </c>
      <c r="DJ23" s="344">
        <f t="shared" si="1"/>
        <v>0</v>
      </c>
      <c r="DK23" s="344">
        <f t="shared" si="1"/>
        <v>3.2727272727272729</v>
      </c>
      <c r="DL23" s="344">
        <f t="shared" si="1"/>
        <v>1157.7272727272727</v>
      </c>
      <c r="DM23" s="344">
        <f t="shared" si="1"/>
        <v>0.81818181818181823</v>
      </c>
      <c r="DN23" s="344">
        <f t="shared" si="1"/>
        <v>40.909090909090907</v>
      </c>
      <c r="DO23" s="344">
        <f t="shared" si="1"/>
        <v>0</v>
      </c>
      <c r="DP23" s="344">
        <f t="shared" si="1"/>
        <v>0</v>
      </c>
      <c r="DQ23" s="344">
        <f t="shared" si="1"/>
        <v>224.18181818181819</v>
      </c>
      <c r="DR23" s="344">
        <f t="shared" si="1"/>
        <v>1157.7272727272727</v>
      </c>
      <c r="DS23" s="344">
        <f t="shared" si="1"/>
        <v>0</v>
      </c>
      <c r="DT23" s="344">
        <f t="shared" si="1"/>
        <v>0</v>
      </c>
      <c r="DU23" s="344">
        <f t="shared" si="1"/>
        <v>10.636363636363637</v>
      </c>
      <c r="DV23" s="344">
        <f t="shared" si="1"/>
        <v>1157.7272727272727</v>
      </c>
      <c r="DW23" s="347">
        <f t="shared" si="1"/>
        <v>238.90909090909091</v>
      </c>
      <c r="DX23" s="347">
        <f t="shared" si="1"/>
        <v>3514.090909090909</v>
      </c>
      <c r="DY23" s="350">
        <f t="shared" si="1"/>
        <v>115.90909090909091</v>
      </c>
      <c r="DZ23" s="350">
        <f t="shared" si="1"/>
        <v>51.81818181818182</v>
      </c>
      <c r="EA23" s="350">
        <f t="shared" si="1"/>
        <v>21.454545454545453</v>
      </c>
      <c r="EB23" s="350">
        <f t="shared" si="1"/>
        <v>21.454545454545453</v>
      </c>
      <c r="EC23" s="350">
        <f t="shared" si="1"/>
        <v>5.2727272727272725</v>
      </c>
      <c r="ED23" s="350">
        <f t="shared" si="1"/>
        <v>4.9090909090909092</v>
      </c>
      <c r="EE23" s="350">
        <f t="shared" si="1"/>
        <v>29.454545454545453</v>
      </c>
      <c r="EF23" s="350">
        <f t="shared" si="1"/>
        <v>28.181818181818183</v>
      </c>
      <c r="EG23" s="350">
        <f t="shared" si="1"/>
        <v>113.72727272727273</v>
      </c>
      <c r="EH23" s="350">
        <f t="shared" si="1"/>
        <v>115.81818181818181</v>
      </c>
      <c r="EI23" s="350">
        <f t="shared" si="1"/>
        <v>112.90909090909091</v>
      </c>
      <c r="EJ23" s="350">
        <f t="shared" si="1"/>
        <v>114.45454545454545</v>
      </c>
      <c r="EK23" s="350">
        <f t="shared" si="1"/>
        <v>111.63636363636364</v>
      </c>
      <c r="EL23" s="350">
        <f t="shared" si="1"/>
        <v>92.545454545454547</v>
      </c>
      <c r="EM23" s="350">
        <f t="shared" si="1"/>
        <v>68.454545454545453</v>
      </c>
      <c r="EN23" s="353">
        <f t="shared" si="1"/>
        <v>4.9090909090909092</v>
      </c>
      <c r="EO23" s="353">
        <f t="shared" si="1"/>
        <v>13.909090909090908</v>
      </c>
      <c r="EP23" s="353">
        <f t="shared" si="1"/>
        <v>0.45454545454545453</v>
      </c>
      <c r="EQ23" s="353">
        <f t="shared" si="1"/>
        <v>10.454545454545455</v>
      </c>
      <c r="ER23" s="353">
        <f t="shared" si="1"/>
        <v>0</v>
      </c>
      <c r="ES23" s="353">
        <f t="shared" si="1"/>
        <v>0</v>
      </c>
      <c r="ET23" s="353">
        <f t="shared" si="1"/>
        <v>0</v>
      </c>
      <c r="EU23" s="353">
        <f t="shared" si="1"/>
        <v>0</v>
      </c>
      <c r="EV23" s="353">
        <f t="shared" si="1"/>
        <v>0</v>
      </c>
      <c r="EW23" s="353">
        <f t="shared" si="1"/>
        <v>0</v>
      </c>
      <c r="EX23" s="353">
        <f t="shared" si="1"/>
        <v>0</v>
      </c>
      <c r="EY23" s="353">
        <f t="shared" si="1"/>
        <v>0</v>
      </c>
      <c r="EZ23" s="347">
        <f t="shared" si="1"/>
        <v>0</v>
      </c>
      <c r="FA23" s="347">
        <f t="shared" si="1"/>
        <v>0</v>
      </c>
      <c r="FB23" s="347">
        <f t="shared" si="1"/>
        <v>0</v>
      </c>
      <c r="FC23" s="347">
        <f t="shared" si="1"/>
        <v>0.18181818181818182</v>
      </c>
      <c r="FD23" s="347">
        <f t="shared" si="1"/>
        <v>0</v>
      </c>
      <c r="FE23" s="347">
        <f t="shared" si="1"/>
        <v>0</v>
      </c>
      <c r="FF23" s="347">
        <f t="shared" si="1"/>
        <v>0</v>
      </c>
      <c r="FG23" s="347">
        <f t="shared" si="1"/>
        <v>0.18181818181818182</v>
      </c>
      <c r="FH23" s="347">
        <f t="shared" si="1"/>
        <v>0</v>
      </c>
      <c r="FI23" s="347">
        <f t="shared" si="1"/>
        <v>0</v>
      </c>
      <c r="FJ23" s="347">
        <f t="shared" si="1"/>
        <v>0</v>
      </c>
      <c r="FK23" s="347">
        <f t="shared" si="1"/>
        <v>9.0909090909090912E-2</v>
      </c>
      <c r="FL23" s="347">
        <f t="shared" si="1"/>
        <v>0</v>
      </c>
      <c r="FM23" s="347">
        <f t="shared" si="1"/>
        <v>0</v>
      </c>
      <c r="FN23" s="347">
        <f t="shared" si="1"/>
        <v>0</v>
      </c>
      <c r="FO23" s="347">
        <f t="shared" si="1"/>
        <v>0</v>
      </c>
      <c r="FP23" s="347">
        <f t="shared" si="1"/>
        <v>0</v>
      </c>
      <c r="FQ23" s="347">
        <f t="shared" si="1"/>
        <v>0</v>
      </c>
      <c r="FR23" s="347">
        <f t="shared" si="1"/>
        <v>0</v>
      </c>
      <c r="FS23" s="347">
        <f t="shared" si="1"/>
        <v>0</v>
      </c>
      <c r="FT23" s="347">
        <f t="shared" si="1"/>
        <v>0</v>
      </c>
      <c r="FU23" s="347">
        <f t="shared" si="1"/>
        <v>0</v>
      </c>
      <c r="FV23" s="347">
        <f t="shared" si="1"/>
        <v>0</v>
      </c>
      <c r="FW23" s="347">
        <f t="shared" si="1"/>
        <v>0</v>
      </c>
      <c r="FX23" s="219">
        <f t="shared" si="1"/>
        <v>0</v>
      </c>
      <c r="FY23" s="219">
        <f t="shared" si="1"/>
        <v>0</v>
      </c>
      <c r="FZ23" s="219">
        <f t="shared" si="1"/>
        <v>0</v>
      </c>
      <c r="GA23" s="219">
        <f t="shared" si="1"/>
        <v>0</v>
      </c>
      <c r="GB23" s="219">
        <f t="shared" si="1"/>
        <v>0</v>
      </c>
      <c r="GC23" s="219">
        <f t="shared" si="1"/>
        <v>0</v>
      </c>
      <c r="GD23" s="219">
        <f t="shared" si="1"/>
        <v>0</v>
      </c>
      <c r="GE23" s="219">
        <f t="shared" si="1"/>
        <v>0</v>
      </c>
      <c r="GF23" s="347">
        <f t="shared" si="1"/>
        <v>0</v>
      </c>
      <c r="GG23" s="347">
        <f t="shared" si="1"/>
        <v>0</v>
      </c>
      <c r="GH23" s="347">
        <f t="shared" si="1"/>
        <v>0</v>
      </c>
      <c r="GI23" s="347">
        <f t="shared" si="1"/>
        <v>0</v>
      </c>
      <c r="GJ23" s="219">
        <f t="shared" si="1"/>
        <v>0</v>
      </c>
      <c r="GK23" s="219">
        <f t="shared" si="1"/>
        <v>0</v>
      </c>
      <c r="GL23" s="219">
        <f t="shared" si="1"/>
        <v>0</v>
      </c>
      <c r="GM23" s="219">
        <f t="shared" si="1"/>
        <v>0</v>
      </c>
      <c r="GN23" s="347">
        <f t="shared" si="1"/>
        <v>0</v>
      </c>
      <c r="GO23" s="347">
        <f t="shared" si="1"/>
        <v>0</v>
      </c>
      <c r="GP23" s="347">
        <f t="shared" si="1"/>
        <v>0</v>
      </c>
      <c r="GQ23" s="347">
        <f t="shared" si="1"/>
        <v>0</v>
      </c>
      <c r="GR23" s="219">
        <f t="shared" si="1"/>
        <v>0</v>
      </c>
      <c r="GS23" s="219">
        <f t="shared" si="1"/>
        <v>0</v>
      </c>
      <c r="GT23" s="219">
        <f t="shared" si="1"/>
        <v>0</v>
      </c>
      <c r="GU23" s="219">
        <f t="shared" si="1"/>
        <v>0</v>
      </c>
      <c r="GV23" s="347">
        <f t="shared" si="1"/>
        <v>0</v>
      </c>
      <c r="GW23" s="347">
        <f t="shared" si="1"/>
        <v>0</v>
      </c>
      <c r="GX23" s="347">
        <f t="shared" si="1"/>
        <v>0</v>
      </c>
      <c r="GY23" s="347">
        <f t="shared" si="1"/>
        <v>0</v>
      </c>
    </row>
    <row r="24" spans="2:207" ht="12.75" customHeight="1"/>
    <row r="25" spans="2:207" ht="12.75" customHeight="1">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207" ht="12.75" customHeight="1"/>
    <row r="27" spans="2:207" ht="12.75" customHeight="1"/>
    <row r="28" spans="2:207" ht="12.75" customHeight="1"/>
    <row r="29" spans="2:207" ht="12.75" customHeight="1"/>
    <row r="30" spans="2:207" ht="12.75" customHeight="1"/>
    <row r="31" spans="2:207" ht="12.75" customHeight="1"/>
    <row r="32" spans="2:20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2">
    <mergeCell ref="G5:G7"/>
    <mergeCell ref="H5:H7"/>
    <mergeCell ref="BL6:BL7"/>
    <mergeCell ref="BM6:BM7"/>
    <mergeCell ref="BN6:BN7"/>
    <mergeCell ref="BO6:BO7"/>
    <mergeCell ref="BP6:BP7"/>
    <mergeCell ref="BQ6:BQ7"/>
    <mergeCell ref="BR6:BR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 ref="BS6:BS7"/>
    <mergeCell ref="BT6:BT7"/>
    <mergeCell ref="BU6:BU7"/>
    <mergeCell ref="BV6:BV7"/>
    <mergeCell ref="BW6:BW7"/>
    <mergeCell ref="B4:B7"/>
    <mergeCell ref="C4:C7"/>
    <mergeCell ref="D4:D7"/>
    <mergeCell ref="E4:F4"/>
    <mergeCell ref="G4:H4"/>
    <mergeCell ref="I4:AP4"/>
    <mergeCell ref="AQ4:BX4"/>
    <mergeCell ref="BX6:BX7"/>
    <mergeCell ref="M6:M7"/>
    <mergeCell ref="N6:N7"/>
    <mergeCell ref="O6:O7"/>
    <mergeCell ref="P6:P7"/>
    <mergeCell ref="Q6:Q7"/>
    <mergeCell ref="R6:R7"/>
    <mergeCell ref="S6:S7"/>
    <mergeCell ref="T6:T7"/>
    <mergeCell ref="U6:U7"/>
    <mergeCell ref="V6:V7"/>
    <mergeCell ref="W6:W7"/>
    <mergeCell ref="CX6:CX7"/>
    <mergeCell ref="CY6:CY7"/>
    <mergeCell ref="CQ6:CQ7"/>
    <mergeCell ref="CR6:CR7"/>
    <mergeCell ref="CS6:CS7"/>
    <mergeCell ref="CT6:CT7"/>
    <mergeCell ref="CU6:CU7"/>
    <mergeCell ref="CV6:CV7"/>
    <mergeCell ref="CW6:CW7"/>
    <mergeCell ref="DG6:DG7"/>
    <mergeCell ref="DH6:DH7"/>
    <mergeCell ref="CZ6:CZ7"/>
    <mergeCell ref="DA6:DA7"/>
    <mergeCell ref="DB6:DB7"/>
    <mergeCell ref="DC6:DC7"/>
    <mergeCell ref="DD6:DD7"/>
    <mergeCell ref="DE6:DE7"/>
    <mergeCell ref="DF6:DF7"/>
    <mergeCell ref="DP6:DP7"/>
    <mergeCell ref="DQ6:DQ7"/>
    <mergeCell ref="DI6:DI7"/>
    <mergeCell ref="DJ6:DJ7"/>
    <mergeCell ref="DK6:DK7"/>
    <mergeCell ref="DL6:DL7"/>
    <mergeCell ref="DM6:DM7"/>
    <mergeCell ref="DN6:DN7"/>
    <mergeCell ref="DO6:DO7"/>
    <mergeCell ref="DY6:DY7"/>
    <mergeCell ref="DZ6:DZ7"/>
    <mergeCell ref="DR6:DR7"/>
    <mergeCell ref="DS6:DS7"/>
    <mergeCell ref="DT6:DT7"/>
    <mergeCell ref="DU6:DU7"/>
    <mergeCell ref="DV6:DV7"/>
    <mergeCell ref="DW6:DW7"/>
    <mergeCell ref="DX6:DX7"/>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AR6:AR7"/>
    <mergeCell ref="AS6:AS7"/>
    <mergeCell ref="AT6:AT7"/>
    <mergeCell ref="AU6:AU7"/>
    <mergeCell ref="AV6:AV7"/>
    <mergeCell ref="AW6:AW7"/>
    <mergeCell ref="AX6:AX7"/>
    <mergeCell ref="AY6:AY7"/>
    <mergeCell ref="AZ6:AZ7"/>
    <mergeCell ref="BA6:BA7"/>
    <mergeCell ref="BB6:BB7"/>
    <mergeCell ref="BJ6:BJ7"/>
    <mergeCell ref="BK6:BK7"/>
    <mergeCell ref="BC6:BC7"/>
    <mergeCell ref="BD6:BD7"/>
    <mergeCell ref="BE6:BE7"/>
    <mergeCell ref="BF6:BF7"/>
    <mergeCell ref="BG6:BG7"/>
    <mergeCell ref="BH6:BH7"/>
    <mergeCell ref="BI6:BI7"/>
    <mergeCell ref="CF6:CF7"/>
    <mergeCell ref="CG6:CG7"/>
    <mergeCell ref="BY6:BY7"/>
    <mergeCell ref="BZ6:BZ7"/>
    <mergeCell ref="CA6:CA7"/>
    <mergeCell ref="CB6:CB7"/>
    <mergeCell ref="CC6:CC7"/>
    <mergeCell ref="CD6:CD7"/>
    <mergeCell ref="CE6:CE7"/>
    <mergeCell ref="CO6:CO7"/>
    <mergeCell ref="CP6:CP7"/>
    <mergeCell ref="CH6:CH7"/>
    <mergeCell ref="CI6:CI7"/>
    <mergeCell ref="CJ6:CJ7"/>
    <mergeCell ref="CK6:CK7"/>
    <mergeCell ref="CL6:CL7"/>
    <mergeCell ref="CM6:CM7"/>
    <mergeCell ref="CN6:CN7"/>
  </mergeCells>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F1001"/>
  <sheetViews>
    <sheetView zoomScale="115" zoomScaleNormal="115" workbookViewId="0">
      <selection activeCell="E9" sqref="E9"/>
    </sheetView>
  </sheetViews>
  <sheetFormatPr defaultColWidth="12.5546875" defaultRowHeight="15" customHeight="1"/>
  <cols>
    <col min="1" max="1" width="2.44140625" customWidth="1"/>
    <col min="2" max="2" width="3.109375" style="794" customWidth="1"/>
    <col min="3" max="3" width="17" customWidth="1"/>
    <col min="4" max="4" width="24.44140625" customWidth="1"/>
    <col min="5" max="5" width="32.44140625" customWidth="1"/>
    <col min="6" max="6" width="11.88671875" customWidth="1"/>
    <col min="7" max="76" width="7.5546875" customWidth="1"/>
    <col min="77" max="78" width="2.44140625" customWidth="1"/>
    <col min="79" max="79" width="16.6640625" customWidth="1"/>
    <col min="80" max="82" width="10.5546875" style="228" customWidth="1"/>
    <col min="83" max="83" width="9.109375" customWidth="1"/>
    <col min="84" max="84" width="11" customWidth="1"/>
  </cols>
  <sheetData>
    <row r="1" spans="1:84" s="801" customFormat="1" ht="29.25" customHeight="1">
      <c r="A1" s="798" t="s">
        <v>853</v>
      </c>
      <c r="B1" s="802"/>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9"/>
      <c r="CC1" s="799"/>
      <c r="CD1" s="799"/>
      <c r="CE1" s="800"/>
    </row>
    <row r="2" spans="1:84" s="801" customFormat="1" ht="29.25" customHeight="1">
      <c r="A2" s="798" t="s">
        <v>1931</v>
      </c>
      <c r="B2" s="802"/>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798"/>
      <c r="BP2" s="798"/>
      <c r="BQ2" s="798"/>
      <c r="BR2" s="798"/>
      <c r="BS2" s="798"/>
      <c r="BT2" s="798"/>
      <c r="BU2" s="798"/>
      <c r="BV2" s="798"/>
      <c r="BW2" s="798"/>
      <c r="BX2" s="798"/>
      <c r="BY2" s="798"/>
      <c r="BZ2" s="798"/>
      <c r="CA2" s="802"/>
      <c r="CB2" s="799"/>
      <c r="CC2" s="799"/>
      <c r="CD2" s="799"/>
      <c r="CE2" s="800"/>
    </row>
    <row r="3" spans="1:84" ht="12.75" customHeight="1">
      <c r="A3" s="105"/>
      <c r="B3" s="792"/>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223"/>
      <c r="CC3" s="223"/>
      <c r="CD3" s="223"/>
      <c r="CE3" s="105"/>
    </row>
    <row r="4" spans="1:84" ht="19.5" customHeight="1">
      <c r="A4" s="259"/>
      <c r="B4" s="230"/>
      <c r="C4" s="260"/>
      <c r="D4" s="260"/>
      <c r="E4" s="260"/>
      <c r="F4" s="1120" t="s">
        <v>854</v>
      </c>
      <c r="G4" s="1123"/>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6"/>
      <c r="BZ4" s="229"/>
      <c r="CA4" s="105"/>
      <c r="CB4" s="1110" t="s">
        <v>1921</v>
      </c>
      <c r="CC4" s="1110"/>
      <c r="CD4" s="1110"/>
      <c r="CE4" s="1110"/>
      <c r="CF4" s="1110"/>
    </row>
    <row r="5" spans="1:84" ht="19.5" customHeight="1">
      <c r="A5" s="259"/>
      <c r="B5" s="230"/>
      <c r="C5" s="260" t="s">
        <v>858</v>
      </c>
      <c r="D5" s="260" t="s">
        <v>870</v>
      </c>
      <c r="E5" s="260"/>
      <c r="F5" s="1121"/>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1118"/>
      <c r="BH5" s="1118"/>
      <c r="BI5" s="1118"/>
      <c r="BJ5" s="1118"/>
      <c r="BK5" s="1118"/>
      <c r="BL5" s="1118"/>
      <c r="BM5" s="1118"/>
      <c r="BN5" s="1118"/>
      <c r="BO5" s="1118"/>
      <c r="BP5" s="1118"/>
      <c r="BQ5" s="1118"/>
      <c r="BR5" s="1118"/>
      <c r="BS5" s="1118"/>
      <c r="BT5" s="1118"/>
      <c r="BU5" s="1118"/>
      <c r="BV5" s="1118"/>
      <c r="BW5" s="1118"/>
      <c r="BX5" s="1118"/>
      <c r="BY5" s="1118"/>
      <c r="BZ5" s="135"/>
      <c r="CA5" s="105"/>
      <c r="CB5" s="1110"/>
      <c r="CC5" s="1110"/>
      <c r="CD5" s="1110"/>
      <c r="CE5" s="1110"/>
      <c r="CF5" s="1110"/>
    </row>
    <row r="6" spans="1:84" ht="19.5" customHeight="1">
      <c r="A6" s="259"/>
      <c r="B6" s="230"/>
      <c r="C6" s="260" t="s">
        <v>859</v>
      </c>
      <c r="D6" s="260" t="s">
        <v>870</v>
      </c>
      <c r="E6" s="260"/>
      <c r="F6" s="1121"/>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c r="AO6" s="1118"/>
      <c r="AP6" s="1118"/>
      <c r="AQ6" s="1118"/>
      <c r="AR6" s="1118"/>
      <c r="AS6" s="1118"/>
      <c r="AT6" s="1118"/>
      <c r="AU6" s="1118"/>
      <c r="AV6" s="1118"/>
      <c r="AW6" s="1118"/>
      <c r="AX6" s="1118"/>
      <c r="AY6" s="1118"/>
      <c r="AZ6" s="1118"/>
      <c r="BA6" s="1118"/>
      <c r="BB6" s="1118"/>
      <c r="BC6" s="1118"/>
      <c r="BD6" s="1118"/>
      <c r="BE6" s="1118"/>
      <c r="BF6" s="1118"/>
      <c r="BG6" s="1118"/>
      <c r="BH6" s="1118"/>
      <c r="BI6" s="1118"/>
      <c r="BJ6" s="1118"/>
      <c r="BK6" s="1118"/>
      <c r="BL6" s="1118"/>
      <c r="BM6" s="1118"/>
      <c r="BN6" s="1118"/>
      <c r="BO6" s="1118"/>
      <c r="BP6" s="1118"/>
      <c r="BQ6" s="1118"/>
      <c r="BR6" s="1118"/>
      <c r="BS6" s="1118"/>
      <c r="BT6" s="1118"/>
      <c r="BU6" s="1118"/>
      <c r="BV6" s="1118"/>
      <c r="BW6" s="1118"/>
      <c r="BX6" s="1118"/>
      <c r="BY6" s="1118"/>
      <c r="BZ6" s="135"/>
      <c r="CA6" s="1113" t="s">
        <v>1324</v>
      </c>
      <c r="CB6" s="1125" t="s">
        <v>870</v>
      </c>
      <c r="CC6" s="1158" t="s">
        <v>94</v>
      </c>
      <c r="CD6" s="1109" t="s">
        <v>969</v>
      </c>
      <c r="CE6" s="1111" t="s">
        <v>424</v>
      </c>
      <c r="CF6" s="1112" t="s">
        <v>1925</v>
      </c>
    </row>
    <row r="7" spans="1:84" ht="19.5" customHeight="1">
      <c r="A7" s="259"/>
      <c r="B7" s="230"/>
      <c r="C7" s="259"/>
      <c r="D7" s="260"/>
      <c r="E7" s="260"/>
      <c r="F7" s="1121"/>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8"/>
      <c r="BG7" s="1118"/>
      <c r="BH7" s="1118"/>
      <c r="BI7" s="1118"/>
      <c r="BJ7" s="1118"/>
      <c r="BK7" s="1118"/>
      <c r="BL7" s="1118"/>
      <c r="BM7" s="1118"/>
      <c r="BN7" s="1118"/>
      <c r="BO7" s="1118"/>
      <c r="BP7" s="1118"/>
      <c r="BQ7" s="1118"/>
      <c r="BR7" s="1118"/>
      <c r="BS7" s="1118"/>
      <c r="BT7" s="1118"/>
      <c r="BU7" s="1118"/>
      <c r="BV7" s="1118"/>
      <c r="BW7" s="1118"/>
      <c r="BX7" s="1118"/>
      <c r="BY7" s="1118"/>
      <c r="BZ7" s="135"/>
      <c r="CA7" s="1113"/>
      <c r="CB7" s="1125"/>
      <c r="CC7" s="1158"/>
      <c r="CD7" s="1109"/>
      <c r="CE7" s="1111"/>
      <c r="CF7" s="1112"/>
    </row>
    <row r="8" spans="1:84" ht="19.5" customHeight="1">
      <c r="A8" s="1149"/>
      <c r="B8" s="1134"/>
      <c r="C8" s="1150"/>
      <c r="D8" s="1151"/>
      <c r="E8" s="277" t="s">
        <v>112</v>
      </c>
      <c r="F8" s="1122"/>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19"/>
      <c r="BL8" s="1119"/>
      <c r="BM8" s="1119"/>
      <c r="BN8" s="1119"/>
      <c r="BO8" s="1119"/>
      <c r="BP8" s="1119"/>
      <c r="BQ8" s="1119"/>
      <c r="BR8" s="1119"/>
      <c r="BS8" s="1119"/>
      <c r="BT8" s="1119"/>
      <c r="BU8" s="1119"/>
      <c r="BV8" s="1119"/>
      <c r="BW8" s="1119"/>
      <c r="BX8" s="1119"/>
      <c r="BY8" s="1157"/>
      <c r="BZ8" s="135"/>
      <c r="CA8" s="1113"/>
      <c r="CB8" s="1125"/>
      <c r="CC8" s="1158"/>
      <c r="CD8" s="1109"/>
      <c r="CE8" s="1111"/>
      <c r="CF8" s="1112"/>
    </row>
    <row r="9" spans="1:84" ht="19.5" customHeight="1">
      <c r="A9" s="230"/>
      <c r="B9" s="230"/>
      <c r="C9" s="278" t="s">
        <v>860</v>
      </c>
      <c r="D9" s="279"/>
      <c r="E9" s="279"/>
      <c r="F9" s="280">
        <v>0</v>
      </c>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59"/>
      <c r="BZ9" s="105"/>
      <c r="CA9" s="105" t="s">
        <v>1922</v>
      </c>
      <c r="CB9" s="224"/>
      <c r="CC9" s="224"/>
      <c r="CD9" s="224"/>
      <c r="CE9" s="105"/>
    </row>
    <row r="10" spans="1:84" ht="19.5" customHeight="1">
      <c r="A10" s="230"/>
      <c r="B10" s="230"/>
      <c r="C10" s="278" t="s">
        <v>861</v>
      </c>
      <c r="D10" s="279"/>
      <c r="E10" s="279"/>
      <c r="F10" s="280">
        <v>0</v>
      </c>
      <c r="G10" s="280"/>
      <c r="H10" s="280"/>
      <c r="I10" s="280"/>
      <c r="J10" s="282"/>
      <c r="K10" s="280"/>
      <c r="L10" s="280"/>
      <c r="M10" s="280"/>
      <c r="N10" s="280"/>
      <c r="O10" s="280"/>
      <c r="P10" s="280"/>
      <c r="Q10" s="280"/>
      <c r="R10" s="280"/>
      <c r="S10" s="280"/>
      <c r="T10" s="280"/>
      <c r="U10" s="280"/>
      <c r="V10" s="271"/>
      <c r="W10" s="271"/>
      <c r="X10" s="271"/>
      <c r="Y10" s="280"/>
      <c r="Z10" s="280"/>
      <c r="AA10" s="280"/>
      <c r="AB10" s="280"/>
      <c r="AC10" s="280"/>
      <c r="AD10" s="280"/>
      <c r="AE10" s="280"/>
      <c r="AF10" s="280"/>
      <c r="AG10" s="271"/>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71"/>
      <c r="BL10" s="271"/>
      <c r="BM10" s="280"/>
      <c r="BN10" s="280"/>
      <c r="BO10" s="280"/>
      <c r="BP10" s="280"/>
      <c r="BQ10" s="280"/>
      <c r="BR10" s="280"/>
      <c r="BS10" s="280"/>
      <c r="BT10" s="280"/>
      <c r="BU10" s="280"/>
      <c r="BV10" s="280"/>
      <c r="BW10" s="280"/>
      <c r="BX10" s="280"/>
      <c r="BY10" s="259"/>
      <c r="BZ10" s="105"/>
      <c r="CA10" s="105" t="s">
        <v>1923</v>
      </c>
      <c r="CB10" s="224"/>
      <c r="CC10" s="224"/>
      <c r="CD10" s="224"/>
      <c r="CE10" s="105"/>
    </row>
    <row r="11" spans="1:84" ht="19.5" customHeight="1">
      <c r="A11" s="230"/>
      <c r="B11" s="230"/>
      <c r="C11" s="278" t="s">
        <v>862</v>
      </c>
      <c r="D11" s="279"/>
      <c r="E11" s="279"/>
      <c r="F11" s="280">
        <v>0</v>
      </c>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59"/>
      <c r="BZ11" s="105"/>
      <c r="CA11" s="105" t="s">
        <v>1924</v>
      </c>
      <c r="CB11" s="224"/>
      <c r="CC11" s="224"/>
      <c r="CD11" s="224"/>
      <c r="CE11" s="105"/>
    </row>
    <row r="12" spans="1:84" ht="19.5" customHeight="1">
      <c r="A12" s="1143" t="s">
        <v>0</v>
      </c>
      <c r="B12" s="1144"/>
      <c r="C12" s="1143" t="s">
        <v>863</v>
      </c>
      <c r="D12" s="1144"/>
      <c r="E12" s="1081" t="s">
        <v>864</v>
      </c>
      <c r="F12" s="1083" t="s">
        <v>865</v>
      </c>
      <c r="G12" s="1143" t="s">
        <v>866</v>
      </c>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CA12" s="111"/>
      <c r="CB12" s="223"/>
      <c r="CC12" s="223"/>
      <c r="CD12" s="223"/>
      <c r="CE12" s="105"/>
    </row>
    <row r="13" spans="1:84" ht="19.5" customHeight="1">
      <c r="A13" s="270" t="s">
        <v>867</v>
      </c>
      <c r="B13" s="263"/>
      <c r="C13" s="270" t="s">
        <v>868</v>
      </c>
      <c r="D13" s="270"/>
      <c r="E13" s="1082"/>
      <c r="F13" s="1084"/>
      <c r="G13" s="265">
        <v>1</v>
      </c>
      <c r="H13" s="265">
        <v>2</v>
      </c>
      <c r="I13" s="265">
        <v>3</v>
      </c>
      <c r="J13" s="265">
        <v>4</v>
      </c>
      <c r="K13" s="265">
        <v>5</v>
      </c>
      <c r="L13" s="265">
        <v>6</v>
      </c>
      <c r="M13" s="265">
        <v>7</v>
      </c>
      <c r="N13" s="265">
        <v>8</v>
      </c>
      <c r="O13" s="265">
        <v>9</v>
      </c>
      <c r="P13" s="265">
        <v>10</v>
      </c>
      <c r="Q13" s="265">
        <v>11</v>
      </c>
      <c r="R13" s="265">
        <v>12</v>
      </c>
      <c r="S13" s="265">
        <v>13</v>
      </c>
      <c r="T13" s="265">
        <v>14</v>
      </c>
      <c r="U13" s="265">
        <v>15</v>
      </c>
      <c r="V13" s="265">
        <v>16</v>
      </c>
      <c r="W13" s="265">
        <v>17</v>
      </c>
      <c r="X13" s="265">
        <v>18</v>
      </c>
      <c r="Y13" s="265">
        <v>19</v>
      </c>
      <c r="Z13" s="265">
        <v>20</v>
      </c>
      <c r="AA13" s="265">
        <v>21</v>
      </c>
      <c r="AB13" s="265">
        <v>22</v>
      </c>
      <c r="AC13" s="265">
        <v>23</v>
      </c>
      <c r="AD13" s="265">
        <v>24</v>
      </c>
      <c r="AE13" s="265">
        <v>25</v>
      </c>
      <c r="AF13" s="265">
        <v>26</v>
      </c>
      <c r="AG13" s="265">
        <v>27</v>
      </c>
      <c r="AH13" s="265">
        <v>28</v>
      </c>
      <c r="AI13" s="265">
        <v>29</v>
      </c>
      <c r="AJ13" s="265">
        <v>30</v>
      </c>
      <c r="AK13" s="265">
        <v>31</v>
      </c>
      <c r="AL13" s="265">
        <v>32</v>
      </c>
      <c r="AM13" s="265">
        <v>33</v>
      </c>
      <c r="AN13" s="265">
        <v>34</v>
      </c>
      <c r="AO13" s="265">
        <v>35</v>
      </c>
      <c r="AP13" s="265">
        <v>36</v>
      </c>
      <c r="AQ13" s="265">
        <v>37</v>
      </c>
      <c r="AR13" s="265">
        <v>38</v>
      </c>
      <c r="AS13" s="265">
        <v>39</v>
      </c>
      <c r="AT13" s="265">
        <v>40</v>
      </c>
      <c r="AU13" s="265">
        <v>41</v>
      </c>
      <c r="AV13" s="265">
        <v>42</v>
      </c>
      <c r="AW13" s="265">
        <v>44</v>
      </c>
      <c r="AX13" s="265">
        <v>45</v>
      </c>
      <c r="AY13" s="265">
        <v>46</v>
      </c>
      <c r="AZ13" s="265">
        <v>47</v>
      </c>
      <c r="BA13" s="265">
        <v>48</v>
      </c>
      <c r="BB13" s="265">
        <v>49</v>
      </c>
      <c r="BC13" s="265">
        <v>50</v>
      </c>
      <c r="BD13" s="265">
        <v>51</v>
      </c>
      <c r="BE13" s="265">
        <v>52</v>
      </c>
      <c r="BF13" s="265">
        <v>53</v>
      </c>
      <c r="BG13" s="265">
        <v>54</v>
      </c>
      <c r="BH13" s="265">
        <v>55</v>
      </c>
      <c r="BI13" s="265">
        <v>56</v>
      </c>
      <c r="BJ13" s="265">
        <v>57</v>
      </c>
      <c r="BK13" s="265">
        <v>58</v>
      </c>
      <c r="BL13" s="265">
        <v>59</v>
      </c>
      <c r="BM13" s="265">
        <v>60</v>
      </c>
      <c r="BN13" s="265">
        <v>61</v>
      </c>
      <c r="BO13" s="265">
        <v>62</v>
      </c>
      <c r="BP13" s="265">
        <v>63</v>
      </c>
      <c r="BQ13" s="265">
        <v>64</v>
      </c>
      <c r="BR13" s="265">
        <v>65</v>
      </c>
      <c r="BS13" s="265">
        <v>66</v>
      </c>
      <c r="BT13" s="265">
        <v>67</v>
      </c>
      <c r="BU13" s="265">
        <v>68</v>
      </c>
      <c r="BV13" s="265">
        <v>69</v>
      </c>
      <c r="BW13" s="265">
        <v>70</v>
      </c>
      <c r="BX13" s="265">
        <v>71</v>
      </c>
      <c r="BY13" s="265"/>
      <c r="BZ13" s="112"/>
      <c r="CA13" s="111"/>
      <c r="CB13" s="1114" t="s">
        <v>1926</v>
      </c>
      <c r="CC13" s="1114"/>
      <c r="CD13" s="231"/>
      <c r="CE13" s="232"/>
    </row>
    <row r="14" spans="1:84" ht="19.5" customHeight="1">
      <c r="A14" s="298" t="s">
        <v>870</v>
      </c>
      <c r="B14" s="871"/>
      <c r="C14" s="297" t="s">
        <v>871</v>
      </c>
      <c r="D14" s="295"/>
      <c r="E14" s="296"/>
      <c r="F14" s="296"/>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67"/>
      <c r="BZ14" s="111"/>
      <c r="CA14" s="111"/>
      <c r="CB14" s="1146" t="s">
        <v>872</v>
      </c>
      <c r="CC14" s="1147"/>
      <c r="CD14" s="233" t="s">
        <v>873</v>
      </c>
      <c r="CE14" s="234">
        <v>0</v>
      </c>
    </row>
    <row r="15" spans="1:84" ht="15" customHeight="1">
      <c r="A15" s="274"/>
      <c r="B15" s="560">
        <v>1</v>
      </c>
      <c r="C15" s="283" t="s">
        <v>874</v>
      </c>
      <c r="D15" s="284"/>
      <c r="E15" s="267" t="s">
        <v>750</v>
      </c>
      <c r="F15" s="263">
        <v>2</v>
      </c>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0"/>
      <c r="BW15" s="1080"/>
      <c r="BX15" s="1080"/>
      <c r="BY15" s="266"/>
      <c r="BZ15" s="111"/>
      <c r="CA15" s="111"/>
      <c r="CB15" s="1146" t="s">
        <v>872</v>
      </c>
      <c r="CC15" s="1147"/>
      <c r="CD15" s="233" t="s">
        <v>875</v>
      </c>
      <c r="CE15" s="234">
        <v>0</v>
      </c>
    </row>
    <row r="16" spans="1:84" ht="15" customHeight="1">
      <c r="A16" s="275"/>
      <c r="B16" s="796"/>
      <c r="C16" s="285" t="s">
        <v>2195</v>
      </c>
      <c r="D16" s="286"/>
      <c r="E16" s="267" t="s">
        <v>876</v>
      </c>
      <c r="F16" s="263">
        <v>0</v>
      </c>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0"/>
      <c r="BW16" s="1080"/>
      <c r="BX16" s="1080"/>
      <c r="BY16" s="266"/>
      <c r="BZ16" s="111"/>
      <c r="CA16" s="111"/>
      <c r="CB16" s="1146" t="s">
        <v>872</v>
      </c>
      <c r="CC16" s="1147"/>
      <c r="CD16" s="233" t="s">
        <v>877</v>
      </c>
      <c r="CE16" s="234">
        <v>0</v>
      </c>
    </row>
    <row r="17" spans="1:83" ht="15" customHeight="1">
      <c r="A17" s="272"/>
      <c r="B17" s="795">
        <v>2</v>
      </c>
      <c r="C17" s="283" t="s">
        <v>878</v>
      </c>
      <c r="D17" s="284"/>
      <c r="E17" s="267" t="s">
        <v>879</v>
      </c>
      <c r="F17" s="263">
        <v>2</v>
      </c>
      <c r="G17" s="1107"/>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1080"/>
      <c r="BW17" s="1080"/>
      <c r="BX17" s="1080"/>
      <c r="BY17" s="266"/>
      <c r="BZ17" s="111"/>
      <c r="CA17" s="111"/>
      <c r="CB17" s="1146" t="s">
        <v>872</v>
      </c>
      <c r="CC17" s="1147"/>
      <c r="CD17" s="233" t="s">
        <v>880</v>
      </c>
      <c r="CE17" s="234">
        <v>0</v>
      </c>
    </row>
    <row r="18" spans="1:83" ht="15" customHeight="1">
      <c r="A18" s="262"/>
      <c r="B18" s="793"/>
      <c r="C18" s="285"/>
      <c r="D18" s="286"/>
      <c r="E18" s="267" t="s">
        <v>876</v>
      </c>
      <c r="F18" s="263">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266"/>
      <c r="BZ18" s="111"/>
      <c r="CA18" s="111"/>
      <c r="CB18" s="1148" t="s">
        <v>881</v>
      </c>
      <c r="CC18" s="1147"/>
      <c r="CD18" s="1147"/>
      <c r="CE18" s="235">
        <f>SUM(CE14:CE17)</f>
        <v>0</v>
      </c>
    </row>
    <row r="19" spans="1:83" ht="15" customHeight="1">
      <c r="A19" s="264" t="s">
        <v>875</v>
      </c>
      <c r="B19" s="268"/>
      <c r="C19" s="264" t="s">
        <v>882</v>
      </c>
      <c r="D19" s="264"/>
      <c r="E19" s="264"/>
      <c r="F19" s="268"/>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111"/>
      <c r="CA19" s="111"/>
      <c r="CB19" s="223"/>
      <c r="CC19" s="223"/>
      <c r="CD19" s="223"/>
      <c r="CE19" s="105"/>
    </row>
    <row r="20" spans="1:83" ht="15" customHeight="1">
      <c r="A20" s="888" t="s">
        <v>870</v>
      </c>
      <c r="B20" s="889"/>
      <c r="C20" s="301" t="s">
        <v>883</v>
      </c>
      <c r="D20" s="299"/>
      <c r="E20" s="299"/>
      <c r="F20" s="300"/>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66"/>
      <c r="BZ20" s="111"/>
      <c r="CA20" s="111"/>
      <c r="CB20" s="223"/>
      <c r="CC20" s="223"/>
      <c r="CD20" s="223"/>
      <c r="CE20" s="105"/>
    </row>
    <row r="21" spans="1:83" ht="19.5" customHeight="1">
      <c r="A21" s="262"/>
      <c r="B21" s="793">
        <v>1</v>
      </c>
      <c r="C21" s="1089" t="s">
        <v>884</v>
      </c>
      <c r="D21" s="1130"/>
      <c r="E21" s="267" t="s">
        <v>750</v>
      </c>
      <c r="F21" s="263">
        <v>1</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266"/>
      <c r="BZ21" s="111"/>
      <c r="CA21" s="111"/>
      <c r="CB21" s="223"/>
      <c r="CC21" s="223"/>
      <c r="CD21" s="223"/>
      <c r="CE21" s="105"/>
    </row>
    <row r="22" spans="1:83" ht="25.5" customHeight="1">
      <c r="A22" s="266"/>
      <c r="B22" s="793"/>
      <c r="C22" s="1131"/>
      <c r="D22" s="1132"/>
      <c r="E22" s="267" t="s">
        <v>876</v>
      </c>
      <c r="F22" s="263">
        <v>0</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1080"/>
      <c r="BW22" s="1080"/>
      <c r="BX22" s="1080"/>
      <c r="BY22" s="266"/>
      <c r="BZ22" s="111"/>
      <c r="CA22" s="111"/>
      <c r="CB22" s="223"/>
      <c r="CC22" s="223"/>
      <c r="CD22" s="223"/>
      <c r="CE22" s="105"/>
    </row>
    <row r="23" spans="1:83" ht="15" customHeight="1">
      <c r="A23" s="266"/>
      <c r="B23" s="793">
        <v>2</v>
      </c>
      <c r="C23" s="293" t="s">
        <v>885</v>
      </c>
      <c r="D23" s="294"/>
      <c r="E23" s="273"/>
      <c r="F23" s="268"/>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111"/>
      <c r="CA23" s="111"/>
      <c r="CB23" s="236" t="s">
        <v>1927</v>
      </c>
      <c r="CC23" s="236"/>
      <c r="CD23" s="236"/>
      <c r="CE23" s="237"/>
    </row>
    <row r="24" spans="1:83" ht="15" customHeight="1">
      <c r="A24" s="266"/>
      <c r="B24" s="793"/>
      <c r="C24" s="612" t="s">
        <v>887</v>
      </c>
      <c r="D24" s="284"/>
      <c r="E24" s="287" t="s">
        <v>879</v>
      </c>
      <c r="F24" s="263">
        <v>2</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0"/>
      <c r="BI24" s="1080"/>
      <c r="BJ24" s="1080"/>
      <c r="BK24" s="1080"/>
      <c r="BL24" s="1080"/>
      <c r="BM24" s="1080"/>
      <c r="BN24" s="1080"/>
      <c r="BO24" s="1080"/>
      <c r="BP24" s="1080"/>
      <c r="BQ24" s="1080"/>
      <c r="BR24" s="1080"/>
      <c r="BS24" s="1080"/>
      <c r="BT24" s="1080"/>
      <c r="BU24" s="1080"/>
      <c r="BV24" s="1080"/>
      <c r="BW24" s="1080"/>
      <c r="BX24" s="1080"/>
      <c r="BY24" s="266"/>
      <c r="BZ24" s="111"/>
      <c r="CA24" s="111"/>
      <c r="CB24" s="1159" t="s">
        <v>872</v>
      </c>
      <c r="CC24" s="1160"/>
      <c r="CD24" s="238" t="s">
        <v>873</v>
      </c>
      <c r="CE24" s="239">
        <v>0</v>
      </c>
    </row>
    <row r="25" spans="1:83" ht="15" customHeight="1">
      <c r="A25" s="266"/>
      <c r="B25" s="793"/>
      <c r="C25" s="611"/>
      <c r="D25" s="286"/>
      <c r="E25" s="287" t="s">
        <v>876</v>
      </c>
      <c r="F25" s="263">
        <v>0</v>
      </c>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0"/>
      <c r="BK25" s="1080"/>
      <c r="BL25" s="1080"/>
      <c r="BM25" s="1080"/>
      <c r="BN25" s="1080"/>
      <c r="BO25" s="1080"/>
      <c r="BP25" s="1080"/>
      <c r="BQ25" s="1080"/>
      <c r="BR25" s="1080"/>
      <c r="BS25" s="1080"/>
      <c r="BT25" s="1080"/>
      <c r="BU25" s="1080"/>
      <c r="BV25" s="1080"/>
      <c r="BW25" s="1080"/>
      <c r="BX25" s="1080"/>
      <c r="BY25" s="266"/>
      <c r="BZ25" s="111"/>
      <c r="CA25" s="111"/>
      <c r="CB25" s="1159" t="s">
        <v>872</v>
      </c>
      <c r="CC25" s="1160"/>
      <c r="CD25" s="238" t="s">
        <v>875</v>
      </c>
      <c r="CE25" s="239">
        <v>0</v>
      </c>
    </row>
    <row r="26" spans="1:83" ht="15" customHeight="1">
      <c r="A26" s="266"/>
      <c r="B26" s="793"/>
      <c r="C26" s="610" t="s">
        <v>888</v>
      </c>
      <c r="D26" s="289"/>
      <c r="E26" s="287" t="s">
        <v>879</v>
      </c>
      <c r="F26" s="263">
        <v>1</v>
      </c>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c r="AL26" s="1080"/>
      <c r="AM26" s="1080"/>
      <c r="AN26" s="1080"/>
      <c r="AO26" s="1080"/>
      <c r="AP26" s="1080"/>
      <c r="AQ26" s="1080"/>
      <c r="AR26" s="1080"/>
      <c r="AS26" s="1080"/>
      <c r="AT26" s="1080"/>
      <c r="AU26" s="1080"/>
      <c r="AV26" s="1080"/>
      <c r="AW26" s="1080"/>
      <c r="AX26" s="1080"/>
      <c r="AY26" s="1080"/>
      <c r="AZ26" s="1080"/>
      <c r="BA26" s="1080"/>
      <c r="BB26" s="1080"/>
      <c r="BC26" s="1080"/>
      <c r="BD26" s="1080"/>
      <c r="BE26" s="1080"/>
      <c r="BF26" s="1080"/>
      <c r="BG26" s="1080"/>
      <c r="BH26" s="1080"/>
      <c r="BI26" s="1080"/>
      <c r="BJ26" s="1080"/>
      <c r="BK26" s="1080"/>
      <c r="BL26" s="1080"/>
      <c r="BM26" s="1080"/>
      <c r="BN26" s="1080"/>
      <c r="BO26" s="1080"/>
      <c r="BP26" s="1080"/>
      <c r="BQ26" s="1080"/>
      <c r="BR26" s="1080"/>
      <c r="BS26" s="1080"/>
      <c r="BT26" s="1080"/>
      <c r="BU26" s="1080"/>
      <c r="BV26" s="1080"/>
      <c r="BW26" s="1080"/>
      <c r="BX26" s="1080"/>
      <c r="BY26" s="266"/>
      <c r="BZ26" s="111"/>
      <c r="CA26" s="111"/>
      <c r="CB26" s="1159" t="s">
        <v>872</v>
      </c>
      <c r="CC26" s="1160"/>
      <c r="CD26" s="238" t="s">
        <v>877</v>
      </c>
      <c r="CE26" s="239">
        <v>0</v>
      </c>
    </row>
    <row r="27" spans="1:83" ht="15" customHeight="1">
      <c r="A27" s="266"/>
      <c r="B27" s="793"/>
      <c r="C27" s="610"/>
      <c r="D27" s="289"/>
      <c r="E27" s="287" t="s">
        <v>876</v>
      </c>
      <c r="F27" s="263">
        <v>0</v>
      </c>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0"/>
      <c r="AT27" s="1080"/>
      <c r="AU27" s="1080"/>
      <c r="AV27" s="1080"/>
      <c r="AW27" s="1080"/>
      <c r="AX27" s="1080"/>
      <c r="AY27" s="1080"/>
      <c r="AZ27" s="1080"/>
      <c r="BA27" s="1080"/>
      <c r="BB27" s="1080"/>
      <c r="BC27" s="1080"/>
      <c r="BD27" s="1080"/>
      <c r="BE27" s="1080"/>
      <c r="BF27" s="1080"/>
      <c r="BG27" s="1080"/>
      <c r="BH27" s="1080"/>
      <c r="BI27" s="1080"/>
      <c r="BJ27" s="1080"/>
      <c r="BK27" s="1080"/>
      <c r="BL27" s="1080"/>
      <c r="BM27" s="1080"/>
      <c r="BN27" s="1080"/>
      <c r="BO27" s="1080"/>
      <c r="BP27" s="1080"/>
      <c r="BQ27" s="1080"/>
      <c r="BR27" s="1080"/>
      <c r="BS27" s="1080"/>
      <c r="BT27" s="1080"/>
      <c r="BU27" s="1080"/>
      <c r="BV27" s="1080"/>
      <c r="BW27" s="1080"/>
      <c r="BX27" s="1080"/>
      <c r="BY27" s="266"/>
      <c r="BZ27" s="111"/>
      <c r="CA27" s="111"/>
      <c r="CB27" s="1159" t="s">
        <v>872</v>
      </c>
      <c r="CC27" s="1160"/>
      <c r="CD27" s="238" t="s">
        <v>880</v>
      </c>
      <c r="CE27" s="239">
        <v>0</v>
      </c>
    </row>
    <row r="28" spans="1:83" ht="15" customHeight="1">
      <c r="A28" s="266"/>
      <c r="B28" s="793"/>
      <c r="C28" s="612" t="s">
        <v>889</v>
      </c>
      <c r="D28" s="284"/>
      <c r="E28" s="287" t="s">
        <v>879</v>
      </c>
      <c r="F28" s="263">
        <v>2</v>
      </c>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B28" s="1080"/>
      <c r="BC28" s="1080"/>
      <c r="BD28" s="1080"/>
      <c r="BE28" s="1080"/>
      <c r="BF28" s="1080"/>
      <c r="BG28" s="1080"/>
      <c r="BH28" s="1080"/>
      <c r="BI28" s="1080"/>
      <c r="BJ28" s="1080"/>
      <c r="BK28" s="1080"/>
      <c r="BL28" s="1080"/>
      <c r="BM28" s="1080"/>
      <c r="BN28" s="1080"/>
      <c r="BO28" s="1080"/>
      <c r="BP28" s="1080"/>
      <c r="BQ28" s="1080"/>
      <c r="BR28" s="1080"/>
      <c r="BS28" s="1080"/>
      <c r="BT28" s="1080"/>
      <c r="BU28" s="1080"/>
      <c r="BV28" s="1080"/>
      <c r="BW28" s="1080"/>
      <c r="BX28" s="1080"/>
      <c r="BY28" s="266"/>
      <c r="BZ28" s="111"/>
      <c r="CA28" s="111"/>
      <c r="CB28" s="1161" t="s">
        <v>881</v>
      </c>
      <c r="CC28" s="1160"/>
      <c r="CD28" s="1160"/>
      <c r="CE28" s="240">
        <f>SUM(CE24:CE27)</f>
        <v>0</v>
      </c>
    </row>
    <row r="29" spans="1:83" ht="15" customHeight="1">
      <c r="A29" s="266"/>
      <c r="B29" s="793"/>
      <c r="C29" s="611"/>
      <c r="D29" s="286"/>
      <c r="E29" s="287" t="s">
        <v>876</v>
      </c>
      <c r="F29" s="263">
        <v>0</v>
      </c>
      <c r="G29" s="1080"/>
      <c r="H29" s="1080"/>
      <c r="I29" s="1080"/>
      <c r="J29" s="1080"/>
      <c r="K29" s="1080"/>
      <c r="L29" s="1080"/>
      <c r="M29" s="1080"/>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080"/>
      <c r="AK29" s="1080"/>
      <c r="AL29" s="1080"/>
      <c r="AM29" s="1080"/>
      <c r="AN29" s="1080"/>
      <c r="AO29" s="1080"/>
      <c r="AP29" s="1080"/>
      <c r="AQ29" s="1080"/>
      <c r="AR29" s="1080"/>
      <c r="AS29" s="1080"/>
      <c r="AT29" s="1080"/>
      <c r="AU29" s="1080"/>
      <c r="AV29" s="1080"/>
      <c r="AW29" s="1080"/>
      <c r="AX29" s="1080"/>
      <c r="AY29" s="1080"/>
      <c r="AZ29" s="1080"/>
      <c r="BA29" s="1080"/>
      <c r="BB29" s="1080"/>
      <c r="BC29" s="1080"/>
      <c r="BD29" s="1080"/>
      <c r="BE29" s="1080"/>
      <c r="BF29" s="1080"/>
      <c r="BG29" s="1080"/>
      <c r="BH29" s="1080"/>
      <c r="BI29" s="1080"/>
      <c r="BJ29" s="1080"/>
      <c r="BK29" s="1080"/>
      <c r="BL29" s="1080"/>
      <c r="BM29" s="1080"/>
      <c r="BN29" s="1080"/>
      <c r="BO29" s="1080"/>
      <c r="BP29" s="1080"/>
      <c r="BQ29" s="1080"/>
      <c r="BR29" s="1080"/>
      <c r="BS29" s="1080"/>
      <c r="BT29" s="1080"/>
      <c r="BU29" s="1080"/>
      <c r="BV29" s="1080"/>
      <c r="BW29" s="1080"/>
      <c r="BX29" s="1080"/>
      <c r="BY29" s="266"/>
      <c r="BZ29" s="111"/>
      <c r="CA29" s="111"/>
      <c r="CB29" s="226"/>
      <c r="CC29" s="226"/>
      <c r="CD29" s="225"/>
      <c r="CE29" s="105"/>
    </row>
    <row r="30" spans="1:83" ht="15" customHeight="1">
      <c r="A30" s="266"/>
      <c r="B30" s="793"/>
      <c r="C30" s="610" t="s">
        <v>890</v>
      </c>
      <c r="D30" s="289"/>
      <c r="E30" s="287" t="s">
        <v>879</v>
      </c>
      <c r="F30" s="263">
        <v>1</v>
      </c>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0"/>
      <c r="BF30" s="1080"/>
      <c r="BG30" s="1080"/>
      <c r="BH30" s="1080"/>
      <c r="BI30" s="1080"/>
      <c r="BJ30" s="1080"/>
      <c r="BK30" s="1080"/>
      <c r="BL30" s="1080"/>
      <c r="BM30" s="1080"/>
      <c r="BN30" s="1080"/>
      <c r="BO30" s="1080"/>
      <c r="BP30" s="1080"/>
      <c r="BQ30" s="1080"/>
      <c r="BR30" s="1080"/>
      <c r="BS30" s="1080"/>
      <c r="BT30" s="1080"/>
      <c r="BU30" s="1080"/>
      <c r="BV30" s="1080"/>
      <c r="BW30" s="1080"/>
      <c r="BX30" s="1080"/>
      <c r="BY30" s="266"/>
      <c r="BZ30" s="111"/>
      <c r="CA30" s="111"/>
      <c r="CB30" s="223"/>
      <c r="CC30" s="223"/>
      <c r="CD30" s="223"/>
      <c r="CE30" s="105"/>
    </row>
    <row r="31" spans="1:83" ht="15" customHeight="1">
      <c r="A31" s="266"/>
      <c r="B31" s="793"/>
      <c r="C31" s="611"/>
      <c r="D31" s="286"/>
      <c r="E31" s="287" t="s">
        <v>876</v>
      </c>
      <c r="F31" s="263">
        <v>0</v>
      </c>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B31" s="1080"/>
      <c r="BC31" s="1080"/>
      <c r="BD31" s="1080"/>
      <c r="BE31" s="1080"/>
      <c r="BF31" s="1080"/>
      <c r="BG31" s="1080"/>
      <c r="BH31" s="1080"/>
      <c r="BI31" s="1080"/>
      <c r="BJ31" s="1080"/>
      <c r="BK31" s="1080"/>
      <c r="BL31" s="1080"/>
      <c r="BM31" s="1080"/>
      <c r="BN31" s="1080"/>
      <c r="BO31" s="1080"/>
      <c r="BP31" s="1080"/>
      <c r="BQ31" s="1080"/>
      <c r="BR31" s="1080"/>
      <c r="BS31" s="1080"/>
      <c r="BT31" s="1080"/>
      <c r="BU31" s="1080"/>
      <c r="BV31" s="1080"/>
      <c r="BW31" s="1080"/>
      <c r="BX31" s="1080"/>
      <c r="BY31" s="266"/>
      <c r="BZ31" s="111"/>
      <c r="CA31" s="111"/>
      <c r="CB31" s="241" t="s">
        <v>1928</v>
      </c>
      <c r="CC31" s="242"/>
      <c r="CD31" s="243"/>
      <c r="CE31" s="244"/>
    </row>
    <row r="32" spans="1:83" ht="15" customHeight="1">
      <c r="A32" s="266"/>
      <c r="B32" s="793">
        <v>3</v>
      </c>
      <c r="C32" s="877" t="s">
        <v>892</v>
      </c>
      <c r="D32" s="598"/>
      <c r="E32" s="273"/>
      <c r="F32" s="268"/>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111"/>
      <c r="CA32" s="111"/>
      <c r="CB32" s="1142" t="s">
        <v>872</v>
      </c>
      <c r="CC32" s="1129"/>
      <c r="CD32" s="243" t="s">
        <v>873</v>
      </c>
      <c r="CE32" s="245">
        <v>0</v>
      </c>
    </row>
    <row r="33" spans="1:83" ht="15.75" customHeight="1">
      <c r="A33" s="266"/>
      <c r="B33" s="793"/>
      <c r="C33" s="288" t="s">
        <v>893</v>
      </c>
      <c r="D33" s="289"/>
      <c r="E33" s="287" t="s">
        <v>894</v>
      </c>
      <c r="F33" s="263">
        <v>2</v>
      </c>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0"/>
      <c r="BI33" s="1080"/>
      <c r="BJ33" s="1080"/>
      <c r="BK33" s="1080"/>
      <c r="BL33" s="1080"/>
      <c r="BM33" s="1080"/>
      <c r="BN33" s="1080"/>
      <c r="BO33" s="1080"/>
      <c r="BP33" s="1080"/>
      <c r="BQ33" s="1080"/>
      <c r="BR33" s="1080"/>
      <c r="BS33" s="1080"/>
      <c r="BT33" s="1080"/>
      <c r="BU33" s="1080"/>
      <c r="BV33" s="1080"/>
      <c r="BW33" s="1080"/>
      <c r="BX33" s="1080"/>
      <c r="BY33" s="266"/>
      <c r="BZ33" s="111"/>
      <c r="CA33" s="111"/>
      <c r="CB33" s="1142" t="s">
        <v>872</v>
      </c>
      <c r="CC33" s="1129"/>
      <c r="CD33" s="243" t="s">
        <v>875</v>
      </c>
      <c r="CE33" s="245">
        <v>0</v>
      </c>
    </row>
    <row r="34" spans="1:83" ht="15" customHeight="1">
      <c r="A34" s="266"/>
      <c r="B34" s="793"/>
      <c r="C34" s="610" t="s">
        <v>895</v>
      </c>
      <c r="D34" s="289"/>
      <c r="E34" s="287" t="s">
        <v>896</v>
      </c>
      <c r="F34" s="263">
        <v>1</v>
      </c>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0"/>
      <c r="BI34" s="1080"/>
      <c r="BJ34" s="1080"/>
      <c r="BK34" s="1080"/>
      <c r="BL34" s="1080"/>
      <c r="BM34" s="1080"/>
      <c r="BN34" s="1080"/>
      <c r="BO34" s="1080"/>
      <c r="BP34" s="1080"/>
      <c r="BQ34" s="1080"/>
      <c r="BR34" s="1080"/>
      <c r="BS34" s="1080"/>
      <c r="BT34" s="1080"/>
      <c r="BU34" s="1080"/>
      <c r="BV34" s="1080"/>
      <c r="BW34" s="1080"/>
      <c r="BX34" s="1080"/>
      <c r="BY34" s="266"/>
      <c r="BZ34" s="111"/>
      <c r="CA34" s="111"/>
      <c r="CB34" s="1142" t="s">
        <v>872</v>
      </c>
      <c r="CC34" s="1129"/>
      <c r="CD34" s="243" t="s">
        <v>877</v>
      </c>
      <c r="CE34" s="245">
        <v>0</v>
      </c>
    </row>
    <row r="35" spans="1:83" ht="15" customHeight="1">
      <c r="A35" s="266"/>
      <c r="B35" s="793"/>
      <c r="C35" s="610" t="s">
        <v>897</v>
      </c>
      <c r="D35" s="289"/>
      <c r="E35" s="287" t="s">
        <v>876</v>
      </c>
      <c r="F35" s="263">
        <v>0</v>
      </c>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80"/>
      <c r="BE35" s="1080"/>
      <c r="BF35" s="1080"/>
      <c r="BG35" s="1080"/>
      <c r="BH35" s="1080"/>
      <c r="BI35" s="1080"/>
      <c r="BJ35" s="1080"/>
      <c r="BK35" s="1080"/>
      <c r="BL35" s="1080"/>
      <c r="BM35" s="1080"/>
      <c r="BN35" s="1080"/>
      <c r="BO35" s="1080"/>
      <c r="BP35" s="1080"/>
      <c r="BQ35" s="1080"/>
      <c r="BR35" s="1080"/>
      <c r="BS35" s="1080"/>
      <c r="BT35" s="1080"/>
      <c r="BU35" s="1080"/>
      <c r="BV35" s="1080"/>
      <c r="BW35" s="1080"/>
      <c r="BX35" s="1080"/>
      <c r="BY35" s="266"/>
      <c r="BZ35" s="111"/>
      <c r="CA35" s="111"/>
      <c r="CB35" s="1142" t="s">
        <v>872</v>
      </c>
      <c r="CC35" s="1129"/>
      <c r="CD35" s="243" t="s">
        <v>880</v>
      </c>
      <c r="CE35" s="245">
        <v>0</v>
      </c>
    </row>
    <row r="36" spans="1:83" ht="15" customHeight="1">
      <c r="A36" s="266"/>
      <c r="B36" s="793"/>
      <c r="C36" s="610" t="s">
        <v>898</v>
      </c>
      <c r="D36" s="289"/>
      <c r="E36" s="273"/>
      <c r="F36" s="268"/>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66"/>
      <c r="BZ36" s="111"/>
      <c r="CA36" s="111"/>
      <c r="CB36" s="1128" t="s">
        <v>881</v>
      </c>
      <c r="CC36" s="1129"/>
      <c r="CD36" s="1129"/>
      <c r="CE36" s="246">
        <f>SUM(CE32:CE35)</f>
        <v>0</v>
      </c>
    </row>
    <row r="37" spans="1:83" ht="15" customHeight="1">
      <c r="A37" s="266"/>
      <c r="B37" s="793"/>
      <c r="C37" s="610" t="s">
        <v>899</v>
      </c>
      <c r="D37" s="289"/>
      <c r="E37" s="273"/>
      <c r="F37" s="268"/>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66"/>
      <c r="BZ37" s="111"/>
      <c r="CA37" s="111"/>
      <c r="CB37" s="225"/>
      <c r="CC37" s="225"/>
      <c r="CD37" s="225"/>
      <c r="CE37" s="104"/>
    </row>
    <row r="38" spans="1:83" ht="15" customHeight="1">
      <c r="A38" s="266"/>
      <c r="B38" s="793"/>
      <c r="C38" s="610" t="s">
        <v>900</v>
      </c>
      <c r="D38" s="289"/>
      <c r="E38" s="273"/>
      <c r="F38" s="268"/>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66"/>
      <c r="BZ38" s="111"/>
      <c r="CA38" s="111"/>
      <c r="CB38" s="225"/>
      <c r="CC38" s="225"/>
      <c r="CD38" s="225"/>
      <c r="CE38" s="104"/>
    </row>
    <row r="39" spans="1:83" ht="15" customHeight="1">
      <c r="A39" s="266"/>
      <c r="B39" s="793"/>
      <c r="C39" s="610" t="s">
        <v>901</v>
      </c>
      <c r="D39" s="289"/>
      <c r="E39" s="273"/>
      <c r="F39" s="268"/>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66"/>
      <c r="BZ39" s="111"/>
      <c r="CA39" s="111"/>
      <c r="CB39" s="247" t="s">
        <v>1929</v>
      </c>
      <c r="CC39" s="248"/>
      <c r="CD39" s="249"/>
      <c r="CE39" s="250"/>
    </row>
    <row r="40" spans="1:83" ht="15" customHeight="1">
      <c r="A40" s="266"/>
      <c r="B40" s="793"/>
      <c r="C40" s="611" t="s">
        <v>902</v>
      </c>
      <c r="D40" s="286"/>
      <c r="E40" s="273"/>
      <c r="F40" s="268"/>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66"/>
      <c r="BZ40" s="111"/>
      <c r="CA40" s="111"/>
      <c r="CB40" s="1115" t="s">
        <v>872</v>
      </c>
      <c r="CC40" s="1116"/>
      <c r="CD40" s="249" t="s">
        <v>873</v>
      </c>
      <c r="CE40" s="251">
        <v>0</v>
      </c>
    </row>
    <row r="41" spans="1:83" ht="15" customHeight="1">
      <c r="A41" s="266"/>
      <c r="B41" s="793"/>
      <c r="C41" s="283" t="s">
        <v>903</v>
      </c>
      <c r="D41" s="284"/>
      <c r="E41" s="287" t="s">
        <v>904</v>
      </c>
      <c r="F41" s="263">
        <v>2</v>
      </c>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c r="BM41" s="1080"/>
      <c r="BN41" s="1080"/>
      <c r="BO41" s="1080"/>
      <c r="BP41" s="1080"/>
      <c r="BQ41" s="1080"/>
      <c r="BR41" s="1080"/>
      <c r="BS41" s="1080"/>
      <c r="BT41" s="1080"/>
      <c r="BU41" s="1080"/>
      <c r="BV41" s="1080"/>
      <c r="BW41" s="1080"/>
      <c r="BX41" s="1080"/>
      <c r="BY41" s="266"/>
      <c r="BZ41" s="111"/>
      <c r="CA41" s="111"/>
      <c r="CB41" s="1115" t="s">
        <v>872</v>
      </c>
      <c r="CC41" s="1116"/>
      <c r="CD41" s="249" t="s">
        <v>875</v>
      </c>
      <c r="CE41" s="251">
        <v>0</v>
      </c>
    </row>
    <row r="42" spans="1:83" ht="15" customHeight="1">
      <c r="A42" s="266"/>
      <c r="B42" s="793"/>
      <c r="C42" s="610" t="s">
        <v>905</v>
      </c>
      <c r="D42" s="289"/>
      <c r="E42" s="287" t="s">
        <v>906</v>
      </c>
      <c r="F42" s="263">
        <v>1</v>
      </c>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c r="BM42" s="1080"/>
      <c r="BN42" s="1080"/>
      <c r="BO42" s="1080"/>
      <c r="BP42" s="1080"/>
      <c r="BQ42" s="1080"/>
      <c r="BR42" s="1080"/>
      <c r="BS42" s="1080"/>
      <c r="BT42" s="1080"/>
      <c r="BU42" s="1080"/>
      <c r="BV42" s="1080"/>
      <c r="BW42" s="1080"/>
      <c r="BX42" s="1080"/>
      <c r="BY42" s="266"/>
      <c r="BZ42" s="111"/>
      <c r="CA42" s="111"/>
      <c r="CB42" s="1115" t="s">
        <v>872</v>
      </c>
      <c r="CC42" s="1116"/>
      <c r="CD42" s="249" t="s">
        <v>877</v>
      </c>
      <c r="CE42" s="251">
        <v>0</v>
      </c>
    </row>
    <row r="43" spans="1:83" ht="15" customHeight="1">
      <c r="A43" s="266"/>
      <c r="B43" s="793"/>
      <c r="C43" s="610" t="s">
        <v>907</v>
      </c>
      <c r="D43" s="289"/>
      <c r="E43" s="287" t="s">
        <v>876</v>
      </c>
      <c r="F43" s="263">
        <v>0</v>
      </c>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266"/>
      <c r="BZ43" s="111"/>
      <c r="CA43" s="111"/>
      <c r="CB43" s="1115" t="s">
        <v>872</v>
      </c>
      <c r="CC43" s="1116"/>
      <c r="CD43" s="249" t="s">
        <v>880</v>
      </c>
      <c r="CE43" s="251">
        <v>0</v>
      </c>
    </row>
    <row r="44" spans="1:83" ht="15" customHeight="1">
      <c r="A44" s="266"/>
      <c r="B44" s="793"/>
      <c r="C44" s="610" t="s">
        <v>908</v>
      </c>
      <c r="D44" s="289"/>
      <c r="E44" s="273"/>
      <c r="F44" s="268"/>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66"/>
      <c r="BZ44" s="111"/>
      <c r="CA44" s="111"/>
      <c r="CB44" s="1136" t="s">
        <v>881</v>
      </c>
      <c r="CC44" s="1116"/>
      <c r="CD44" s="1116"/>
      <c r="CE44" s="252">
        <f>SUM(CE40:CE43)</f>
        <v>0</v>
      </c>
    </row>
    <row r="45" spans="1:83" ht="15" customHeight="1">
      <c r="A45" s="266"/>
      <c r="B45" s="793"/>
      <c r="C45" s="611" t="s">
        <v>909</v>
      </c>
      <c r="D45" s="286"/>
      <c r="E45" s="273"/>
      <c r="F45" s="268"/>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111"/>
      <c r="CA45" s="111"/>
      <c r="CB45" s="223"/>
      <c r="CC45" s="223"/>
      <c r="CD45" s="223"/>
      <c r="CE45" s="105"/>
    </row>
    <row r="46" spans="1:83" ht="15" customHeight="1">
      <c r="A46" s="266"/>
      <c r="B46" s="793"/>
      <c r="C46" s="283" t="s">
        <v>910</v>
      </c>
      <c r="D46" s="284"/>
      <c r="E46" s="287" t="s">
        <v>894</v>
      </c>
      <c r="F46" s="263">
        <v>2</v>
      </c>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c r="BP46" s="1080"/>
      <c r="BQ46" s="1080"/>
      <c r="BR46" s="1080"/>
      <c r="BS46" s="1080"/>
      <c r="BT46" s="1080"/>
      <c r="BU46" s="1080"/>
      <c r="BV46" s="1080"/>
      <c r="BW46" s="1080"/>
      <c r="BX46" s="1080"/>
      <c r="BY46" s="266"/>
      <c r="BZ46" s="111"/>
      <c r="CA46" s="111"/>
      <c r="CB46" s="223"/>
      <c r="CC46" s="223"/>
      <c r="CD46" s="223"/>
      <c r="CE46" s="105"/>
    </row>
    <row r="47" spans="1:83" ht="15" customHeight="1">
      <c r="A47" s="266"/>
      <c r="B47" s="793"/>
      <c r="C47" s="610" t="s">
        <v>911</v>
      </c>
      <c r="D47" s="289"/>
      <c r="E47" s="287" t="s">
        <v>896</v>
      </c>
      <c r="F47" s="263">
        <v>1</v>
      </c>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c r="BP47" s="1080"/>
      <c r="BQ47" s="1080"/>
      <c r="BR47" s="1080"/>
      <c r="BS47" s="1080"/>
      <c r="BT47" s="1080"/>
      <c r="BU47" s="1080"/>
      <c r="BV47" s="1080"/>
      <c r="BW47" s="1080"/>
      <c r="BX47" s="1080"/>
      <c r="BY47" s="266"/>
      <c r="BZ47" s="111"/>
      <c r="CA47" s="111"/>
      <c r="CB47" s="253" t="s">
        <v>1930</v>
      </c>
      <c r="CC47" s="254"/>
      <c r="CD47" s="255"/>
      <c r="CE47" s="256"/>
    </row>
    <row r="48" spans="1:83" ht="15" customHeight="1">
      <c r="A48" s="266"/>
      <c r="B48" s="793"/>
      <c r="C48" s="610" t="s">
        <v>912</v>
      </c>
      <c r="D48" s="289"/>
      <c r="E48" s="287" t="s">
        <v>876</v>
      </c>
      <c r="F48" s="263">
        <v>0</v>
      </c>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c r="BO48" s="1080"/>
      <c r="BP48" s="1080"/>
      <c r="BQ48" s="1080"/>
      <c r="BR48" s="1080"/>
      <c r="BS48" s="1080"/>
      <c r="BT48" s="1080"/>
      <c r="BU48" s="1080"/>
      <c r="BV48" s="1080"/>
      <c r="BW48" s="1080"/>
      <c r="BX48" s="1080"/>
      <c r="BY48" s="266"/>
      <c r="BZ48" s="111"/>
      <c r="CA48" s="111"/>
      <c r="CB48" s="1137" t="s">
        <v>872</v>
      </c>
      <c r="CC48" s="1138"/>
      <c r="CD48" s="255" t="s">
        <v>873</v>
      </c>
      <c r="CE48" s="257">
        <v>0</v>
      </c>
    </row>
    <row r="49" spans="1:83" ht="15" customHeight="1">
      <c r="A49" s="266"/>
      <c r="B49" s="793"/>
      <c r="C49" s="610" t="s">
        <v>913</v>
      </c>
      <c r="D49" s="289"/>
      <c r="E49" s="273"/>
      <c r="F49" s="268"/>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111"/>
      <c r="CA49" s="111"/>
      <c r="CB49" s="1137" t="s">
        <v>872</v>
      </c>
      <c r="CC49" s="1138"/>
      <c r="CD49" s="255" t="s">
        <v>875</v>
      </c>
      <c r="CE49" s="257">
        <v>0</v>
      </c>
    </row>
    <row r="50" spans="1:83" ht="15" customHeight="1">
      <c r="A50" s="266"/>
      <c r="B50" s="793"/>
      <c r="C50" s="611" t="s">
        <v>914</v>
      </c>
      <c r="D50" s="286"/>
      <c r="E50" s="273"/>
      <c r="F50" s="268"/>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111"/>
      <c r="CA50" s="111"/>
      <c r="CB50" s="1137" t="s">
        <v>872</v>
      </c>
      <c r="CC50" s="1138"/>
      <c r="CD50" s="255" t="s">
        <v>877</v>
      </c>
      <c r="CE50" s="257">
        <v>0</v>
      </c>
    </row>
    <row r="51" spans="1:83" ht="15" customHeight="1">
      <c r="A51" s="266"/>
      <c r="B51" s="793"/>
      <c r="C51" s="283" t="s">
        <v>915</v>
      </c>
      <c r="D51" s="284"/>
      <c r="E51" s="287" t="s">
        <v>916</v>
      </c>
      <c r="F51" s="263">
        <v>3</v>
      </c>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0"/>
      <c r="BP51" s="1080"/>
      <c r="BQ51" s="1080"/>
      <c r="BR51" s="1080"/>
      <c r="BS51" s="1080"/>
      <c r="BT51" s="1080"/>
      <c r="BU51" s="1080"/>
      <c r="BV51" s="1080"/>
      <c r="BW51" s="1080"/>
      <c r="BX51" s="1080"/>
      <c r="BY51" s="266"/>
      <c r="BZ51" s="111"/>
      <c r="CA51" s="111"/>
      <c r="CB51" s="1137" t="s">
        <v>872</v>
      </c>
      <c r="CC51" s="1138"/>
      <c r="CD51" s="255" t="s">
        <v>880</v>
      </c>
      <c r="CE51" s="257">
        <v>0</v>
      </c>
    </row>
    <row r="52" spans="1:83" ht="15" customHeight="1">
      <c r="A52" s="266"/>
      <c r="B52" s="793"/>
      <c r="C52" s="610" t="s">
        <v>917</v>
      </c>
      <c r="D52" s="289"/>
      <c r="E52" s="287" t="s">
        <v>918</v>
      </c>
      <c r="F52" s="263">
        <v>2</v>
      </c>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80"/>
      <c r="BQ52" s="1080"/>
      <c r="BR52" s="1080"/>
      <c r="BS52" s="1080"/>
      <c r="BT52" s="1080"/>
      <c r="BU52" s="1080"/>
      <c r="BV52" s="1080"/>
      <c r="BW52" s="1080"/>
      <c r="BX52" s="1080"/>
      <c r="BY52" s="266"/>
      <c r="BZ52" s="111"/>
      <c r="CA52" s="111"/>
      <c r="CB52" s="1139" t="s">
        <v>881</v>
      </c>
      <c r="CC52" s="1138"/>
      <c r="CD52" s="1138"/>
      <c r="CE52" s="258">
        <f>SUM(CE48:CE51)</f>
        <v>0</v>
      </c>
    </row>
    <row r="53" spans="1:83" ht="15" customHeight="1">
      <c r="A53" s="266"/>
      <c r="B53" s="793"/>
      <c r="C53" s="610" t="s">
        <v>919</v>
      </c>
      <c r="D53" s="289"/>
      <c r="E53" s="287" t="s">
        <v>896</v>
      </c>
      <c r="F53" s="263">
        <v>1</v>
      </c>
      <c r="G53" s="1080"/>
      <c r="H53" s="1080"/>
      <c r="I53" s="1080"/>
      <c r="J53" s="1080"/>
      <c r="K53" s="1080"/>
      <c r="L53" s="1080"/>
      <c r="M53" s="1080"/>
      <c r="N53" s="1080"/>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c r="BP53" s="1080"/>
      <c r="BQ53" s="1080"/>
      <c r="BR53" s="1080"/>
      <c r="BS53" s="1080"/>
      <c r="BT53" s="1080"/>
      <c r="BU53" s="1080"/>
      <c r="BV53" s="1080"/>
      <c r="BW53" s="1080"/>
      <c r="BX53" s="1080"/>
      <c r="BY53" s="266"/>
      <c r="BZ53" s="111"/>
      <c r="CA53" s="111"/>
      <c r="CB53" s="226"/>
      <c r="CC53" s="226"/>
      <c r="CD53" s="225"/>
      <c r="CE53" s="105"/>
    </row>
    <row r="54" spans="1:83" ht="15" customHeight="1">
      <c r="A54" s="266"/>
      <c r="B54" s="793"/>
      <c r="C54" s="610" t="s">
        <v>920</v>
      </c>
      <c r="D54" s="289"/>
      <c r="E54" s="287" t="s">
        <v>906</v>
      </c>
      <c r="F54" s="263">
        <v>0</v>
      </c>
      <c r="G54" s="1080"/>
      <c r="H54" s="1080"/>
      <c r="I54" s="1080"/>
      <c r="J54" s="1080"/>
      <c r="K54" s="1080"/>
      <c r="L54" s="1080"/>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80"/>
      <c r="BQ54" s="1080"/>
      <c r="BR54" s="1080"/>
      <c r="BS54" s="1080"/>
      <c r="BT54" s="1080"/>
      <c r="BU54" s="1080"/>
      <c r="BV54" s="1080"/>
      <c r="BW54" s="1080"/>
      <c r="BX54" s="1080"/>
      <c r="BY54" s="266"/>
      <c r="BZ54" s="111"/>
      <c r="CA54" s="111"/>
      <c r="CB54" s="226"/>
      <c r="CC54" s="226"/>
      <c r="CD54" s="225"/>
      <c r="CE54" s="105"/>
    </row>
    <row r="55" spans="1:83" ht="15" customHeight="1">
      <c r="A55" s="259"/>
      <c r="B55" s="230"/>
      <c r="C55" s="614" t="s">
        <v>921</v>
      </c>
      <c r="D55" s="291"/>
      <c r="E55" s="290"/>
      <c r="F55" s="26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105"/>
      <c r="CA55" s="105"/>
      <c r="CB55" s="226"/>
      <c r="CC55" s="226"/>
      <c r="CD55" s="225"/>
      <c r="CE55" s="105"/>
    </row>
    <row r="56" spans="1:83" ht="15" customHeight="1">
      <c r="A56" s="259"/>
      <c r="B56" s="230"/>
      <c r="C56" s="614" t="s">
        <v>922</v>
      </c>
      <c r="D56" s="291"/>
      <c r="E56" s="290"/>
      <c r="F56" s="26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105"/>
      <c r="CA56" s="105"/>
      <c r="CB56" s="226"/>
      <c r="CC56" s="226"/>
      <c r="CD56" s="225"/>
      <c r="CE56" s="105"/>
    </row>
    <row r="57" spans="1:83" ht="15" customHeight="1">
      <c r="A57" s="259"/>
      <c r="B57" s="230"/>
      <c r="C57" s="614" t="s">
        <v>923</v>
      </c>
      <c r="D57" s="291"/>
      <c r="E57" s="290"/>
      <c r="F57" s="26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105"/>
      <c r="CA57" s="105"/>
      <c r="CB57" s="226"/>
      <c r="CC57" s="226"/>
      <c r="CD57" s="225"/>
      <c r="CE57" s="105"/>
    </row>
    <row r="58" spans="1:83" ht="15" customHeight="1">
      <c r="A58" s="259"/>
      <c r="B58" s="230"/>
      <c r="C58" s="883" t="s">
        <v>924</v>
      </c>
      <c r="D58" s="292"/>
      <c r="E58" s="290"/>
      <c r="F58" s="26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105"/>
      <c r="CA58" s="105"/>
      <c r="CB58" s="226"/>
      <c r="CC58" s="226"/>
      <c r="CD58" s="225"/>
      <c r="CE58" s="105"/>
    </row>
    <row r="59" spans="1:83" ht="15" customHeight="1">
      <c r="A59" s="259"/>
      <c r="B59" s="230"/>
      <c r="C59" s="293" t="s">
        <v>925</v>
      </c>
      <c r="D59" s="294"/>
      <c r="E59" s="287" t="s">
        <v>916</v>
      </c>
      <c r="F59" s="263">
        <v>3</v>
      </c>
      <c r="G59" s="1080"/>
      <c r="H59" s="1080"/>
      <c r="I59" s="1080"/>
      <c r="J59" s="1080"/>
      <c r="K59" s="1080"/>
      <c r="L59" s="1080"/>
      <c r="M59" s="1080"/>
      <c r="N59" s="1080"/>
      <c r="O59" s="1080"/>
      <c r="P59" s="1080"/>
      <c r="Q59" s="1080"/>
      <c r="R59" s="1080"/>
      <c r="S59" s="1080"/>
      <c r="T59" s="1080"/>
      <c r="U59" s="1080"/>
      <c r="V59" s="1080"/>
      <c r="W59" s="1080"/>
      <c r="X59" s="1080"/>
      <c r="Y59" s="1080"/>
      <c r="Z59" s="1080"/>
      <c r="AA59" s="1080"/>
      <c r="AB59" s="1080"/>
      <c r="AC59" s="1080"/>
      <c r="AD59" s="1080"/>
      <c r="AE59" s="1080"/>
      <c r="AF59" s="1080"/>
      <c r="AG59" s="1080"/>
      <c r="AH59" s="1080"/>
      <c r="AI59" s="1080"/>
      <c r="AJ59" s="1080"/>
      <c r="AK59" s="1080"/>
      <c r="AL59" s="1080"/>
      <c r="AM59" s="1080"/>
      <c r="AN59" s="1080"/>
      <c r="AO59" s="1080"/>
      <c r="AP59" s="1080"/>
      <c r="AQ59" s="1080"/>
      <c r="AR59" s="1080"/>
      <c r="AS59" s="1080"/>
      <c r="AT59" s="1080"/>
      <c r="AU59" s="1080"/>
      <c r="AV59" s="1080"/>
      <c r="AW59" s="1080"/>
      <c r="AX59" s="1080"/>
      <c r="AY59" s="1080"/>
      <c r="AZ59" s="1080"/>
      <c r="BA59" s="1080"/>
      <c r="BB59" s="1080"/>
      <c r="BC59" s="1080"/>
      <c r="BD59" s="1080"/>
      <c r="BE59" s="1080"/>
      <c r="BF59" s="1080"/>
      <c r="BG59" s="1080"/>
      <c r="BH59" s="1080"/>
      <c r="BI59" s="1080"/>
      <c r="BJ59" s="1080"/>
      <c r="BK59" s="1080"/>
      <c r="BL59" s="1080"/>
      <c r="BM59" s="1080"/>
      <c r="BN59" s="1080"/>
      <c r="BO59" s="1080"/>
      <c r="BP59" s="1080"/>
      <c r="BQ59" s="1080"/>
      <c r="BR59" s="1080"/>
      <c r="BS59" s="1080"/>
      <c r="BT59" s="1080"/>
      <c r="BU59" s="1080"/>
      <c r="BV59" s="1080"/>
      <c r="BW59" s="1080"/>
      <c r="BX59" s="1080"/>
      <c r="BY59" s="259"/>
      <c r="BZ59" s="105"/>
      <c r="CA59" s="105"/>
      <c r="CB59" s="226"/>
      <c r="CC59" s="226"/>
      <c r="CD59" s="225"/>
      <c r="CE59" s="105"/>
    </row>
    <row r="60" spans="1:83" ht="15" customHeight="1">
      <c r="A60" s="259"/>
      <c r="B60" s="230"/>
      <c r="C60" s="614" t="s">
        <v>926</v>
      </c>
      <c r="D60" s="291"/>
      <c r="E60" s="287" t="s">
        <v>918</v>
      </c>
      <c r="F60" s="263">
        <v>2</v>
      </c>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80"/>
      <c r="BE60" s="1080"/>
      <c r="BF60" s="1080"/>
      <c r="BG60" s="1080"/>
      <c r="BH60" s="1080"/>
      <c r="BI60" s="1080"/>
      <c r="BJ60" s="1080"/>
      <c r="BK60" s="1080"/>
      <c r="BL60" s="1080"/>
      <c r="BM60" s="1080"/>
      <c r="BN60" s="1080"/>
      <c r="BO60" s="1080"/>
      <c r="BP60" s="1080"/>
      <c r="BQ60" s="1080"/>
      <c r="BR60" s="1080"/>
      <c r="BS60" s="1080"/>
      <c r="BT60" s="1080"/>
      <c r="BU60" s="1080"/>
      <c r="BV60" s="1080"/>
      <c r="BW60" s="1080"/>
      <c r="BX60" s="1080"/>
      <c r="BY60" s="259"/>
      <c r="BZ60" s="105"/>
      <c r="CA60" s="105"/>
      <c r="CB60" s="226"/>
      <c r="CC60" s="226"/>
      <c r="CD60" s="225"/>
      <c r="CE60" s="105"/>
    </row>
    <row r="61" spans="1:83" ht="15" customHeight="1">
      <c r="A61" s="259"/>
      <c r="B61" s="230"/>
      <c r="C61" s="614" t="s">
        <v>927</v>
      </c>
      <c r="D61" s="291"/>
      <c r="E61" s="287" t="s">
        <v>896</v>
      </c>
      <c r="F61" s="263">
        <v>1</v>
      </c>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c r="AO61" s="1080"/>
      <c r="AP61" s="1080"/>
      <c r="AQ61" s="1080"/>
      <c r="AR61" s="1080"/>
      <c r="AS61" s="1080"/>
      <c r="AT61" s="1080"/>
      <c r="AU61" s="1080"/>
      <c r="AV61" s="1080"/>
      <c r="AW61" s="1080"/>
      <c r="AX61" s="1080"/>
      <c r="AY61" s="1080"/>
      <c r="AZ61" s="1080"/>
      <c r="BA61" s="1080"/>
      <c r="BB61" s="1080"/>
      <c r="BC61" s="1080"/>
      <c r="BD61" s="1080"/>
      <c r="BE61" s="1080"/>
      <c r="BF61" s="1080"/>
      <c r="BG61" s="1080"/>
      <c r="BH61" s="1080"/>
      <c r="BI61" s="1080"/>
      <c r="BJ61" s="1080"/>
      <c r="BK61" s="1080"/>
      <c r="BL61" s="1080"/>
      <c r="BM61" s="1080"/>
      <c r="BN61" s="1080"/>
      <c r="BO61" s="1080"/>
      <c r="BP61" s="1080"/>
      <c r="BQ61" s="1080"/>
      <c r="BR61" s="1080"/>
      <c r="BS61" s="1080"/>
      <c r="BT61" s="1080"/>
      <c r="BU61" s="1080"/>
      <c r="BV61" s="1080"/>
      <c r="BW61" s="1080"/>
      <c r="BX61" s="1080"/>
      <c r="BY61" s="259"/>
      <c r="BZ61" s="105"/>
      <c r="CA61" s="105"/>
      <c r="CB61" s="226"/>
      <c r="CC61" s="226"/>
      <c r="CD61" s="225"/>
      <c r="CE61" s="105"/>
    </row>
    <row r="62" spans="1:83" ht="15" customHeight="1">
      <c r="A62" s="259"/>
      <c r="B62" s="230"/>
      <c r="C62" s="614" t="s">
        <v>928</v>
      </c>
      <c r="D62" s="291"/>
      <c r="E62" s="287" t="s">
        <v>906</v>
      </c>
      <c r="F62" s="263">
        <v>0</v>
      </c>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80"/>
      <c r="BE62" s="1080"/>
      <c r="BF62" s="1080"/>
      <c r="BG62" s="1080"/>
      <c r="BH62" s="1080"/>
      <c r="BI62" s="1080"/>
      <c r="BJ62" s="1080"/>
      <c r="BK62" s="1080"/>
      <c r="BL62" s="1080"/>
      <c r="BM62" s="1080"/>
      <c r="BN62" s="1080"/>
      <c r="BO62" s="1080"/>
      <c r="BP62" s="1080"/>
      <c r="BQ62" s="1080"/>
      <c r="BR62" s="1080"/>
      <c r="BS62" s="1080"/>
      <c r="BT62" s="1080"/>
      <c r="BU62" s="1080"/>
      <c r="BV62" s="1080"/>
      <c r="BW62" s="1080"/>
      <c r="BX62" s="1080"/>
      <c r="BY62" s="259"/>
      <c r="BZ62" s="105"/>
      <c r="CA62" s="105"/>
      <c r="CB62" s="226"/>
      <c r="CC62" s="226"/>
      <c r="CD62" s="225"/>
      <c r="CE62" s="105"/>
    </row>
    <row r="63" spans="1:83" ht="15" customHeight="1">
      <c r="A63" s="259"/>
      <c r="B63" s="230"/>
      <c r="C63" s="614" t="s">
        <v>929</v>
      </c>
      <c r="D63" s="291"/>
      <c r="E63" s="290"/>
      <c r="F63" s="26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105"/>
      <c r="CA63" s="105"/>
      <c r="CB63" s="226"/>
      <c r="CC63" s="226"/>
      <c r="CD63" s="225"/>
      <c r="CE63" s="105"/>
    </row>
    <row r="64" spans="1:83" ht="15" customHeight="1">
      <c r="A64" s="259"/>
      <c r="B64" s="230"/>
      <c r="C64" s="614" t="s">
        <v>930</v>
      </c>
      <c r="D64" s="291"/>
      <c r="E64" s="290"/>
      <c r="F64" s="26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105"/>
      <c r="CA64" s="105"/>
      <c r="CB64" s="226"/>
      <c r="CC64" s="226"/>
      <c r="CD64" s="225"/>
      <c r="CE64" s="105"/>
    </row>
    <row r="65" spans="1:83" ht="15" customHeight="1">
      <c r="A65" s="259"/>
      <c r="B65" s="230"/>
      <c r="C65" s="614" t="s">
        <v>931</v>
      </c>
      <c r="D65" s="291"/>
      <c r="E65" s="290"/>
      <c r="F65" s="26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105"/>
      <c r="CA65" s="105"/>
      <c r="CB65" s="226"/>
      <c r="CC65" s="226"/>
      <c r="CD65" s="225"/>
      <c r="CE65" s="105"/>
    </row>
    <row r="66" spans="1:83" ht="15" customHeight="1">
      <c r="A66" s="259"/>
      <c r="B66" s="230"/>
      <c r="C66" s="614" t="s">
        <v>932</v>
      </c>
      <c r="D66" s="291"/>
      <c r="E66" s="290"/>
      <c r="F66" s="26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105"/>
      <c r="CA66" s="105"/>
      <c r="CB66" s="226"/>
      <c r="CC66" s="226"/>
      <c r="CD66" s="225"/>
      <c r="CE66" s="105"/>
    </row>
    <row r="67" spans="1:83" ht="15" customHeight="1">
      <c r="A67" s="259"/>
      <c r="B67" s="230"/>
      <c r="C67" s="883" t="s">
        <v>933</v>
      </c>
      <c r="D67" s="292"/>
      <c r="E67" s="290"/>
      <c r="F67" s="26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105"/>
      <c r="CA67" s="105"/>
      <c r="CB67" s="226"/>
      <c r="CC67" s="226"/>
      <c r="CD67" s="225"/>
      <c r="CE67" s="105"/>
    </row>
    <row r="68" spans="1:83" ht="27" customHeight="1">
      <c r="A68" s="266"/>
      <c r="B68" s="793">
        <v>3</v>
      </c>
      <c r="C68" s="293" t="s">
        <v>934</v>
      </c>
      <c r="D68" s="294"/>
      <c r="E68" s="639" t="s">
        <v>935</v>
      </c>
      <c r="F68" s="263">
        <v>3</v>
      </c>
      <c r="G68" s="1080"/>
      <c r="H68" s="1080"/>
      <c r="I68" s="1080"/>
      <c r="J68" s="1080"/>
      <c r="K68" s="1080"/>
      <c r="L68" s="1080"/>
      <c r="M68" s="1080"/>
      <c r="N68" s="1080"/>
      <c r="O68" s="1080"/>
      <c r="P68" s="1080"/>
      <c r="Q68" s="1080"/>
      <c r="R68" s="1080"/>
      <c r="S68" s="1080"/>
      <c r="T68" s="1080"/>
      <c r="U68" s="1080"/>
      <c r="V68" s="1080"/>
      <c r="W68" s="1080"/>
      <c r="X68" s="1080"/>
      <c r="Y68" s="1080"/>
      <c r="Z68" s="1080"/>
      <c r="AA68" s="1080"/>
      <c r="AB68" s="1080"/>
      <c r="AC68" s="1080"/>
      <c r="AD68" s="1080"/>
      <c r="AE68" s="1080"/>
      <c r="AF68" s="1080"/>
      <c r="AG68" s="1080"/>
      <c r="AH68" s="1080"/>
      <c r="AI68" s="1080"/>
      <c r="AJ68" s="1080"/>
      <c r="AK68" s="1080"/>
      <c r="AL68" s="1080"/>
      <c r="AM68" s="1080"/>
      <c r="AN68" s="1080"/>
      <c r="AO68" s="1080"/>
      <c r="AP68" s="1080"/>
      <c r="AQ68" s="1080"/>
      <c r="AR68" s="1080"/>
      <c r="AS68" s="1080"/>
      <c r="AT68" s="1080"/>
      <c r="AU68" s="1080"/>
      <c r="AV68" s="1080"/>
      <c r="AW68" s="1080"/>
      <c r="AX68" s="1080"/>
      <c r="AY68" s="1080"/>
      <c r="AZ68" s="1080"/>
      <c r="BA68" s="1080"/>
      <c r="BB68" s="1080"/>
      <c r="BC68" s="1080"/>
      <c r="BD68" s="1080"/>
      <c r="BE68" s="1080"/>
      <c r="BF68" s="1080"/>
      <c r="BG68" s="1080"/>
      <c r="BH68" s="1080"/>
      <c r="BI68" s="1080"/>
      <c r="BJ68" s="1080"/>
      <c r="BK68" s="1080"/>
      <c r="BL68" s="1080"/>
      <c r="BM68" s="1080"/>
      <c r="BN68" s="1080"/>
      <c r="BO68" s="1080"/>
      <c r="BP68" s="1080"/>
      <c r="BQ68" s="1080"/>
      <c r="BR68" s="1080"/>
      <c r="BS68" s="1080"/>
      <c r="BT68" s="1080"/>
      <c r="BU68" s="1080"/>
      <c r="BV68" s="1080"/>
      <c r="BW68" s="1080"/>
      <c r="BX68" s="1080"/>
      <c r="BY68" s="266"/>
      <c r="BZ68" s="111"/>
      <c r="CA68" s="111"/>
      <c r="CB68" s="223"/>
      <c r="CC68" s="223"/>
      <c r="CD68" s="223"/>
      <c r="CE68" s="105"/>
    </row>
    <row r="69" spans="1:83" ht="27" customHeight="1">
      <c r="A69" s="266"/>
      <c r="B69" s="793"/>
      <c r="C69" s="614" t="s">
        <v>936</v>
      </c>
      <c r="D69" s="291"/>
      <c r="E69" s="639" t="s">
        <v>937</v>
      </c>
      <c r="F69" s="263">
        <v>2</v>
      </c>
      <c r="G69" s="1080"/>
      <c r="H69" s="1080"/>
      <c r="I69" s="1080"/>
      <c r="J69" s="1080"/>
      <c r="K69" s="1080"/>
      <c r="L69" s="1080"/>
      <c r="M69" s="1080"/>
      <c r="N69" s="1080"/>
      <c r="O69" s="1080"/>
      <c r="P69" s="1080"/>
      <c r="Q69" s="1080"/>
      <c r="R69" s="1080"/>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266"/>
      <c r="BZ69" s="111"/>
      <c r="CA69" s="111"/>
      <c r="CB69" s="226"/>
      <c r="CC69" s="226"/>
      <c r="CD69" s="225"/>
      <c r="CE69" s="105"/>
    </row>
    <row r="70" spans="1:83" ht="15" customHeight="1">
      <c r="A70" s="266"/>
      <c r="B70" s="793"/>
      <c r="C70" s="614" t="s">
        <v>938</v>
      </c>
      <c r="D70" s="291"/>
      <c r="E70" s="287" t="s">
        <v>939</v>
      </c>
      <c r="F70" s="263">
        <v>1</v>
      </c>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c r="AH70" s="1080"/>
      <c r="AI70" s="1080"/>
      <c r="AJ70" s="1080"/>
      <c r="AK70" s="1080"/>
      <c r="AL70" s="1080"/>
      <c r="AM70" s="1080"/>
      <c r="AN70" s="1080"/>
      <c r="AO70" s="1080"/>
      <c r="AP70" s="1080"/>
      <c r="AQ70" s="1080"/>
      <c r="AR70" s="1080"/>
      <c r="AS70" s="1080"/>
      <c r="AT70" s="1080"/>
      <c r="AU70" s="1080"/>
      <c r="AV70" s="1080"/>
      <c r="AW70" s="1080"/>
      <c r="AX70" s="1080"/>
      <c r="AY70" s="1080"/>
      <c r="AZ70" s="1080"/>
      <c r="BA70" s="1080"/>
      <c r="BB70" s="1080"/>
      <c r="BC70" s="1080"/>
      <c r="BD70" s="1080"/>
      <c r="BE70" s="1080"/>
      <c r="BF70" s="1080"/>
      <c r="BG70" s="1080"/>
      <c r="BH70" s="1080"/>
      <c r="BI70" s="1080"/>
      <c r="BJ70" s="1080"/>
      <c r="BK70" s="1080"/>
      <c r="BL70" s="1080"/>
      <c r="BM70" s="1080"/>
      <c r="BN70" s="1080"/>
      <c r="BO70" s="1080"/>
      <c r="BP70" s="1080"/>
      <c r="BQ70" s="1080"/>
      <c r="BR70" s="1080"/>
      <c r="BS70" s="1080"/>
      <c r="BT70" s="1080"/>
      <c r="BU70" s="1080"/>
      <c r="BV70" s="1080"/>
      <c r="BW70" s="1080"/>
      <c r="BX70" s="1080"/>
      <c r="BY70" s="266"/>
      <c r="BZ70" s="111"/>
      <c r="CA70" s="111"/>
      <c r="CB70" s="226"/>
      <c r="CC70" s="226"/>
      <c r="CD70" s="225"/>
      <c r="CE70" s="105"/>
    </row>
    <row r="71" spans="1:83" ht="15" customHeight="1">
      <c r="A71" s="266"/>
      <c r="B71" s="793"/>
      <c r="C71" s="883" t="s">
        <v>940</v>
      </c>
      <c r="D71" s="292"/>
      <c r="E71" s="273"/>
      <c r="F71" s="268"/>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111"/>
      <c r="CA71" s="111"/>
      <c r="CB71" s="226"/>
      <c r="CC71" s="226"/>
      <c r="CD71" s="225"/>
      <c r="CE71" s="105"/>
    </row>
    <row r="72" spans="1:83" ht="15" customHeight="1">
      <c r="A72" s="266"/>
      <c r="B72" s="793">
        <v>4</v>
      </c>
      <c r="C72" s="293" t="s">
        <v>941</v>
      </c>
      <c r="D72" s="294"/>
      <c r="E72" s="273"/>
      <c r="F72" s="268"/>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111"/>
      <c r="CA72" s="111"/>
      <c r="CB72" s="223"/>
      <c r="CC72" s="223"/>
      <c r="CD72" s="223"/>
      <c r="CE72" s="105"/>
    </row>
    <row r="73" spans="1:83" ht="15" customHeight="1">
      <c r="A73" s="266"/>
      <c r="B73" s="793"/>
      <c r="C73" s="610" t="s">
        <v>2196</v>
      </c>
      <c r="D73" s="289"/>
      <c r="E73" s="287" t="s">
        <v>942</v>
      </c>
      <c r="F73" s="263">
        <v>2</v>
      </c>
      <c r="G73" s="1080"/>
      <c r="H73" s="1080"/>
      <c r="I73" s="1080"/>
      <c r="J73" s="1080"/>
      <c r="K73" s="1080"/>
      <c r="L73" s="1080"/>
      <c r="M73" s="1080"/>
      <c r="N73" s="1080"/>
      <c r="O73" s="1080"/>
      <c r="P73" s="1080"/>
      <c r="Q73" s="1080"/>
      <c r="R73" s="1080"/>
      <c r="S73" s="1080"/>
      <c r="T73" s="1080"/>
      <c r="U73" s="1080"/>
      <c r="V73" s="1080"/>
      <c r="W73" s="1080"/>
      <c r="X73" s="1080"/>
      <c r="Y73" s="1080"/>
      <c r="Z73" s="1080"/>
      <c r="AA73" s="1080"/>
      <c r="AB73" s="1080"/>
      <c r="AC73" s="1080"/>
      <c r="AD73" s="1080"/>
      <c r="AE73" s="1080"/>
      <c r="AF73" s="1080"/>
      <c r="AG73" s="1080"/>
      <c r="AH73" s="1080"/>
      <c r="AI73" s="1080"/>
      <c r="AJ73" s="1080"/>
      <c r="AK73" s="1080"/>
      <c r="AL73" s="1080"/>
      <c r="AM73" s="1080"/>
      <c r="AN73" s="1080"/>
      <c r="AO73" s="1080"/>
      <c r="AP73" s="1080"/>
      <c r="AQ73" s="1080"/>
      <c r="AR73" s="1080"/>
      <c r="AS73" s="1080"/>
      <c r="AT73" s="1080"/>
      <c r="AU73" s="1080"/>
      <c r="AV73" s="1080"/>
      <c r="AW73" s="1080"/>
      <c r="AX73" s="1080"/>
      <c r="AY73" s="1080"/>
      <c r="AZ73" s="1080"/>
      <c r="BA73" s="1080"/>
      <c r="BB73" s="1080"/>
      <c r="BC73" s="1080"/>
      <c r="BD73" s="1080"/>
      <c r="BE73" s="1080"/>
      <c r="BF73" s="1080"/>
      <c r="BG73" s="1080"/>
      <c r="BH73" s="1080"/>
      <c r="BI73" s="1080"/>
      <c r="BJ73" s="1080"/>
      <c r="BK73" s="1080"/>
      <c r="BL73" s="1080"/>
      <c r="BM73" s="1080"/>
      <c r="BN73" s="1080"/>
      <c r="BO73" s="1080"/>
      <c r="BP73" s="1080"/>
      <c r="BQ73" s="1080"/>
      <c r="BR73" s="1080"/>
      <c r="BS73" s="1080"/>
      <c r="BT73" s="1080"/>
      <c r="BU73" s="1080"/>
      <c r="BV73" s="1080"/>
      <c r="BW73" s="1080"/>
      <c r="BX73" s="1080"/>
      <c r="BY73" s="266"/>
      <c r="BZ73" s="111"/>
      <c r="CA73" s="111"/>
      <c r="CB73" s="223"/>
      <c r="CC73" s="223"/>
      <c r="CD73" s="223"/>
      <c r="CE73" s="105"/>
    </row>
    <row r="74" spans="1:83" ht="15" customHeight="1">
      <c r="A74" s="266"/>
      <c r="B74" s="793"/>
      <c r="C74" s="610"/>
      <c r="D74" s="289"/>
      <c r="E74" s="287" t="s">
        <v>943</v>
      </c>
      <c r="F74" s="263">
        <v>1</v>
      </c>
      <c r="G74" s="1080"/>
      <c r="H74" s="1080"/>
      <c r="I74" s="1080"/>
      <c r="J74" s="1080"/>
      <c r="K74" s="1080"/>
      <c r="L74" s="1080"/>
      <c r="M74" s="1080"/>
      <c r="N74" s="1080"/>
      <c r="O74" s="1080"/>
      <c r="P74" s="1080"/>
      <c r="Q74" s="1080"/>
      <c r="R74" s="1080"/>
      <c r="S74" s="1080"/>
      <c r="T74" s="1080"/>
      <c r="U74" s="1080"/>
      <c r="V74" s="1080"/>
      <c r="W74" s="1080"/>
      <c r="X74" s="1080"/>
      <c r="Y74" s="1080"/>
      <c r="Z74" s="1080"/>
      <c r="AA74" s="1080"/>
      <c r="AB74" s="1080"/>
      <c r="AC74" s="1080"/>
      <c r="AD74" s="1080"/>
      <c r="AE74" s="1080"/>
      <c r="AF74" s="1080"/>
      <c r="AG74" s="1080"/>
      <c r="AH74" s="1080"/>
      <c r="AI74" s="1080"/>
      <c r="AJ74" s="1080"/>
      <c r="AK74" s="1080"/>
      <c r="AL74" s="1080"/>
      <c r="AM74" s="1080"/>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80"/>
      <c r="BQ74" s="1080"/>
      <c r="BR74" s="1080"/>
      <c r="BS74" s="1080"/>
      <c r="BT74" s="1080"/>
      <c r="BU74" s="1080"/>
      <c r="BV74" s="1080"/>
      <c r="BW74" s="1080"/>
      <c r="BX74" s="1080"/>
      <c r="BY74" s="266"/>
      <c r="BZ74" s="111"/>
      <c r="CA74" s="111"/>
      <c r="CB74" s="223"/>
      <c r="CC74" s="223"/>
      <c r="CD74" s="223"/>
      <c r="CE74" s="105"/>
    </row>
    <row r="75" spans="1:83" ht="15" customHeight="1">
      <c r="A75" s="266"/>
      <c r="B75" s="793"/>
      <c r="C75" s="612" t="s">
        <v>2197</v>
      </c>
      <c r="D75" s="284"/>
      <c r="E75" s="287" t="s">
        <v>942</v>
      </c>
      <c r="F75" s="263">
        <v>2</v>
      </c>
      <c r="G75" s="1080"/>
      <c r="H75" s="1080"/>
      <c r="I75" s="1080"/>
      <c r="J75" s="1080"/>
      <c r="K75" s="1080"/>
      <c r="L75" s="1080"/>
      <c r="M75" s="1080"/>
      <c r="N75" s="1080"/>
      <c r="O75" s="1080"/>
      <c r="P75" s="1080"/>
      <c r="Q75" s="1080"/>
      <c r="R75" s="1080"/>
      <c r="S75" s="1080"/>
      <c r="T75" s="1080"/>
      <c r="U75" s="1080"/>
      <c r="V75" s="1080"/>
      <c r="W75" s="1080"/>
      <c r="X75" s="1080"/>
      <c r="Y75" s="1080"/>
      <c r="Z75" s="1080"/>
      <c r="AA75" s="1080"/>
      <c r="AB75" s="1080"/>
      <c r="AC75" s="1080"/>
      <c r="AD75" s="1080"/>
      <c r="AE75" s="1080"/>
      <c r="AF75" s="1080"/>
      <c r="AG75" s="1080"/>
      <c r="AH75" s="1080"/>
      <c r="AI75" s="1080"/>
      <c r="AJ75" s="1080"/>
      <c r="AK75" s="1080"/>
      <c r="AL75" s="1080"/>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c r="BG75" s="1080"/>
      <c r="BH75" s="1080"/>
      <c r="BI75" s="1080"/>
      <c r="BJ75" s="1080"/>
      <c r="BK75" s="1080"/>
      <c r="BL75" s="1080"/>
      <c r="BM75" s="1080"/>
      <c r="BN75" s="1080"/>
      <c r="BO75" s="1080"/>
      <c r="BP75" s="1080"/>
      <c r="BQ75" s="1080"/>
      <c r="BR75" s="1080"/>
      <c r="BS75" s="1080"/>
      <c r="BT75" s="1080"/>
      <c r="BU75" s="1080"/>
      <c r="BV75" s="1080"/>
      <c r="BW75" s="1080"/>
      <c r="BX75" s="1080"/>
      <c r="BY75" s="266"/>
      <c r="BZ75" s="111"/>
      <c r="CA75" s="111"/>
      <c r="CB75" s="223"/>
      <c r="CC75" s="223"/>
      <c r="CD75" s="223"/>
      <c r="CE75" s="105"/>
    </row>
    <row r="76" spans="1:83" ht="15" customHeight="1">
      <c r="A76" s="266"/>
      <c r="B76" s="793"/>
      <c r="C76" s="285"/>
      <c r="D76" s="286"/>
      <c r="E76" s="287" t="s">
        <v>943</v>
      </c>
      <c r="F76" s="263">
        <v>1</v>
      </c>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080"/>
      <c r="AD76" s="1080"/>
      <c r="AE76" s="1080"/>
      <c r="AF76" s="1080"/>
      <c r="AG76" s="1080"/>
      <c r="AH76" s="1080"/>
      <c r="AI76" s="1080"/>
      <c r="AJ76" s="1080"/>
      <c r="AK76" s="1080"/>
      <c r="AL76" s="1080"/>
      <c r="AM76" s="1080"/>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80"/>
      <c r="BQ76" s="1080"/>
      <c r="BR76" s="1080"/>
      <c r="BS76" s="1080"/>
      <c r="BT76" s="1080"/>
      <c r="BU76" s="1080"/>
      <c r="BV76" s="1080"/>
      <c r="BW76" s="1080"/>
      <c r="BX76" s="1080"/>
      <c r="BY76" s="266"/>
      <c r="BZ76" s="111"/>
      <c r="CA76" s="111"/>
      <c r="CB76" s="223"/>
      <c r="CC76" s="223"/>
      <c r="CD76" s="223"/>
      <c r="CE76" s="105"/>
    </row>
    <row r="77" spans="1:83" ht="15" customHeight="1">
      <c r="A77" s="302" t="s">
        <v>94</v>
      </c>
      <c r="B77" s="872"/>
      <c r="C77" s="301" t="s">
        <v>944</v>
      </c>
      <c r="D77" s="299"/>
      <c r="E77" s="299"/>
      <c r="F77" s="300"/>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66"/>
      <c r="BZ77" s="111"/>
      <c r="CA77" s="111"/>
      <c r="CB77" s="223"/>
      <c r="CC77" s="223"/>
      <c r="CD77" s="223"/>
      <c r="CE77" s="105"/>
    </row>
    <row r="78" spans="1:83" ht="15" customHeight="1">
      <c r="A78" s="266"/>
      <c r="B78" s="793">
        <v>1</v>
      </c>
      <c r="C78" s="293" t="s">
        <v>945</v>
      </c>
      <c r="D78" s="294"/>
      <c r="E78" s="267" t="s">
        <v>946</v>
      </c>
      <c r="F78" s="263">
        <v>5</v>
      </c>
      <c r="G78" s="1080"/>
      <c r="H78" s="1080"/>
      <c r="I78" s="1080"/>
      <c r="J78" s="1080"/>
      <c r="K78" s="1080"/>
      <c r="L78" s="1080"/>
      <c r="M78" s="1080"/>
      <c r="N78" s="1080"/>
      <c r="O78" s="1080"/>
      <c r="P78" s="1080"/>
      <c r="Q78" s="1080"/>
      <c r="R78" s="1080"/>
      <c r="S78" s="1080"/>
      <c r="T78" s="1080"/>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0"/>
      <c r="BF78" s="1080"/>
      <c r="BG78" s="1080"/>
      <c r="BH78" s="1080"/>
      <c r="BI78" s="1080"/>
      <c r="BJ78" s="1080"/>
      <c r="BK78" s="1080"/>
      <c r="BL78" s="1080"/>
      <c r="BM78" s="1080"/>
      <c r="BN78" s="1080"/>
      <c r="BO78" s="1080"/>
      <c r="BP78" s="1080"/>
      <c r="BQ78" s="1080"/>
      <c r="BR78" s="1080"/>
      <c r="BS78" s="1080"/>
      <c r="BT78" s="1080"/>
      <c r="BU78" s="1080"/>
      <c r="BV78" s="1080"/>
      <c r="BW78" s="1080"/>
      <c r="BX78" s="1080"/>
      <c r="BY78" s="266"/>
      <c r="BZ78" s="111"/>
      <c r="CA78" s="111"/>
      <c r="CB78" s="223"/>
      <c r="CC78" s="223"/>
      <c r="CD78" s="223"/>
      <c r="CE78" s="105"/>
    </row>
    <row r="79" spans="1:83" ht="15" customHeight="1">
      <c r="A79" s="266"/>
      <c r="B79" s="793"/>
      <c r="C79" s="881"/>
      <c r="D79" s="291"/>
      <c r="E79" s="267" t="s">
        <v>947</v>
      </c>
      <c r="F79" s="263">
        <v>4</v>
      </c>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0"/>
      <c r="BF79" s="1080"/>
      <c r="BG79" s="1080"/>
      <c r="BH79" s="1080"/>
      <c r="BI79" s="1080"/>
      <c r="BJ79" s="1080"/>
      <c r="BK79" s="1080"/>
      <c r="BL79" s="1080"/>
      <c r="BM79" s="1080"/>
      <c r="BN79" s="1080"/>
      <c r="BO79" s="1080"/>
      <c r="BP79" s="1080"/>
      <c r="BQ79" s="1080"/>
      <c r="BR79" s="1080"/>
      <c r="BS79" s="1080"/>
      <c r="BT79" s="1080"/>
      <c r="BU79" s="1080"/>
      <c r="BV79" s="1080"/>
      <c r="BW79" s="1080"/>
      <c r="BX79" s="1080"/>
      <c r="BY79" s="266"/>
      <c r="BZ79" s="111"/>
      <c r="CA79" s="111"/>
      <c r="CB79" s="223"/>
      <c r="CC79" s="223"/>
      <c r="CD79" s="223"/>
      <c r="CE79" s="105"/>
    </row>
    <row r="80" spans="1:83" ht="15" customHeight="1">
      <c r="A80" s="266"/>
      <c r="B80" s="793"/>
      <c r="C80" s="881"/>
      <c r="D80" s="291"/>
      <c r="E80" s="267" t="s">
        <v>948</v>
      </c>
      <c r="F80" s="263">
        <v>3</v>
      </c>
      <c r="G80" s="1080"/>
      <c r="H80" s="1080"/>
      <c r="I80" s="1080"/>
      <c r="J80" s="1080"/>
      <c r="K80" s="1080"/>
      <c r="L80" s="1080"/>
      <c r="M80" s="1080"/>
      <c r="N80" s="1080"/>
      <c r="O80" s="1080"/>
      <c r="P80" s="1080"/>
      <c r="Q80" s="1080"/>
      <c r="R80" s="1080"/>
      <c r="S80" s="1080"/>
      <c r="T80" s="1080"/>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0"/>
      <c r="BF80" s="1080"/>
      <c r="BG80" s="1080"/>
      <c r="BH80" s="1080"/>
      <c r="BI80" s="1080"/>
      <c r="BJ80" s="1080"/>
      <c r="BK80" s="1080"/>
      <c r="BL80" s="1080"/>
      <c r="BM80" s="1080"/>
      <c r="BN80" s="1080"/>
      <c r="BO80" s="1080"/>
      <c r="BP80" s="1080"/>
      <c r="BQ80" s="1080"/>
      <c r="BR80" s="1080"/>
      <c r="BS80" s="1080"/>
      <c r="BT80" s="1080"/>
      <c r="BU80" s="1080"/>
      <c r="BV80" s="1080"/>
      <c r="BW80" s="1080"/>
      <c r="BX80" s="1080"/>
      <c r="BY80" s="266"/>
      <c r="BZ80" s="111"/>
      <c r="CA80" s="111"/>
      <c r="CB80" s="223"/>
      <c r="CC80" s="223"/>
      <c r="CD80" s="223"/>
      <c r="CE80" s="105"/>
    </row>
    <row r="81" spans="1:83" ht="15" customHeight="1">
      <c r="A81" s="266"/>
      <c r="B81" s="793"/>
      <c r="C81" s="882"/>
      <c r="D81" s="292"/>
      <c r="E81" s="267" t="s">
        <v>949</v>
      </c>
      <c r="F81" s="263">
        <v>2</v>
      </c>
      <c r="G81" s="1080"/>
      <c r="H81" s="1080"/>
      <c r="I81" s="1080"/>
      <c r="J81" s="1080"/>
      <c r="K81" s="1080"/>
      <c r="L81" s="1080"/>
      <c r="M81" s="1080"/>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0"/>
      <c r="BF81" s="1080"/>
      <c r="BG81" s="1080"/>
      <c r="BH81" s="1080"/>
      <c r="BI81" s="1080"/>
      <c r="BJ81" s="1080"/>
      <c r="BK81" s="1080"/>
      <c r="BL81" s="1080"/>
      <c r="BM81" s="1080"/>
      <c r="BN81" s="1080"/>
      <c r="BO81" s="1080"/>
      <c r="BP81" s="1080"/>
      <c r="BQ81" s="1080"/>
      <c r="BR81" s="1080"/>
      <c r="BS81" s="1080"/>
      <c r="BT81" s="1080"/>
      <c r="BU81" s="1080"/>
      <c r="BV81" s="1080"/>
      <c r="BW81" s="1080"/>
      <c r="BX81" s="1080"/>
      <c r="BY81" s="266"/>
      <c r="BZ81" s="111"/>
      <c r="CA81" s="111"/>
      <c r="CB81" s="223"/>
      <c r="CC81" s="223"/>
      <c r="CD81" s="223"/>
      <c r="CE81" s="105"/>
    </row>
    <row r="82" spans="1:83" ht="18" customHeight="1">
      <c r="A82" s="266"/>
      <c r="B82" s="793">
        <v>2</v>
      </c>
      <c r="C82" s="1089" t="s">
        <v>950</v>
      </c>
      <c r="D82" s="1130"/>
      <c r="E82" s="267" t="s">
        <v>879</v>
      </c>
      <c r="F82" s="263">
        <v>3</v>
      </c>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0"/>
      <c r="BF82" s="1080"/>
      <c r="BG82" s="1080"/>
      <c r="BH82" s="1080"/>
      <c r="BI82" s="1080"/>
      <c r="BJ82" s="1080"/>
      <c r="BK82" s="1080"/>
      <c r="BL82" s="1080"/>
      <c r="BM82" s="1080"/>
      <c r="BN82" s="1080"/>
      <c r="BO82" s="1080"/>
      <c r="BP82" s="1080"/>
      <c r="BQ82" s="1080"/>
      <c r="BR82" s="1080"/>
      <c r="BS82" s="1080"/>
      <c r="BT82" s="1080"/>
      <c r="BU82" s="1080"/>
      <c r="BV82" s="1080"/>
      <c r="BW82" s="1080"/>
      <c r="BX82" s="1080"/>
      <c r="BY82" s="266"/>
      <c r="BZ82" s="111"/>
      <c r="CA82" s="111"/>
      <c r="CB82" s="223"/>
      <c r="CC82" s="223"/>
      <c r="CD82" s="223"/>
      <c r="CE82" s="105"/>
    </row>
    <row r="83" spans="1:83" ht="19.5" customHeight="1">
      <c r="A83" s="266"/>
      <c r="B83" s="793"/>
      <c r="C83" s="1131"/>
      <c r="D83" s="1132"/>
      <c r="E83" s="267" t="s">
        <v>876</v>
      </c>
      <c r="F83" s="263">
        <v>0</v>
      </c>
      <c r="G83" s="1080"/>
      <c r="H83" s="1080"/>
      <c r="I83" s="1080"/>
      <c r="J83" s="1080"/>
      <c r="K83" s="1080"/>
      <c r="L83" s="1080"/>
      <c r="M83" s="1080"/>
      <c r="N83" s="1080"/>
      <c r="O83" s="1080"/>
      <c r="P83" s="1080"/>
      <c r="Q83" s="1080"/>
      <c r="R83" s="1080"/>
      <c r="S83" s="1080"/>
      <c r="T83" s="1080"/>
      <c r="U83" s="1080"/>
      <c r="V83" s="1080"/>
      <c r="W83" s="1080"/>
      <c r="X83" s="1080"/>
      <c r="Y83" s="1080"/>
      <c r="Z83" s="1080"/>
      <c r="AA83" s="1080"/>
      <c r="AB83" s="1080"/>
      <c r="AC83" s="1080"/>
      <c r="AD83" s="1080"/>
      <c r="AE83" s="1080"/>
      <c r="AF83" s="1080"/>
      <c r="AG83" s="1080"/>
      <c r="AH83" s="1080"/>
      <c r="AI83" s="1080"/>
      <c r="AJ83" s="1080"/>
      <c r="AK83" s="1080"/>
      <c r="AL83" s="1080"/>
      <c r="AM83" s="1080"/>
      <c r="AN83" s="1080"/>
      <c r="AO83" s="1080"/>
      <c r="AP83" s="1080"/>
      <c r="AQ83" s="1080"/>
      <c r="AR83" s="1080"/>
      <c r="AS83" s="1080"/>
      <c r="AT83" s="1080"/>
      <c r="AU83" s="1080"/>
      <c r="AV83" s="1080"/>
      <c r="AW83" s="1080"/>
      <c r="AX83" s="1080"/>
      <c r="AY83" s="1080"/>
      <c r="AZ83" s="1080"/>
      <c r="BA83" s="1080"/>
      <c r="BB83" s="1080"/>
      <c r="BC83" s="1080"/>
      <c r="BD83" s="1080"/>
      <c r="BE83" s="1080"/>
      <c r="BF83" s="1080"/>
      <c r="BG83" s="1080"/>
      <c r="BH83" s="1080"/>
      <c r="BI83" s="1080"/>
      <c r="BJ83" s="1080"/>
      <c r="BK83" s="1080"/>
      <c r="BL83" s="1080"/>
      <c r="BM83" s="1080"/>
      <c r="BN83" s="1080"/>
      <c r="BO83" s="1080"/>
      <c r="BP83" s="1080"/>
      <c r="BQ83" s="1080"/>
      <c r="BR83" s="1080"/>
      <c r="BS83" s="1080"/>
      <c r="BT83" s="1080"/>
      <c r="BU83" s="1080"/>
      <c r="BV83" s="1080"/>
      <c r="BW83" s="1080"/>
      <c r="BX83" s="1080"/>
      <c r="BY83" s="266"/>
      <c r="BZ83" s="111"/>
      <c r="CA83" s="111"/>
      <c r="CB83" s="223"/>
      <c r="CC83" s="223"/>
      <c r="CD83" s="223"/>
      <c r="CE83" s="105"/>
    </row>
    <row r="84" spans="1:83" ht="15" customHeight="1">
      <c r="A84" s="266"/>
      <c r="B84" s="793">
        <v>3</v>
      </c>
      <c r="C84" s="293" t="s">
        <v>951</v>
      </c>
      <c r="D84" s="294"/>
      <c r="E84" s="267" t="s">
        <v>879</v>
      </c>
      <c r="F84" s="263">
        <v>3</v>
      </c>
      <c r="G84" s="1080"/>
      <c r="H84" s="1080"/>
      <c r="I84" s="1080"/>
      <c r="J84" s="1080"/>
      <c r="K84" s="1080"/>
      <c r="L84" s="1080"/>
      <c r="M84" s="1080"/>
      <c r="N84" s="1080"/>
      <c r="O84" s="1080"/>
      <c r="P84" s="1080"/>
      <c r="Q84" s="1080"/>
      <c r="R84" s="1080"/>
      <c r="S84" s="1080"/>
      <c r="T84" s="1080"/>
      <c r="U84" s="1080"/>
      <c r="V84" s="1080"/>
      <c r="W84" s="1080"/>
      <c r="X84" s="1080"/>
      <c r="Y84" s="1080"/>
      <c r="Z84" s="1080"/>
      <c r="AA84" s="1080"/>
      <c r="AB84" s="1080"/>
      <c r="AC84" s="1080"/>
      <c r="AD84" s="1080"/>
      <c r="AE84" s="1080"/>
      <c r="AF84" s="1080"/>
      <c r="AG84" s="1080"/>
      <c r="AH84" s="1080"/>
      <c r="AI84" s="1080"/>
      <c r="AJ84" s="1080"/>
      <c r="AK84" s="1080"/>
      <c r="AL84" s="1080"/>
      <c r="AM84" s="1080"/>
      <c r="AN84" s="1080"/>
      <c r="AO84" s="1080"/>
      <c r="AP84" s="1080"/>
      <c r="AQ84" s="1080"/>
      <c r="AR84" s="1080"/>
      <c r="AS84" s="1080"/>
      <c r="AT84" s="1080"/>
      <c r="AU84" s="1080"/>
      <c r="AV84" s="1080"/>
      <c r="AW84" s="1080"/>
      <c r="AX84" s="1080"/>
      <c r="AY84" s="1080"/>
      <c r="AZ84" s="1080"/>
      <c r="BA84" s="1080"/>
      <c r="BB84" s="1080"/>
      <c r="BC84" s="1080"/>
      <c r="BD84" s="1080"/>
      <c r="BE84" s="1080"/>
      <c r="BF84" s="1080"/>
      <c r="BG84" s="1080"/>
      <c r="BH84" s="1080"/>
      <c r="BI84" s="1080"/>
      <c r="BJ84" s="1080"/>
      <c r="BK84" s="1080"/>
      <c r="BL84" s="1080"/>
      <c r="BM84" s="1080"/>
      <c r="BN84" s="1080"/>
      <c r="BO84" s="1080"/>
      <c r="BP84" s="1080"/>
      <c r="BQ84" s="1080"/>
      <c r="BR84" s="1080"/>
      <c r="BS84" s="1080"/>
      <c r="BT84" s="1080"/>
      <c r="BU84" s="1080"/>
      <c r="BV84" s="1080"/>
      <c r="BW84" s="1080"/>
      <c r="BX84" s="1080"/>
      <c r="BY84" s="266"/>
      <c r="BZ84" s="111"/>
      <c r="CA84" s="111"/>
      <c r="CB84" s="223"/>
      <c r="CC84" s="223"/>
      <c r="CD84" s="223"/>
      <c r="CE84" s="105"/>
    </row>
    <row r="85" spans="1:83" ht="15" customHeight="1">
      <c r="A85" s="266"/>
      <c r="B85" s="793"/>
      <c r="C85" s="882"/>
      <c r="D85" s="292"/>
      <c r="E85" s="267" t="s">
        <v>876</v>
      </c>
      <c r="F85" s="263">
        <v>0</v>
      </c>
      <c r="G85" s="1080"/>
      <c r="H85" s="1080"/>
      <c r="I85" s="1080"/>
      <c r="J85" s="1080"/>
      <c r="K85" s="1080"/>
      <c r="L85" s="1080"/>
      <c r="M85" s="1080"/>
      <c r="N85" s="1080"/>
      <c r="O85" s="1080"/>
      <c r="P85" s="1080"/>
      <c r="Q85" s="1080"/>
      <c r="R85" s="1080"/>
      <c r="S85" s="1080"/>
      <c r="T85" s="1080"/>
      <c r="U85" s="1080"/>
      <c r="V85" s="1080"/>
      <c r="W85" s="1080"/>
      <c r="X85" s="1080"/>
      <c r="Y85" s="1080"/>
      <c r="Z85" s="1080"/>
      <c r="AA85" s="1080"/>
      <c r="AB85" s="1080"/>
      <c r="AC85" s="1080"/>
      <c r="AD85" s="1080"/>
      <c r="AE85" s="1080"/>
      <c r="AF85" s="1080"/>
      <c r="AG85" s="1080"/>
      <c r="AH85" s="1080"/>
      <c r="AI85" s="1080"/>
      <c r="AJ85" s="1080"/>
      <c r="AK85" s="1080"/>
      <c r="AL85" s="1080"/>
      <c r="AM85" s="1080"/>
      <c r="AN85" s="1080"/>
      <c r="AO85" s="1080"/>
      <c r="AP85" s="1080"/>
      <c r="AQ85" s="1080"/>
      <c r="AR85" s="1080"/>
      <c r="AS85" s="1080"/>
      <c r="AT85" s="1080"/>
      <c r="AU85" s="1080"/>
      <c r="AV85" s="1080"/>
      <c r="AW85" s="1080"/>
      <c r="AX85" s="1080"/>
      <c r="AY85" s="1080"/>
      <c r="AZ85" s="1080"/>
      <c r="BA85" s="1080"/>
      <c r="BB85" s="1080"/>
      <c r="BC85" s="1080"/>
      <c r="BD85" s="1080"/>
      <c r="BE85" s="1080"/>
      <c r="BF85" s="1080"/>
      <c r="BG85" s="1080"/>
      <c r="BH85" s="1080"/>
      <c r="BI85" s="1080"/>
      <c r="BJ85" s="1080"/>
      <c r="BK85" s="1080"/>
      <c r="BL85" s="1080"/>
      <c r="BM85" s="1080"/>
      <c r="BN85" s="1080"/>
      <c r="BO85" s="1080"/>
      <c r="BP85" s="1080"/>
      <c r="BQ85" s="1080"/>
      <c r="BR85" s="1080"/>
      <c r="BS85" s="1080"/>
      <c r="BT85" s="1080"/>
      <c r="BU85" s="1080"/>
      <c r="BV85" s="1080"/>
      <c r="BW85" s="1080"/>
      <c r="BX85" s="1080"/>
      <c r="BY85" s="266"/>
      <c r="BZ85" s="111"/>
      <c r="CA85" s="111"/>
      <c r="CB85" s="223"/>
      <c r="CC85" s="223"/>
      <c r="CD85" s="223"/>
      <c r="CE85" s="105"/>
    </row>
    <row r="86" spans="1:83" ht="15" customHeight="1">
      <c r="A86" s="266"/>
      <c r="B86" s="793">
        <v>4</v>
      </c>
      <c r="C86" s="293" t="s">
        <v>952</v>
      </c>
      <c r="D86" s="294"/>
      <c r="E86" s="273"/>
      <c r="F86" s="268"/>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111"/>
      <c r="CA86" s="111"/>
      <c r="CB86" s="223"/>
      <c r="CC86" s="223"/>
      <c r="CD86" s="223"/>
      <c r="CE86" s="105"/>
    </row>
    <row r="87" spans="1:83" ht="15" customHeight="1">
      <c r="A87" s="266"/>
      <c r="B87" s="793"/>
      <c r="C87" s="614" t="s">
        <v>953</v>
      </c>
      <c r="D87" s="615"/>
      <c r="E87" s="287" t="s">
        <v>879</v>
      </c>
      <c r="F87" s="263">
        <v>3</v>
      </c>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1080"/>
      <c r="AK87" s="1080"/>
      <c r="AL87" s="1080"/>
      <c r="AM87" s="1080"/>
      <c r="AN87" s="1080"/>
      <c r="AO87" s="1080"/>
      <c r="AP87" s="1080"/>
      <c r="AQ87" s="1080"/>
      <c r="AR87" s="1080"/>
      <c r="AS87" s="1080"/>
      <c r="AT87" s="1080"/>
      <c r="AU87" s="1080"/>
      <c r="AV87" s="1080"/>
      <c r="AW87" s="1080"/>
      <c r="AX87" s="1080"/>
      <c r="AY87" s="1080"/>
      <c r="AZ87" s="1080"/>
      <c r="BA87" s="1080"/>
      <c r="BB87" s="1080"/>
      <c r="BC87" s="1080"/>
      <c r="BD87" s="1080"/>
      <c r="BE87" s="1080"/>
      <c r="BF87" s="1080"/>
      <c r="BG87" s="1080"/>
      <c r="BH87" s="1080"/>
      <c r="BI87" s="1080"/>
      <c r="BJ87" s="1080"/>
      <c r="BK87" s="1080"/>
      <c r="BL87" s="1080"/>
      <c r="BM87" s="1080"/>
      <c r="BN87" s="1080"/>
      <c r="BO87" s="1080"/>
      <c r="BP87" s="1080"/>
      <c r="BQ87" s="1080"/>
      <c r="BR87" s="1080"/>
      <c r="BS87" s="1080"/>
      <c r="BT87" s="1080"/>
      <c r="BU87" s="1080"/>
      <c r="BV87" s="1080"/>
      <c r="BW87" s="1080"/>
      <c r="BX87" s="1080"/>
      <c r="BY87" s="266"/>
      <c r="BZ87" s="111"/>
      <c r="CA87" s="111"/>
      <c r="CB87" s="223"/>
      <c r="CC87" s="223"/>
      <c r="CD87" s="223"/>
      <c r="CE87" s="105"/>
    </row>
    <row r="88" spans="1:83" ht="15" customHeight="1">
      <c r="A88" s="266"/>
      <c r="B88" s="793"/>
      <c r="C88" s="614"/>
      <c r="D88" s="615"/>
      <c r="E88" s="287" t="s">
        <v>876</v>
      </c>
      <c r="F88" s="263">
        <v>0</v>
      </c>
      <c r="G88" s="1080"/>
      <c r="H88" s="1080"/>
      <c r="I88" s="1080"/>
      <c r="J88" s="1080"/>
      <c r="K88" s="1080"/>
      <c r="L88" s="1080"/>
      <c r="M88" s="1080"/>
      <c r="N88" s="1080"/>
      <c r="O88" s="1080"/>
      <c r="P88" s="1080"/>
      <c r="Q88" s="1080"/>
      <c r="R88" s="1080"/>
      <c r="S88" s="1080"/>
      <c r="T88" s="1080"/>
      <c r="U88" s="1080"/>
      <c r="V88" s="1080"/>
      <c r="W88" s="1080"/>
      <c r="X88" s="1080"/>
      <c r="Y88" s="1080"/>
      <c r="Z88" s="1080"/>
      <c r="AA88" s="1080"/>
      <c r="AB88" s="1080"/>
      <c r="AC88" s="1080"/>
      <c r="AD88" s="1080"/>
      <c r="AE88" s="1080"/>
      <c r="AF88" s="1080"/>
      <c r="AG88" s="1080"/>
      <c r="AH88" s="1080"/>
      <c r="AI88" s="1080"/>
      <c r="AJ88" s="1080"/>
      <c r="AK88" s="1080"/>
      <c r="AL88" s="1080"/>
      <c r="AM88" s="1080"/>
      <c r="AN88" s="1080"/>
      <c r="AO88" s="1080"/>
      <c r="AP88" s="1080"/>
      <c r="AQ88" s="1080"/>
      <c r="AR88" s="1080"/>
      <c r="AS88" s="1080"/>
      <c r="AT88" s="1080"/>
      <c r="AU88" s="1080"/>
      <c r="AV88" s="1080"/>
      <c r="AW88" s="1080"/>
      <c r="AX88" s="1080"/>
      <c r="AY88" s="1080"/>
      <c r="AZ88" s="1080"/>
      <c r="BA88" s="1080"/>
      <c r="BB88" s="1080"/>
      <c r="BC88" s="1080"/>
      <c r="BD88" s="1080"/>
      <c r="BE88" s="1080"/>
      <c r="BF88" s="1080"/>
      <c r="BG88" s="1080"/>
      <c r="BH88" s="1080"/>
      <c r="BI88" s="1080"/>
      <c r="BJ88" s="1080"/>
      <c r="BK88" s="1080"/>
      <c r="BL88" s="1080"/>
      <c r="BM88" s="1080"/>
      <c r="BN88" s="1080"/>
      <c r="BO88" s="1080"/>
      <c r="BP88" s="1080"/>
      <c r="BQ88" s="1080"/>
      <c r="BR88" s="1080"/>
      <c r="BS88" s="1080"/>
      <c r="BT88" s="1080"/>
      <c r="BU88" s="1080"/>
      <c r="BV88" s="1080"/>
      <c r="BW88" s="1080"/>
      <c r="BX88" s="1080"/>
      <c r="BY88" s="266"/>
      <c r="BZ88" s="111"/>
      <c r="CA88" s="111"/>
      <c r="CB88" s="223"/>
      <c r="CC88" s="223"/>
      <c r="CD88" s="223"/>
      <c r="CE88" s="105"/>
    </row>
    <row r="89" spans="1:83" ht="21.75" customHeight="1">
      <c r="A89" s="266"/>
      <c r="B89" s="793"/>
      <c r="C89" s="1085" t="s">
        <v>954</v>
      </c>
      <c r="D89" s="1086"/>
      <c r="E89" s="287" t="s">
        <v>879</v>
      </c>
      <c r="F89" s="263">
        <v>2</v>
      </c>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0"/>
      <c r="BF89" s="1080"/>
      <c r="BG89" s="1080"/>
      <c r="BH89" s="1080"/>
      <c r="BI89" s="1080"/>
      <c r="BJ89" s="1080"/>
      <c r="BK89" s="1080"/>
      <c r="BL89" s="1080"/>
      <c r="BM89" s="1080"/>
      <c r="BN89" s="1080"/>
      <c r="BO89" s="1080"/>
      <c r="BP89" s="1080"/>
      <c r="BQ89" s="1080"/>
      <c r="BR89" s="1080"/>
      <c r="BS89" s="1080"/>
      <c r="BT89" s="1080"/>
      <c r="BU89" s="1080"/>
      <c r="BV89" s="1080"/>
      <c r="BW89" s="1080"/>
      <c r="BX89" s="1080"/>
      <c r="BY89" s="266"/>
      <c r="BZ89" s="111"/>
      <c r="CA89" s="111"/>
      <c r="CB89" s="223"/>
      <c r="CC89" s="223"/>
      <c r="CD89" s="223"/>
      <c r="CE89" s="105"/>
    </row>
    <row r="90" spans="1:83" ht="15" customHeight="1">
      <c r="A90" s="266"/>
      <c r="B90" s="793"/>
      <c r="C90" s="1085"/>
      <c r="D90" s="1086"/>
      <c r="E90" s="287" t="s">
        <v>876</v>
      </c>
      <c r="F90" s="263">
        <v>0</v>
      </c>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0"/>
      <c r="BF90" s="1080"/>
      <c r="BG90" s="1080"/>
      <c r="BH90" s="1080"/>
      <c r="BI90" s="1080"/>
      <c r="BJ90" s="1080"/>
      <c r="BK90" s="1080"/>
      <c r="BL90" s="1080"/>
      <c r="BM90" s="1080"/>
      <c r="BN90" s="1080"/>
      <c r="BO90" s="1080"/>
      <c r="BP90" s="1080"/>
      <c r="BQ90" s="1080"/>
      <c r="BR90" s="1080"/>
      <c r="BS90" s="1080"/>
      <c r="BT90" s="1080"/>
      <c r="BU90" s="1080"/>
      <c r="BV90" s="1080"/>
      <c r="BW90" s="1080"/>
      <c r="BX90" s="1080"/>
      <c r="BY90" s="266"/>
      <c r="BZ90" s="111"/>
      <c r="CA90" s="111"/>
      <c r="CB90" s="223"/>
      <c r="CC90" s="223"/>
      <c r="CD90" s="223"/>
      <c r="CE90" s="105"/>
    </row>
    <row r="91" spans="1:83" ht="15" customHeight="1">
      <c r="A91" s="266"/>
      <c r="B91" s="793"/>
      <c r="C91" s="614" t="s">
        <v>955</v>
      </c>
      <c r="D91" s="615"/>
      <c r="E91" s="287" t="s">
        <v>879</v>
      </c>
      <c r="F91" s="263">
        <v>3</v>
      </c>
      <c r="G91" s="1080"/>
      <c r="H91" s="1080"/>
      <c r="I91" s="1080"/>
      <c r="J91" s="1080"/>
      <c r="K91" s="1080"/>
      <c r="L91" s="1080"/>
      <c r="M91" s="1080"/>
      <c r="N91" s="1080"/>
      <c r="O91" s="1080"/>
      <c r="P91" s="1080"/>
      <c r="Q91" s="1080"/>
      <c r="R91" s="1080"/>
      <c r="S91" s="1080"/>
      <c r="T91" s="1080"/>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0"/>
      <c r="BF91" s="1080"/>
      <c r="BG91" s="1080"/>
      <c r="BH91" s="1080"/>
      <c r="BI91" s="1080"/>
      <c r="BJ91" s="1080"/>
      <c r="BK91" s="1080"/>
      <c r="BL91" s="1080"/>
      <c r="BM91" s="1080"/>
      <c r="BN91" s="1080"/>
      <c r="BO91" s="1080"/>
      <c r="BP91" s="1080"/>
      <c r="BQ91" s="1080"/>
      <c r="BR91" s="1080"/>
      <c r="BS91" s="1080"/>
      <c r="BT91" s="1080"/>
      <c r="BU91" s="1080"/>
      <c r="BV91" s="1080"/>
      <c r="BW91" s="1080"/>
      <c r="BX91" s="1080"/>
      <c r="BY91" s="266"/>
      <c r="BZ91" s="111"/>
      <c r="CA91" s="111"/>
      <c r="CB91" s="223"/>
      <c r="CC91" s="223"/>
      <c r="CD91" s="223"/>
      <c r="CE91" s="105"/>
    </row>
    <row r="92" spans="1:83" ht="15" customHeight="1">
      <c r="A92" s="266"/>
      <c r="B92" s="793"/>
      <c r="C92" s="882"/>
      <c r="D92" s="292"/>
      <c r="E92" s="287" t="s">
        <v>876</v>
      </c>
      <c r="F92" s="263">
        <v>0</v>
      </c>
      <c r="G92" s="1080"/>
      <c r="H92" s="1080"/>
      <c r="I92" s="1080"/>
      <c r="J92" s="1080"/>
      <c r="K92" s="1080"/>
      <c r="L92" s="1080"/>
      <c r="M92" s="1080"/>
      <c r="N92" s="1080"/>
      <c r="O92" s="1080"/>
      <c r="P92" s="1080"/>
      <c r="Q92" s="1080"/>
      <c r="R92" s="1080"/>
      <c r="S92" s="1080"/>
      <c r="T92" s="1080"/>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0"/>
      <c r="BF92" s="1080"/>
      <c r="BG92" s="1080"/>
      <c r="BH92" s="1080"/>
      <c r="BI92" s="1080"/>
      <c r="BJ92" s="1080"/>
      <c r="BK92" s="1080"/>
      <c r="BL92" s="1080"/>
      <c r="BM92" s="1080"/>
      <c r="BN92" s="1080"/>
      <c r="BO92" s="1080"/>
      <c r="BP92" s="1080"/>
      <c r="BQ92" s="1080"/>
      <c r="BR92" s="1080"/>
      <c r="BS92" s="1080"/>
      <c r="BT92" s="1080"/>
      <c r="BU92" s="1080"/>
      <c r="BV92" s="1080"/>
      <c r="BW92" s="1080"/>
      <c r="BX92" s="1080"/>
      <c r="BY92" s="266"/>
      <c r="BZ92" s="111"/>
      <c r="CA92" s="111"/>
      <c r="CB92" s="223"/>
      <c r="CC92" s="223"/>
      <c r="CD92" s="223"/>
      <c r="CE92" s="105"/>
    </row>
    <row r="93" spans="1:83" ht="15" customHeight="1">
      <c r="A93" s="266"/>
      <c r="B93" s="793">
        <v>5</v>
      </c>
      <c r="C93" s="293" t="s">
        <v>956</v>
      </c>
      <c r="D93" s="294"/>
      <c r="E93" s="267" t="s">
        <v>879</v>
      </c>
      <c r="F93" s="263">
        <v>3</v>
      </c>
      <c r="G93" s="1080"/>
      <c r="H93" s="1080"/>
      <c r="I93" s="1080"/>
      <c r="J93" s="1080"/>
      <c r="K93" s="1080"/>
      <c r="L93" s="1080"/>
      <c r="M93" s="1080"/>
      <c r="N93" s="1080"/>
      <c r="O93" s="1080"/>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c r="BO93" s="1080"/>
      <c r="BP93" s="1080"/>
      <c r="BQ93" s="1080"/>
      <c r="BR93" s="1080"/>
      <c r="BS93" s="1080"/>
      <c r="BT93" s="1080"/>
      <c r="BU93" s="1080"/>
      <c r="BV93" s="1080"/>
      <c r="BW93" s="1080"/>
      <c r="BX93" s="1080"/>
      <c r="BY93" s="266"/>
      <c r="BZ93" s="111"/>
      <c r="CA93" s="111"/>
      <c r="CB93" s="223"/>
      <c r="CC93" s="223"/>
      <c r="CD93" s="223"/>
      <c r="CE93" s="105"/>
    </row>
    <row r="94" spans="1:83" ht="15" customHeight="1">
      <c r="A94" s="266"/>
      <c r="B94" s="793"/>
      <c r="C94" s="882"/>
      <c r="D94" s="292"/>
      <c r="E94" s="267" t="s">
        <v>876</v>
      </c>
      <c r="F94" s="263">
        <v>0</v>
      </c>
      <c r="G94" s="1080"/>
      <c r="H94" s="1080"/>
      <c r="I94" s="1080"/>
      <c r="J94" s="1080"/>
      <c r="K94" s="1080"/>
      <c r="L94" s="1080"/>
      <c r="M94" s="1080"/>
      <c r="N94" s="1080"/>
      <c r="O94" s="1080"/>
      <c r="P94" s="1080"/>
      <c r="Q94" s="1080"/>
      <c r="R94" s="1080"/>
      <c r="S94" s="1080"/>
      <c r="T94" s="1080"/>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0"/>
      <c r="BF94" s="1080"/>
      <c r="BG94" s="1080"/>
      <c r="BH94" s="1080"/>
      <c r="BI94" s="1080"/>
      <c r="BJ94" s="1080"/>
      <c r="BK94" s="1080"/>
      <c r="BL94" s="1080"/>
      <c r="BM94" s="1080"/>
      <c r="BN94" s="1080"/>
      <c r="BO94" s="1080"/>
      <c r="BP94" s="1080"/>
      <c r="BQ94" s="1080"/>
      <c r="BR94" s="1080"/>
      <c r="BS94" s="1080"/>
      <c r="BT94" s="1080"/>
      <c r="BU94" s="1080"/>
      <c r="BV94" s="1080"/>
      <c r="BW94" s="1080"/>
      <c r="BX94" s="1080"/>
      <c r="BY94" s="266"/>
      <c r="BZ94" s="111"/>
      <c r="CA94" s="111"/>
      <c r="CB94" s="223"/>
      <c r="CC94" s="223"/>
      <c r="CD94" s="223"/>
      <c r="CE94" s="105"/>
    </row>
    <row r="95" spans="1:83" ht="15" customHeight="1">
      <c r="A95" s="266"/>
      <c r="B95" s="793">
        <v>6</v>
      </c>
      <c r="C95" s="293" t="s">
        <v>957</v>
      </c>
      <c r="D95" s="294"/>
      <c r="E95" s="267" t="s">
        <v>958</v>
      </c>
      <c r="F95" s="263">
        <v>3</v>
      </c>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c r="BO95" s="1080"/>
      <c r="BP95" s="1080"/>
      <c r="BQ95" s="1080"/>
      <c r="BR95" s="1080"/>
      <c r="BS95" s="1080"/>
      <c r="BT95" s="1080"/>
      <c r="BU95" s="1080"/>
      <c r="BV95" s="1080"/>
      <c r="BW95" s="1080"/>
      <c r="BX95" s="1080"/>
      <c r="BY95" s="266"/>
      <c r="BZ95" s="111"/>
      <c r="CA95" s="111"/>
      <c r="CB95" s="223"/>
      <c r="CC95" s="223"/>
      <c r="CD95" s="223"/>
      <c r="CE95" s="105"/>
    </row>
    <row r="96" spans="1:83" ht="15" customHeight="1">
      <c r="A96" s="266"/>
      <c r="B96" s="793"/>
      <c r="C96" s="1085" t="s">
        <v>959</v>
      </c>
      <c r="D96" s="1086"/>
      <c r="E96" s="267" t="s">
        <v>960</v>
      </c>
      <c r="F96" s="263">
        <v>0</v>
      </c>
      <c r="G96" s="1080"/>
      <c r="H96" s="1080"/>
      <c r="I96" s="1080"/>
      <c r="J96" s="1080"/>
      <c r="K96" s="1080"/>
      <c r="L96" s="1080"/>
      <c r="M96" s="1080"/>
      <c r="N96" s="1080"/>
      <c r="O96" s="1080"/>
      <c r="P96" s="1080"/>
      <c r="Q96" s="1080"/>
      <c r="R96" s="1080"/>
      <c r="S96" s="1080"/>
      <c r="T96" s="1080"/>
      <c r="U96" s="1080"/>
      <c r="V96" s="1080"/>
      <c r="W96" s="1080"/>
      <c r="X96" s="1080"/>
      <c r="Y96" s="1080"/>
      <c r="Z96" s="1080"/>
      <c r="AA96" s="1080"/>
      <c r="AB96" s="1080"/>
      <c r="AC96" s="1080"/>
      <c r="AD96" s="1080"/>
      <c r="AE96" s="1080"/>
      <c r="AF96" s="1080"/>
      <c r="AG96" s="1080"/>
      <c r="AH96" s="1080"/>
      <c r="AI96" s="1080"/>
      <c r="AJ96" s="1080"/>
      <c r="AK96" s="1080"/>
      <c r="AL96" s="1080"/>
      <c r="AM96" s="1080"/>
      <c r="AN96" s="1080"/>
      <c r="AO96" s="1080"/>
      <c r="AP96" s="1080"/>
      <c r="AQ96" s="1080"/>
      <c r="AR96" s="1080"/>
      <c r="AS96" s="1080"/>
      <c r="AT96" s="1080"/>
      <c r="AU96" s="1080"/>
      <c r="AV96" s="1080"/>
      <c r="AW96" s="1080"/>
      <c r="AX96" s="1080"/>
      <c r="AY96" s="1080"/>
      <c r="AZ96" s="1080"/>
      <c r="BA96" s="1080"/>
      <c r="BB96" s="1080"/>
      <c r="BC96" s="1080"/>
      <c r="BD96" s="1080"/>
      <c r="BE96" s="1080"/>
      <c r="BF96" s="1080"/>
      <c r="BG96" s="1080"/>
      <c r="BH96" s="1080"/>
      <c r="BI96" s="1080"/>
      <c r="BJ96" s="1080"/>
      <c r="BK96" s="1080"/>
      <c r="BL96" s="1080"/>
      <c r="BM96" s="1080"/>
      <c r="BN96" s="1080"/>
      <c r="BO96" s="1080"/>
      <c r="BP96" s="1080"/>
      <c r="BQ96" s="1080"/>
      <c r="BR96" s="1080"/>
      <c r="BS96" s="1080"/>
      <c r="BT96" s="1080"/>
      <c r="BU96" s="1080"/>
      <c r="BV96" s="1080"/>
      <c r="BW96" s="1080"/>
      <c r="BX96" s="1080"/>
      <c r="BY96" s="266"/>
      <c r="BZ96" s="111"/>
      <c r="CA96" s="111"/>
      <c r="CB96" s="223"/>
      <c r="CC96" s="223"/>
      <c r="CD96" s="223"/>
      <c r="CE96" s="105"/>
    </row>
    <row r="97" spans="1:83" ht="15" customHeight="1">
      <c r="A97" s="266"/>
      <c r="B97" s="793"/>
      <c r="C97" s="1087"/>
      <c r="D97" s="1088"/>
      <c r="E97" s="267" t="s">
        <v>961</v>
      </c>
      <c r="F97" s="263">
        <v>3</v>
      </c>
      <c r="G97" s="1080"/>
      <c r="H97" s="1080"/>
      <c r="I97" s="1080"/>
      <c r="J97" s="1080"/>
      <c r="K97" s="1080"/>
      <c r="L97" s="1080"/>
      <c r="M97" s="1080"/>
      <c r="N97" s="1080"/>
      <c r="O97" s="1080"/>
      <c r="P97" s="1080"/>
      <c r="Q97" s="1080"/>
      <c r="R97" s="1080"/>
      <c r="S97" s="1080"/>
      <c r="T97" s="1080"/>
      <c r="U97" s="1080"/>
      <c r="V97" s="1080"/>
      <c r="W97" s="1080"/>
      <c r="X97" s="1080"/>
      <c r="Y97" s="1080"/>
      <c r="Z97" s="1080"/>
      <c r="AA97" s="1080"/>
      <c r="AB97" s="1080"/>
      <c r="AC97" s="1080"/>
      <c r="AD97" s="1080"/>
      <c r="AE97" s="1080"/>
      <c r="AF97" s="1080"/>
      <c r="AG97" s="1080"/>
      <c r="AH97" s="1080"/>
      <c r="AI97" s="1080"/>
      <c r="AJ97" s="1080"/>
      <c r="AK97" s="1080"/>
      <c r="AL97" s="1080"/>
      <c r="AM97" s="1080"/>
      <c r="AN97" s="1080"/>
      <c r="AO97" s="1080"/>
      <c r="AP97" s="1080"/>
      <c r="AQ97" s="1080"/>
      <c r="AR97" s="1080"/>
      <c r="AS97" s="1080"/>
      <c r="AT97" s="1080"/>
      <c r="AU97" s="1080"/>
      <c r="AV97" s="1080"/>
      <c r="AW97" s="1080"/>
      <c r="AX97" s="1080"/>
      <c r="AY97" s="1080"/>
      <c r="AZ97" s="1080"/>
      <c r="BA97" s="1080"/>
      <c r="BB97" s="1080"/>
      <c r="BC97" s="1080"/>
      <c r="BD97" s="1080"/>
      <c r="BE97" s="1080"/>
      <c r="BF97" s="1080"/>
      <c r="BG97" s="1080"/>
      <c r="BH97" s="1080"/>
      <c r="BI97" s="1080"/>
      <c r="BJ97" s="1080"/>
      <c r="BK97" s="1080"/>
      <c r="BL97" s="1080"/>
      <c r="BM97" s="1080"/>
      <c r="BN97" s="1080"/>
      <c r="BO97" s="1080"/>
      <c r="BP97" s="1080"/>
      <c r="BQ97" s="1080"/>
      <c r="BR97" s="1080"/>
      <c r="BS97" s="1080"/>
      <c r="BT97" s="1080"/>
      <c r="BU97" s="1080"/>
      <c r="BV97" s="1080"/>
      <c r="BW97" s="1080"/>
      <c r="BX97" s="1080"/>
      <c r="BY97" s="266"/>
      <c r="BZ97" s="111"/>
      <c r="CA97" s="111"/>
      <c r="CB97" s="223"/>
      <c r="CC97" s="223"/>
      <c r="CD97" s="223"/>
      <c r="CE97" s="105"/>
    </row>
    <row r="98" spans="1:83" ht="15" customHeight="1">
      <c r="A98" s="266"/>
      <c r="B98" s="793">
        <v>7</v>
      </c>
      <c r="C98" s="293" t="s">
        <v>962</v>
      </c>
      <c r="D98" s="294"/>
      <c r="E98" s="267" t="s">
        <v>879</v>
      </c>
      <c r="F98" s="263">
        <v>3</v>
      </c>
      <c r="G98" s="1080"/>
      <c r="H98" s="1080"/>
      <c r="I98" s="1080"/>
      <c r="J98" s="1080"/>
      <c r="K98" s="1080"/>
      <c r="L98" s="1080"/>
      <c r="M98" s="1080"/>
      <c r="N98" s="1080"/>
      <c r="O98" s="1080"/>
      <c r="P98" s="1080"/>
      <c r="Q98" s="1080"/>
      <c r="R98" s="1080"/>
      <c r="S98" s="1080"/>
      <c r="T98" s="1080"/>
      <c r="U98" s="1080"/>
      <c r="V98" s="1080"/>
      <c r="W98" s="1080"/>
      <c r="X98" s="1080"/>
      <c r="Y98" s="1080"/>
      <c r="Z98" s="1080"/>
      <c r="AA98" s="1080"/>
      <c r="AB98" s="1080"/>
      <c r="AC98" s="1080"/>
      <c r="AD98" s="1080"/>
      <c r="AE98" s="1080"/>
      <c r="AF98" s="1080"/>
      <c r="AG98" s="1080"/>
      <c r="AH98" s="1080"/>
      <c r="AI98" s="1080"/>
      <c r="AJ98" s="1080"/>
      <c r="AK98" s="1080"/>
      <c r="AL98" s="1080"/>
      <c r="AM98" s="1080"/>
      <c r="AN98" s="1080"/>
      <c r="AO98" s="1080"/>
      <c r="AP98" s="1080"/>
      <c r="AQ98" s="1080"/>
      <c r="AR98" s="1080"/>
      <c r="AS98" s="1080"/>
      <c r="AT98" s="1080"/>
      <c r="AU98" s="1080"/>
      <c r="AV98" s="1080"/>
      <c r="AW98" s="1080"/>
      <c r="AX98" s="1080"/>
      <c r="AY98" s="1080"/>
      <c r="AZ98" s="1080"/>
      <c r="BA98" s="1080"/>
      <c r="BB98" s="1080"/>
      <c r="BC98" s="1080"/>
      <c r="BD98" s="1080"/>
      <c r="BE98" s="1080"/>
      <c r="BF98" s="1080"/>
      <c r="BG98" s="1080"/>
      <c r="BH98" s="1080"/>
      <c r="BI98" s="1080"/>
      <c r="BJ98" s="1080"/>
      <c r="BK98" s="1080"/>
      <c r="BL98" s="1080"/>
      <c r="BM98" s="1080"/>
      <c r="BN98" s="1080"/>
      <c r="BO98" s="1080"/>
      <c r="BP98" s="1080"/>
      <c r="BQ98" s="1080"/>
      <c r="BR98" s="1080"/>
      <c r="BS98" s="1080"/>
      <c r="BT98" s="1080"/>
      <c r="BU98" s="1080"/>
      <c r="BV98" s="1080"/>
      <c r="BW98" s="1080"/>
      <c r="BX98" s="1080"/>
      <c r="BY98" s="266"/>
      <c r="BZ98" s="111"/>
      <c r="CA98" s="111"/>
      <c r="CB98" s="223"/>
      <c r="CC98" s="223"/>
      <c r="CD98" s="223"/>
      <c r="CE98" s="105"/>
    </row>
    <row r="99" spans="1:83" ht="15" customHeight="1">
      <c r="A99" s="266"/>
      <c r="B99" s="793"/>
      <c r="C99" s="882"/>
      <c r="D99" s="292"/>
      <c r="E99" s="267" t="s">
        <v>876</v>
      </c>
      <c r="F99" s="263">
        <v>0</v>
      </c>
      <c r="G99" s="1080"/>
      <c r="H99" s="1080"/>
      <c r="I99" s="1080"/>
      <c r="J99" s="1080"/>
      <c r="K99" s="1080"/>
      <c r="L99" s="1080"/>
      <c r="M99" s="1080"/>
      <c r="N99" s="1080"/>
      <c r="O99" s="1080"/>
      <c r="P99" s="1080"/>
      <c r="Q99" s="1080"/>
      <c r="R99" s="1080"/>
      <c r="S99" s="1080"/>
      <c r="T99" s="1080"/>
      <c r="U99" s="1080"/>
      <c r="V99" s="1080"/>
      <c r="W99" s="1080"/>
      <c r="X99" s="1080"/>
      <c r="Y99" s="1080"/>
      <c r="Z99" s="1080"/>
      <c r="AA99" s="1080"/>
      <c r="AB99" s="1080"/>
      <c r="AC99" s="1080"/>
      <c r="AD99" s="1080"/>
      <c r="AE99" s="1080"/>
      <c r="AF99" s="1080"/>
      <c r="AG99" s="1080"/>
      <c r="AH99" s="1080"/>
      <c r="AI99" s="1080"/>
      <c r="AJ99" s="1080"/>
      <c r="AK99" s="1080"/>
      <c r="AL99" s="1080"/>
      <c r="AM99" s="1080"/>
      <c r="AN99" s="1080"/>
      <c r="AO99" s="1080"/>
      <c r="AP99" s="1080"/>
      <c r="AQ99" s="1080"/>
      <c r="AR99" s="1080"/>
      <c r="AS99" s="1080"/>
      <c r="AT99" s="1080"/>
      <c r="AU99" s="1080"/>
      <c r="AV99" s="1080"/>
      <c r="AW99" s="1080"/>
      <c r="AX99" s="1080"/>
      <c r="AY99" s="1080"/>
      <c r="AZ99" s="1080"/>
      <c r="BA99" s="1080"/>
      <c r="BB99" s="1080"/>
      <c r="BC99" s="1080"/>
      <c r="BD99" s="1080"/>
      <c r="BE99" s="1080"/>
      <c r="BF99" s="1080"/>
      <c r="BG99" s="1080"/>
      <c r="BH99" s="1080"/>
      <c r="BI99" s="1080"/>
      <c r="BJ99" s="1080"/>
      <c r="BK99" s="1080"/>
      <c r="BL99" s="1080"/>
      <c r="BM99" s="1080"/>
      <c r="BN99" s="1080"/>
      <c r="BO99" s="1080"/>
      <c r="BP99" s="1080"/>
      <c r="BQ99" s="1080"/>
      <c r="BR99" s="1080"/>
      <c r="BS99" s="1080"/>
      <c r="BT99" s="1080"/>
      <c r="BU99" s="1080"/>
      <c r="BV99" s="1080"/>
      <c r="BW99" s="1080"/>
      <c r="BX99" s="1080"/>
      <c r="BY99" s="266"/>
      <c r="BZ99" s="111"/>
      <c r="CA99" s="111"/>
      <c r="CB99" s="223"/>
      <c r="CC99" s="223"/>
      <c r="CD99" s="223"/>
      <c r="CE99" s="105"/>
    </row>
    <row r="100" spans="1:83" ht="15" customHeight="1">
      <c r="A100" s="266"/>
      <c r="B100" s="793">
        <v>8</v>
      </c>
      <c r="C100" s="293" t="s">
        <v>963</v>
      </c>
      <c r="D100" s="294"/>
      <c r="E100" s="267" t="s">
        <v>964</v>
      </c>
      <c r="F100" s="263">
        <v>3</v>
      </c>
      <c r="G100" s="1080"/>
      <c r="H100" s="1080"/>
      <c r="I100" s="1080"/>
      <c r="J100" s="1080"/>
      <c r="K100" s="1080"/>
      <c r="L100" s="1080"/>
      <c r="M100" s="1080"/>
      <c r="N100" s="1080"/>
      <c r="O100" s="1080"/>
      <c r="P100" s="1080"/>
      <c r="Q100" s="1080"/>
      <c r="R100" s="1080"/>
      <c r="S100" s="1080"/>
      <c r="T100" s="1080"/>
      <c r="U100" s="1080"/>
      <c r="V100" s="1080"/>
      <c r="W100" s="1080"/>
      <c r="X100" s="1080"/>
      <c r="Y100" s="1080"/>
      <c r="Z100" s="1080"/>
      <c r="AA100" s="1080"/>
      <c r="AB100" s="1080"/>
      <c r="AC100" s="1080"/>
      <c r="AD100" s="1080"/>
      <c r="AE100" s="1080"/>
      <c r="AF100" s="1080"/>
      <c r="AG100" s="1080"/>
      <c r="AH100" s="1080"/>
      <c r="AI100" s="1080"/>
      <c r="AJ100" s="1080"/>
      <c r="AK100" s="1080"/>
      <c r="AL100" s="1080"/>
      <c r="AM100" s="1080"/>
      <c r="AN100" s="1080"/>
      <c r="AO100" s="1080"/>
      <c r="AP100" s="1080"/>
      <c r="AQ100" s="1080"/>
      <c r="AR100" s="1080"/>
      <c r="AS100" s="1080"/>
      <c r="AT100" s="1080"/>
      <c r="AU100" s="1080"/>
      <c r="AV100" s="1080"/>
      <c r="AW100" s="1080"/>
      <c r="AX100" s="1080"/>
      <c r="AY100" s="1080"/>
      <c r="AZ100" s="1080"/>
      <c r="BA100" s="1080"/>
      <c r="BB100" s="1080"/>
      <c r="BC100" s="1080"/>
      <c r="BD100" s="1080"/>
      <c r="BE100" s="1080"/>
      <c r="BF100" s="1080"/>
      <c r="BG100" s="1080"/>
      <c r="BH100" s="1080"/>
      <c r="BI100" s="1080"/>
      <c r="BJ100" s="1080"/>
      <c r="BK100" s="1080"/>
      <c r="BL100" s="1080"/>
      <c r="BM100" s="1080"/>
      <c r="BN100" s="1080"/>
      <c r="BO100" s="1080"/>
      <c r="BP100" s="1080"/>
      <c r="BQ100" s="1080"/>
      <c r="BR100" s="1080"/>
      <c r="BS100" s="1080"/>
      <c r="BT100" s="1080"/>
      <c r="BU100" s="1080"/>
      <c r="BV100" s="1080"/>
      <c r="BW100" s="1080"/>
      <c r="BX100" s="1080"/>
      <c r="BY100" s="266"/>
      <c r="BZ100" s="111"/>
      <c r="CA100" s="111"/>
      <c r="CB100" s="223"/>
      <c r="CC100" s="223"/>
      <c r="CD100" s="223"/>
      <c r="CE100" s="105"/>
    </row>
    <row r="101" spans="1:83" ht="15" customHeight="1">
      <c r="A101" s="266"/>
      <c r="B101" s="793"/>
      <c r="C101" s="881"/>
      <c r="D101" s="291"/>
      <c r="E101" s="267" t="s">
        <v>965</v>
      </c>
      <c r="F101" s="263">
        <v>1</v>
      </c>
      <c r="G101" s="1080"/>
      <c r="H101" s="1080"/>
      <c r="I101" s="1080"/>
      <c r="J101" s="1080"/>
      <c r="K101" s="1080"/>
      <c r="L101" s="1080"/>
      <c r="M101" s="1080"/>
      <c r="N101" s="1080"/>
      <c r="O101" s="1080"/>
      <c r="P101" s="1080"/>
      <c r="Q101" s="1080"/>
      <c r="R101" s="1080"/>
      <c r="S101" s="1080"/>
      <c r="T101" s="1080"/>
      <c r="U101" s="1080"/>
      <c r="V101" s="1080"/>
      <c r="W101" s="1080"/>
      <c r="X101" s="1080"/>
      <c r="Y101" s="1080"/>
      <c r="Z101" s="1080"/>
      <c r="AA101" s="1080"/>
      <c r="AB101" s="1080"/>
      <c r="AC101" s="1080"/>
      <c r="AD101" s="1080"/>
      <c r="AE101" s="1080"/>
      <c r="AF101" s="1080"/>
      <c r="AG101" s="1080"/>
      <c r="AH101" s="1080"/>
      <c r="AI101" s="1080"/>
      <c r="AJ101" s="1080"/>
      <c r="AK101" s="1080"/>
      <c r="AL101" s="1080"/>
      <c r="AM101" s="1080"/>
      <c r="AN101" s="1080"/>
      <c r="AO101" s="1080"/>
      <c r="AP101" s="1080"/>
      <c r="AQ101" s="1080"/>
      <c r="AR101" s="1080"/>
      <c r="AS101" s="1080"/>
      <c r="AT101" s="1080"/>
      <c r="AU101" s="1080"/>
      <c r="AV101" s="1080"/>
      <c r="AW101" s="1080"/>
      <c r="AX101" s="1080"/>
      <c r="AY101" s="1080"/>
      <c r="AZ101" s="1080"/>
      <c r="BA101" s="1080"/>
      <c r="BB101" s="1080"/>
      <c r="BC101" s="1080"/>
      <c r="BD101" s="1080"/>
      <c r="BE101" s="1080"/>
      <c r="BF101" s="1080"/>
      <c r="BG101" s="1080"/>
      <c r="BH101" s="1080"/>
      <c r="BI101" s="1080"/>
      <c r="BJ101" s="1080"/>
      <c r="BK101" s="1080"/>
      <c r="BL101" s="1080"/>
      <c r="BM101" s="1080"/>
      <c r="BN101" s="1080"/>
      <c r="BO101" s="1080"/>
      <c r="BP101" s="1080"/>
      <c r="BQ101" s="1080"/>
      <c r="BR101" s="1080"/>
      <c r="BS101" s="1080"/>
      <c r="BT101" s="1080"/>
      <c r="BU101" s="1080"/>
      <c r="BV101" s="1080"/>
      <c r="BW101" s="1080"/>
      <c r="BX101" s="1080"/>
      <c r="BY101" s="266"/>
      <c r="BZ101" s="111"/>
      <c r="CA101" s="111"/>
      <c r="CB101" s="223"/>
      <c r="CC101" s="223"/>
      <c r="CD101" s="223"/>
      <c r="CE101" s="105"/>
    </row>
    <row r="102" spans="1:83" ht="15" customHeight="1">
      <c r="A102" s="266"/>
      <c r="B102" s="793"/>
      <c r="C102" s="882"/>
      <c r="D102" s="292"/>
      <c r="E102" s="267" t="s">
        <v>876</v>
      </c>
      <c r="F102" s="263">
        <v>0</v>
      </c>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0"/>
      <c r="BF102" s="1080"/>
      <c r="BG102" s="1080"/>
      <c r="BH102" s="1080"/>
      <c r="BI102" s="1080"/>
      <c r="BJ102" s="1080"/>
      <c r="BK102" s="1080"/>
      <c r="BL102" s="1080"/>
      <c r="BM102" s="1080"/>
      <c r="BN102" s="1080"/>
      <c r="BO102" s="1080"/>
      <c r="BP102" s="1080"/>
      <c r="BQ102" s="1080"/>
      <c r="BR102" s="1080"/>
      <c r="BS102" s="1080"/>
      <c r="BT102" s="1080"/>
      <c r="BU102" s="1080"/>
      <c r="BV102" s="1080"/>
      <c r="BW102" s="1080"/>
      <c r="BX102" s="1080"/>
      <c r="BY102" s="266"/>
      <c r="BZ102" s="111"/>
      <c r="CA102" s="111"/>
      <c r="CB102" s="223"/>
      <c r="CC102" s="223"/>
      <c r="CD102" s="223"/>
      <c r="CE102" s="105"/>
    </row>
    <row r="103" spans="1:83" ht="21.75" customHeight="1">
      <c r="A103" s="266"/>
      <c r="B103" s="793">
        <v>9</v>
      </c>
      <c r="C103" s="1089" t="s">
        <v>966</v>
      </c>
      <c r="D103" s="1090"/>
      <c r="E103" s="267" t="s">
        <v>967</v>
      </c>
      <c r="F103" s="263">
        <v>3</v>
      </c>
      <c r="G103" s="1080"/>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266"/>
      <c r="BZ103" s="111"/>
      <c r="CA103" s="111"/>
      <c r="CB103" s="223"/>
      <c r="CC103" s="223"/>
      <c r="CD103" s="223"/>
      <c r="CE103" s="105"/>
    </row>
    <row r="104" spans="1:83" ht="21.75" customHeight="1">
      <c r="A104" s="266"/>
      <c r="B104" s="793"/>
      <c r="C104" s="1091"/>
      <c r="D104" s="1092"/>
      <c r="E104" s="267" t="s">
        <v>968</v>
      </c>
      <c r="F104" s="263">
        <v>0</v>
      </c>
      <c r="G104" s="1080"/>
      <c r="H104" s="1080"/>
      <c r="I104" s="1080"/>
      <c r="J104" s="1080"/>
      <c r="K104" s="1080"/>
      <c r="L104" s="1080"/>
      <c r="M104" s="1080"/>
      <c r="N104" s="1080"/>
      <c r="O104" s="1080"/>
      <c r="P104" s="1080"/>
      <c r="Q104" s="1080"/>
      <c r="R104" s="1080"/>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0"/>
      <c r="BF104" s="1080"/>
      <c r="BG104" s="1080"/>
      <c r="BH104" s="1080"/>
      <c r="BI104" s="1080"/>
      <c r="BJ104" s="1080"/>
      <c r="BK104" s="1080"/>
      <c r="BL104" s="1080"/>
      <c r="BM104" s="1080"/>
      <c r="BN104" s="1080"/>
      <c r="BO104" s="1080"/>
      <c r="BP104" s="1080"/>
      <c r="BQ104" s="1080"/>
      <c r="BR104" s="1080"/>
      <c r="BS104" s="1080"/>
      <c r="BT104" s="1080"/>
      <c r="BU104" s="1080"/>
      <c r="BV104" s="1080"/>
      <c r="BW104" s="1080"/>
      <c r="BX104" s="1080"/>
      <c r="BY104" s="266"/>
      <c r="BZ104" s="111"/>
      <c r="CA104" s="111"/>
      <c r="CB104" s="223"/>
      <c r="CC104" s="223"/>
      <c r="CD104" s="223"/>
      <c r="CE104" s="105"/>
    </row>
    <row r="105" spans="1:83" ht="21.75" customHeight="1">
      <c r="A105" s="305" t="s">
        <v>969</v>
      </c>
      <c r="B105" s="304"/>
      <c r="C105" s="303" t="s">
        <v>970</v>
      </c>
      <c r="D105" s="303"/>
      <c r="E105" s="303"/>
      <c r="F105" s="304"/>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266"/>
      <c r="BZ105" s="111"/>
      <c r="CA105" s="111"/>
      <c r="CB105" s="223"/>
      <c r="CC105" s="223"/>
      <c r="CD105" s="223"/>
      <c r="CE105" s="105"/>
    </row>
    <row r="106" spans="1:83" ht="15" customHeight="1">
      <c r="A106" s="266"/>
      <c r="B106" s="793">
        <v>1</v>
      </c>
      <c r="C106" s="1093" t="s">
        <v>971</v>
      </c>
      <c r="D106" s="1094"/>
      <c r="E106" s="267" t="s">
        <v>972</v>
      </c>
      <c r="F106" s="263">
        <v>3</v>
      </c>
      <c r="G106" s="1080"/>
      <c r="H106" s="1080"/>
      <c r="I106" s="1080"/>
      <c r="J106" s="1080"/>
      <c r="K106" s="1080"/>
      <c r="L106" s="1080"/>
      <c r="M106" s="1080"/>
      <c r="N106" s="1080"/>
      <c r="O106" s="1080"/>
      <c r="P106" s="1080"/>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0"/>
      <c r="BF106" s="1080"/>
      <c r="BG106" s="1080"/>
      <c r="BH106" s="1080"/>
      <c r="BI106" s="1080"/>
      <c r="BJ106" s="1080"/>
      <c r="BK106" s="1080"/>
      <c r="BL106" s="1080"/>
      <c r="BM106" s="1080"/>
      <c r="BN106" s="1080"/>
      <c r="BO106" s="1080"/>
      <c r="BP106" s="1080"/>
      <c r="BQ106" s="1080"/>
      <c r="BR106" s="1080"/>
      <c r="BS106" s="1080"/>
      <c r="BT106" s="1080"/>
      <c r="BU106" s="1080"/>
      <c r="BV106" s="1080"/>
      <c r="BW106" s="1080"/>
      <c r="BX106" s="1080"/>
      <c r="BY106" s="266"/>
      <c r="BZ106" s="111"/>
      <c r="CA106" s="111"/>
      <c r="CB106" s="223"/>
      <c r="CC106" s="223"/>
      <c r="CD106" s="223"/>
      <c r="CE106" s="105"/>
    </row>
    <row r="107" spans="1:83" ht="15" customHeight="1">
      <c r="A107" s="266"/>
      <c r="B107" s="793"/>
      <c r="C107" s="288"/>
      <c r="D107" s="289"/>
      <c r="E107" s="267" t="s">
        <v>973</v>
      </c>
      <c r="F107" s="263">
        <v>2</v>
      </c>
      <c r="G107" s="1080"/>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0"/>
      <c r="BF107" s="1080"/>
      <c r="BG107" s="1080"/>
      <c r="BH107" s="1080"/>
      <c r="BI107" s="1080"/>
      <c r="BJ107" s="1080"/>
      <c r="BK107" s="1080"/>
      <c r="BL107" s="1080"/>
      <c r="BM107" s="1080"/>
      <c r="BN107" s="1080"/>
      <c r="BO107" s="1080"/>
      <c r="BP107" s="1080"/>
      <c r="BQ107" s="1080"/>
      <c r="BR107" s="1080"/>
      <c r="BS107" s="1080"/>
      <c r="BT107" s="1080"/>
      <c r="BU107" s="1080"/>
      <c r="BV107" s="1080"/>
      <c r="BW107" s="1080"/>
      <c r="BX107" s="1080"/>
      <c r="BY107" s="266"/>
      <c r="BZ107" s="111"/>
      <c r="CA107" s="111"/>
      <c r="CB107" s="223"/>
      <c r="CC107" s="223"/>
      <c r="CD107" s="223"/>
      <c r="CE107" s="105"/>
    </row>
    <row r="108" spans="1:83" ht="15" customHeight="1">
      <c r="A108" s="266"/>
      <c r="B108" s="793"/>
      <c r="C108" s="288"/>
      <c r="D108" s="289"/>
      <c r="E108" s="267" t="s">
        <v>974</v>
      </c>
      <c r="F108" s="263">
        <v>1</v>
      </c>
      <c r="G108" s="1080"/>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0"/>
      <c r="AB108" s="1080"/>
      <c r="AC108" s="1080"/>
      <c r="AD108" s="1080"/>
      <c r="AE108" s="1080"/>
      <c r="AF108" s="1080"/>
      <c r="AG108" s="1080"/>
      <c r="AH108" s="1080"/>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0"/>
      <c r="BF108" s="1080"/>
      <c r="BG108" s="1080"/>
      <c r="BH108" s="1080"/>
      <c r="BI108" s="1080"/>
      <c r="BJ108" s="1080"/>
      <c r="BK108" s="1080"/>
      <c r="BL108" s="1080"/>
      <c r="BM108" s="1080"/>
      <c r="BN108" s="1080"/>
      <c r="BO108" s="1080"/>
      <c r="BP108" s="1080"/>
      <c r="BQ108" s="1080"/>
      <c r="BR108" s="1080"/>
      <c r="BS108" s="1080"/>
      <c r="BT108" s="1080"/>
      <c r="BU108" s="1080"/>
      <c r="BV108" s="1080"/>
      <c r="BW108" s="1080"/>
      <c r="BX108" s="1080"/>
      <c r="BY108" s="266"/>
      <c r="BZ108" s="111"/>
      <c r="CA108" s="111"/>
      <c r="CB108" s="223"/>
      <c r="CC108" s="223"/>
      <c r="CD108" s="223"/>
      <c r="CE108" s="105"/>
    </row>
    <row r="109" spans="1:83" ht="15" customHeight="1">
      <c r="A109" s="266"/>
      <c r="B109" s="793"/>
      <c r="C109" s="288"/>
      <c r="D109" s="289"/>
      <c r="E109" s="590" t="s">
        <v>876</v>
      </c>
      <c r="F109" s="553">
        <v>0</v>
      </c>
      <c r="G109" s="1108"/>
      <c r="H109" s="1108"/>
      <c r="I109" s="1108"/>
      <c r="J109" s="1108"/>
      <c r="K109" s="1108"/>
      <c r="L109" s="1108"/>
      <c r="M109" s="1108"/>
      <c r="N109" s="1108"/>
      <c r="O109" s="1108"/>
      <c r="P109" s="1108"/>
      <c r="Q109" s="1108"/>
      <c r="R109" s="1108"/>
      <c r="S109" s="1108"/>
      <c r="T109" s="1108"/>
      <c r="U109" s="1108"/>
      <c r="V109" s="1108"/>
      <c r="W109" s="1108"/>
      <c r="X109" s="1108"/>
      <c r="Y109" s="1108"/>
      <c r="Z109" s="1108"/>
      <c r="AA109" s="1108"/>
      <c r="AB109" s="1108"/>
      <c r="AC109" s="1108"/>
      <c r="AD109" s="1108"/>
      <c r="AE109" s="1108"/>
      <c r="AF109" s="1108"/>
      <c r="AG109" s="1108"/>
      <c r="AH109" s="1108"/>
      <c r="AI109" s="1108"/>
      <c r="AJ109" s="1108"/>
      <c r="AK109" s="1108"/>
      <c r="AL109" s="1108"/>
      <c r="AM109" s="1108"/>
      <c r="AN109" s="1108"/>
      <c r="AO109" s="1108"/>
      <c r="AP109" s="1108"/>
      <c r="AQ109" s="1108"/>
      <c r="AR109" s="1108"/>
      <c r="AS109" s="1108"/>
      <c r="AT109" s="1108"/>
      <c r="AU109" s="1108"/>
      <c r="AV109" s="1108"/>
      <c r="AW109" s="1108"/>
      <c r="AX109" s="1108"/>
      <c r="AY109" s="1108"/>
      <c r="AZ109" s="1108"/>
      <c r="BA109" s="1108"/>
      <c r="BB109" s="1108"/>
      <c r="BC109" s="1108"/>
      <c r="BD109" s="1108"/>
      <c r="BE109" s="1108"/>
      <c r="BF109" s="1108"/>
      <c r="BG109" s="1108"/>
      <c r="BH109" s="1108"/>
      <c r="BI109" s="1108"/>
      <c r="BJ109" s="1108"/>
      <c r="BK109" s="1108"/>
      <c r="BL109" s="1108"/>
      <c r="BM109" s="1108"/>
      <c r="BN109" s="1108"/>
      <c r="BO109" s="1108"/>
      <c r="BP109" s="1108"/>
      <c r="BQ109" s="1108"/>
      <c r="BR109" s="1108"/>
      <c r="BS109" s="1108"/>
      <c r="BT109" s="1108"/>
      <c r="BU109" s="1108"/>
      <c r="BV109" s="1108"/>
      <c r="BW109" s="1108"/>
      <c r="BX109" s="1108"/>
      <c r="BY109" s="266"/>
      <c r="BZ109" s="111"/>
      <c r="CA109" s="111"/>
      <c r="CB109" s="223"/>
      <c r="CC109" s="223"/>
      <c r="CD109" s="223"/>
      <c r="CE109" s="105"/>
    </row>
    <row r="110" spans="1:83" ht="15" customHeight="1">
      <c r="A110" s="266"/>
      <c r="B110" s="793"/>
      <c r="C110" s="880" t="s">
        <v>2198</v>
      </c>
      <c r="D110" s="878"/>
      <c r="E110" s="878"/>
      <c r="F110" s="879"/>
      <c r="G110" s="875"/>
      <c r="H110" s="875"/>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6"/>
      <c r="BY110" s="266"/>
      <c r="BZ110" s="111"/>
      <c r="CA110" s="111"/>
      <c r="CB110" s="223"/>
      <c r="CC110" s="223"/>
      <c r="CD110" s="223"/>
      <c r="CE110" s="105"/>
    </row>
    <row r="111" spans="1:83" ht="15" customHeight="1">
      <c r="A111" s="262"/>
      <c r="B111" s="793">
        <v>2</v>
      </c>
      <c r="C111" s="1095" t="s">
        <v>975</v>
      </c>
      <c r="D111" s="1096"/>
      <c r="E111" s="873" t="s">
        <v>976</v>
      </c>
      <c r="F111" s="589">
        <v>3</v>
      </c>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c r="AB111" s="1107"/>
      <c r="AC111" s="1107"/>
      <c r="AD111" s="1107"/>
      <c r="AE111" s="1107"/>
      <c r="AF111" s="1107"/>
      <c r="AG111" s="1107"/>
      <c r="AH111" s="1107"/>
      <c r="AI111" s="1107"/>
      <c r="AJ111" s="1107"/>
      <c r="AK111" s="1107"/>
      <c r="AL111" s="1107"/>
      <c r="AM111" s="1107"/>
      <c r="AN111" s="1107"/>
      <c r="AO111" s="1107"/>
      <c r="AP111" s="1107"/>
      <c r="AQ111" s="1107"/>
      <c r="AR111" s="1107"/>
      <c r="AS111" s="1107"/>
      <c r="AT111" s="1107"/>
      <c r="AU111" s="1107"/>
      <c r="AV111" s="1107"/>
      <c r="AW111" s="1107"/>
      <c r="AX111" s="1107"/>
      <c r="AY111" s="1107"/>
      <c r="AZ111" s="1107"/>
      <c r="BA111" s="1107"/>
      <c r="BB111" s="1107"/>
      <c r="BC111" s="1107"/>
      <c r="BD111" s="1107"/>
      <c r="BE111" s="1107"/>
      <c r="BF111" s="1107"/>
      <c r="BG111" s="1107"/>
      <c r="BH111" s="1107"/>
      <c r="BI111" s="1107"/>
      <c r="BJ111" s="1107"/>
      <c r="BK111" s="1107"/>
      <c r="BL111" s="1107"/>
      <c r="BM111" s="1107"/>
      <c r="BN111" s="1107"/>
      <c r="BO111" s="1107"/>
      <c r="BP111" s="1107"/>
      <c r="BQ111" s="1107"/>
      <c r="BR111" s="1107"/>
      <c r="BS111" s="1107"/>
      <c r="BT111" s="1107"/>
      <c r="BU111" s="1107"/>
      <c r="BV111" s="1107"/>
      <c r="BW111" s="1107"/>
      <c r="BX111" s="1107"/>
      <c r="BY111" s="266"/>
      <c r="BZ111" s="111"/>
      <c r="CA111" s="111"/>
      <c r="CB111" s="223"/>
      <c r="CC111" s="223"/>
      <c r="CD111" s="223"/>
      <c r="CE111" s="105"/>
    </row>
    <row r="112" spans="1:83" ht="15" customHeight="1">
      <c r="A112" s="262"/>
      <c r="B112" s="793"/>
      <c r="C112" s="1095"/>
      <c r="D112" s="1096"/>
      <c r="E112" s="267" t="s">
        <v>977</v>
      </c>
      <c r="F112" s="263">
        <v>2</v>
      </c>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0"/>
      <c r="BF112" s="1080"/>
      <c r="BG112" s="1080"/>
      <c r="BH112" s="1080"/>
      <c r="BI112" s="1080"/>
      <c r="BJ112" s="1080"/>
      <c r="BK112" s="1080"/>
      <c r="BL112" s="1080"/>
      <c r="BM112" s="1080"/>
      <c r="BN112" s="1080"/>
      <c r="BO112" s="1080"/>
      <c r="BP112" s="1080"/>
      <c r="BQ112" s="1080"/>
      <c r="BR112" s="1080"/>
      <c r="BS112" s="1080"/>
      <c r="BT112" s="1080"/>
      <c r="BU112" s="1080"/>
      <c r="BV112" s="1080"/>
      <c r="BW112" s="1080"/>
      <c r="BX112" s="1080"/>
      <c r="BY112" s="266"/>
      <c r="BZ112" s="111"/>
      <c r="CA112" s="111"/>
      <c r="CB112" s="223"/>
      <c r="CC112" s="223"/>
      <c r="CD112" s="223"/>
      <c r="CE112" s="105"/>
    </row>
    <row r="113" spans="1:83" ht="15" customHeight="1">
      <c r="A113" s="262"/>
      <c r="B113" s="793"/>
      <c r="C113" s="1097"/>
      <c r="D113" s="1098"/>
      <c r="E113" s="267" t="s">
        <v>978</v>
      </c>
      <c r="F113" s="263">
        <v>1</v>
      </c>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0"/>
      <c r="BF113" s="1080"/>
      <c r="BG113" s="1080"/>
      <c r="BH113" s="1080"/>
      <c r="BI113" s="1080"/>
      <c r="BJ113" s="1080"/>
      <c r="BK113" s="1080"/>
      <c r="BL113" s="1080"/>
      <c r="BM113" s="1080"/>
      <c r="BN113" s="1080"/>
      <c r="BO113" s="1080"/>
      <c r="BP113" s="1080"/>
      <c r="BQ113" s="1080"/>
      <c r="BR113" s="1080"/>
      <c r="BS113" s="1080"/>
      <c r="BT113" s="1080"/>
      <c r="BU113" s="1080"/>
      <c r="BV113" s="1080"/>
      <c r="BW113" s="1080"/>
      <c r="BX113" s="1080"/>
      <c r="BY113" s="266"/>
      <c r="BZ113" s="111"/>
      <c r="CA113" s="111"/>
      <c r="CB113" s="223"/>
      <c r="CC113" s="223"/>
      <c r="CD113" s="223"/>
      <c r="CE113" s="105"/>
    </row>
    <row r="114" spans="1:83" ht="15" customHeight="1">
      <c r="A114" s="262"/>
      <c r="B114" s="793">
        <v>3</v>
      </c>
      <c r="C114" s="1099" t="s">
        <v>979</v>
      </c>
      <c r="D114" s="1100"/>
      <c r="E114" s="276" t="s">
        <v>976</v>
      </c>
      <c r="F114" s="263">
        <v>3</v>
      </c>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0"/>
      <c r="BF114" s="1080"/>
      <c r="BG114" s="1080"/>
      <c r="BH114" s="1080"/>
      <c r="BI114" s="1080"/>
      <c r="BJ114" s="1080"/>
      <c r="BK114" s="1080"/>
      <c r="BL114" s="1080"/>
      <c r="BM114" s="1080"/>
      <c r="BN114" s="1080"/>
      <c r="BO114" s="1080"/>
      <c r="BP114" s="1080"/>
      <c r="BQ114" s="1080"/>
      <c r="BR114" s="1080"/>
      <c r="BS114" s="1080"/>
      <c r="BT114" s="1080"/>
      <c r="BU114" s="1080"/>
      <c r="BV114" s="1080"/>
      <c r="BW114" s="1080"/>
      <c r="BX114" s="1080"/>
      <c r="BY114" s="259"/>
      <c r="BZ114" s="105"/>
      <c r="CA114" s="111"/>
      <c r="CB114" s="223"/>
      <c r="CC114" s="223"/>
      <c r="CD114" s="223"/>
      <c r="CE114" s="105"/>
    </row>
    <row r="115" spans="1:83" ht="15" customHeight="1">
      <c r="A115" s="262"/>
      <c r="B115" s="793"/>
      <c r="C115" s="1095"/>
      <c r="D115" s="1096"/>
      <c r="E115" s="267" t="s">
        <v>977</v>
      </c>
      <c r="F115" s="263">
        <v>2</v>
      </c>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0"/>
      <c r="BW115" s="1080"/>
      <c r="BX115" s="1080"/>
      <c r="BY115" s="259"/>
      <c r="BZ115" s="105"/>
      <c r="CA115" s="111"/>
      <c r="CB115" s="223"/>
      <c r="CC115" s="223"/>
      <c r="CD115" s="223"/>
      <c r="CE115" s="105"/>
    </row>
    <row r="116" spans="1:83" ht="15" customHeight="1">
      <c r="A116" s="262"/>
      <c r="B116" s="793"/>
      <c r="C116" s="1097"/>
      <c r="D116" s="1098"/>
      <c r="E116" s="267" t="s">
        <v>978</v>
      </c>
      <c r="F116" s="263">
        <v>1</v>
      </c>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0"/>
      <c r="BW116" s="1080"/>
      <c r="BX116" s="1080"/>
      <c r="BY116" s="259"/>
      <c r="BZ116" s="105"/>
      <c r="CA116" s="111"/>
      <c r="CB116" s="223"/>
      <c r="CC116" s="223"/>
      <c r="CD116" s="223"/>
      <c r="CE116" s="105"/>
    </row>
    <row r="117" spans="1:83" ht="15" customHeight="1">
      <c r="A117" s="262"/>
      <c r="B117" s="793">
        <v>4</v>
      </c>
      <c r="C117" s="293" t="s">
        <v>980</v>
      </c>
      <c r="D117" s="294"/>
      <c r="E117" s="267" t="s">
        <v>981</v>
      </c>
      <c r="F117" s="263">
        <v>3</v>
      </c>
      <c r="G117" s="1080"/>
      <c r="H117" s="1080"/>
      <c r="I117" s="1080"/>
      <c r="J117" s="1080"/>
      <c r="K117" s="1080"/>
      <c r="L117" s="1080"/>
      <c r="M117" s="1080"/>
      <c r="N117" s="1080"/>
      <c r="O117" s="1080"/>
      <c r="P117" s="1080"/>
      <c r="Q117" s="1080"/>
      <c r="R117" s="1080"/>
      <c r="S117" s="1080"/>
      <c r="T117" s="1080"/>
      <c r="U117" s="1080"/>
      <c r="V117" s="1080"/>
      <c r="W117" s="1080"/>
      <c r="X117" s="1080"/>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0"/>
      <c r="BW117" s="1080"/>
      <c r="BX117" s="1080"/>
      <c r="BY117" s="259"/>
      <c r="BZ117" s="105"/>
      <c r="CA117" s="111"/>
      <c r="CB117" s="223"/>
      <c r="CC117" s="223"/>
      <c r="CD117" s="223"/>
      <c r="CE117" s="105"/>
    </row>
    <row r="118" spans="1:83" ht="15" customHeight="1">
      <c r="A118" s="262"/>
      <c r="B118" s="793"/>
      <c r="C118" s="881"/>
      <c r="D118" s="291"/>
      <c r="E118" s="267" t="s">
        <v>982</v>
      </c>
      <c r="F118" s="263">
        <v>2</v>
      </c>
      <c r="G118" s="1080"/>
      <c r="H118" s="1080"/>
      <c r="I118" s="1080"/>
      <c r="J118" s="1080"/>
      <c r="K118" s="1080"/>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0"/>
      <c r="BF118" s="1080"/>
      <c r="BG118" s="1080"/>
      <c r="BH118" s="1080"/>
      <c r="BI118" s="1080"/>
      <c r="BJ118" s="1080"/>
      <c r="BK118" s="1080"/>
      <c r="BL118" s="1080"/>
      <c r="BM118" s="1080"/>
      <c r="BN118" s="1080"/>
      <c r="BO118" s="1080"/>
      <c r="BP118" s="1080"/>
      <c r="BQ118" s="1080"/>
      <c r="BR118" s="1080"/>
      <c r="BS118" s="1080"/>
      <c r="BT118" s="1080"/>
      <c r="BU118" s="1080"/>
      <c r="BV118" s="1080"/>
      <c r="BW118" s="1080"/>
      <c r="BX118" s="1080"/>
      <c r="BY118" s="266"/>
      <c r="BZ118" s="111"/>
      <c r="CA118" s="111"/>
      <c r="CB118" s="223"/>
      <c r="CC118" s="223"/>
      <c r="CD118" s="223"/>
      <c r="CE118" s="105"/>
    </row>
    <row r="119" spans="1:83" ht="15" customHeight="1">
      <c r="A119" s="262"/>
      <c r="B119" s="793"/>
      <c r="C119" s="882"/>
      <c r="D119" s="292"/>
      <c r="E119" s="267" t="s">
        <v>983</v>
      </c>
      <c r="F119" s="263">
        <v>1</v>
      </c>
      <c r="G119" s="1080"/>
      <c r="H119" s="1080"/>
      <c r="I119" s="1080"/>
      <c r="J119" s="1080"/>
      <c r="K119" s="1080"/>
      <c r="L119" s="1080"/>
      <c r="M119" s="1080"/>
      <c r="N119" s="1080"/>
      <c r="O119" s="1080"/>
      <c r="P119" s="1080"/>
      <c r="Q119" s="1080"/>
      <c r="R119" s="1080"/>
      <c r="S119" s="1080"/>
      <c r="T119" s="1080"/>
      <c r="U119" s="1080"/>
      <c r="V119" s="1080"/>
      <c r="W119" s="1080"/>
      <c r="X119" s="1080"/>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0"/>
      <c r="BF119" s="1080"/>
      <c r="BG119" s="1080"/>
      <c r="BH119" s="1080"/>
      <c r="BI119" s="1080"/>
      <c r="BJ119" s="1080"/>
      <c r="BK119" s="1080"/>
      <c r="BL119" s="1080"/>
      <c r="BM119" s="1080"/>
      <c r="BN119" s="1080"/>
      <c r="BO119" s="1080"/>
      <c r="BP119" s="1080"/>
      <c r="BQ119" s="1080"/>
      <c r="BR119" s="1080"/>
      <c r="BS119" s="1080"/>
      <c r="BT119" s="1080"/>
      <c r="BU119" s="1080"/>
      <c r="BV119" s="1080"/>
      <c r="BW119" s="1080"/>
      <c r="BX119" s="1080"/>
      <c r="BY119" s="266"/>
      <c r="BZ119" s="111"/>
      <c r="CA119" s="111"/>
      <c r="CB119" s="223"/>
      <c r="CC119" s="223"/>
      <c r="CD119" s="223"/>
      <c r="CE119" s="105"/>
    </row>
    <row r="120" spans="1:83" ht="15" customHeight="1">
      <c r="A120" s="262"/>
      <c r="B120" s="793">
        <v>5</v>
      </c>
      <c r="C120" s="293" t="s">
        <v>984</v>
      </c>
      <c r="D120" s="294"/>
      <c r="E120" s="267" t="s">
        <v>985</v>
      </c>
      <c r="F120" s="263">
        <v>3</v>
      </c>
      <c r="G120" s="1080"/>
      <c r="H120" s="1080"/>
      <c r="I120" s="1080"/>
      <c r="J120" s="1080"/>
      <c r="K120" s="1080"/>
      <c r="L120" s="1080"/>
      <c r="M120" s="1080"/>
      <c r="N120" s="1080"/>
      <c r="O120" s="1080"/>
      <c r="P120" s="1080"/>
      <c r="Q120" s="1080"/>
      <c r="R120" s="1080"/>
      <c r="S120" s="1080"/>
      <c r="T120" s="1080"/>
      <c r="U120" s="1080"/>
      <c r="V120" s="1080"/>
      <c r="W120" s="1080"/>
      <c r="X120" s="1080"/>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0"/>
      <c r="BF120" s="1080"/>
      <c r="BG120" s="1080"/>
      <c r="BH120" s="1080"/>
      <c r="BI120" s="1080"/>
      <c r="BJ120" s="1080"/>
      <c r="BK120" s="1080"/>
      <c r="BL120" s="1080"/>
      <c r="BM120" s="1080"/>
      <c r="BN120" s="1080"/>
      <c r="BO120" s="1080"/>
      <c r="BP120" s="1080"/>
      <c r="BQ120" s="1080"/>
      <c r="BR120" s="1080"/>
      <c r="BS120" s="1080"/>
      <c r="BT120" s="1080"/>
      <c r="BU120" s="1080"/>
      <c r="BV120" s="1080"/>
      <c r="BW120" s="1080"/>
      <c r="BX120" s="1080"/>
      <c r="BY120" s="266"/>
      <c r="BZ120" s="111"/>
      <c r="CA120" s="111"/>
      <c r="CB120" s="223"/>
      <c r="CC120" s="223"/>
      <c r="CD120" s="223"/>
      <c r="CE120" s="105"/>
    </row>
    <row r="121" spans="1:83" ht="15" customHeight="1">
      <c r="A121" s="262"/>
      <c r="B121" s="793"/>
      <c r="C121" s="881"/>
      <c r="D121" s="291"/>
      <c r="E121" s="267" t="s">
        <v>986</v>
      </c>
      <c r="F121" s="263">
        <v>2</v>
      </c>
      <c r="G121" s="1080"/>
      <c r="H121" s="1080"/>
      <c r="I121" s="1080"/>
      <c r="J121" s="1080"/>
      <c r="K121" s="1080"/>
      <c r="L121" s="1080"/>
      <c r="M121" s="1080"/>
      <c r="N121" s="1080"/>
      <c r="O121" s="1080"/>
      <c r="P121" s="1080"/>
      <c r="Q121" s="1080"/>
      <c r="R121" s="1080"/>
      <c r="S121" s="1080"/>
      <c r="T121" s="1080"/>
      <c r="U121" s="1080"/>
      <c r="V121" s="1080"/>
      <c r="W121" s="1080"/>
      <c r="X121" s="1080"/>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0"/>
      <c r="BF121" s="1080"/>
      <c r="BG121" s="1080"/>
      <c r="BH121" s="1080"/>
      <c r="BI121" s="1080"/>
      <c r="BJ121" s="1080"/>
      <c r="BK121" s="1080"/>
      <c r="BL121" s="1080"/>
      <c r="BM121" s="1080"/>
      <c r="BN121" s="1080"/>
      <c r="BO121" s="1080"/>
      <c r="BP121" s="1080"/>
      <c r="BQ121" s="1080"/>
      <c r="BR121" s="1080"/>
      <c r="BS121" s="1080"/>
      <c r="BT121" s="1080"/>
      <c r="BU121" s="1080"/>
      <c r="BV121" s="1080"/>
      <c r="BW121" s="1080"/>
      <c r="BX121" s="1080"/>
      <c r="BY121" s="266"/>
      <c r="BZ121" s="111"/>
      <c r="CA121" s="111"/>
      <c r="CB121" s="223"/>
      <c r="CC121" s="223"/>
      <c r="CD121" s="223"/>
      <c r="CE121" s="105"/>
    </row>
    <row r="122" spans="1:83" ht="15" customHeight="1">
      <c r="A122" s="262"/>
      <c r="B122" s="793"/>
      <c r="C122" s="882"/>
      <c r="D122" s="292"/>
      <c r="E122" s="267" t="s">
        <v>987</v>
      </c>
      <c r="F122" s="263">
        <v>1</v>
      </c>
      <c r="G122" s="1080"/>
      <c r="H122" s="1080"/>
      <c r="I122" s="1080"/>
      <c r="J122" s="1080"/>
      <c r="K122" s="1080"/>
      <c r="L122" s="1080"/>
      <c r="M122" s="1080"/>
      <c r="N122" s="1080"/>
      <c r="O122" s="1080"/>
      <c r="P122" s="1080"/>
      <c r="Q122" s="1080"/>
      <c r="R122" s="1080"/>
      <c r="S122" s="1080"/>
      <c r="T122" s="1080"/>
      <c r="U122" s="1080"/>
      <c r="V122" s="1080"/>
      <c r="W122" s="1080"/>
      <c r="X122" s="1080"/>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0"/>
      <c r="BF122" s="1080"/>
      <c r="BG122" s="1080"/>
      <c r="BH122" s="1080"/>
      <c r="BI122" s="1080"/>
      <c r="BJ122" s="1080"/>
      <c r="BK122" s="1080"/>
      <c r="BL122" s="1080"/>
      <c r="BM122" s="1080"/>
      <c r="BN122" s="1080"/>
      <c r="BO122" s="1080"/>
      <c r="BP122" s="1080"/>
      <c r="BQ122" s="1080"/>
      <c r="BR122" s="1080"/>
      <c r="BS122" s="1080"/>
      <c r="BT122" s="1080"/>
      <c r="BU122" s="1080"/>
      <c r="BV122" s="1080"/>
      <c r="BW122" s="1080"/>
      <c r="BX122" s="1080"/>
      <c r="BY122" s="266"/>
      <c r="BZ122" s="111"/>
      <c r="CA122" s="111"/>
      <c r="CB122" s="223"/>
      <c r="CC122" s="223"/>
      <c r="CD122" s="223"/>
      <c r="CE122" s="105"/>
    </row>
    <row r="123" spans="1:83" ht="15" customHeight="1">
      <c r="A123" s="262"/>
      <c r="B123" s="793">
        <v>6</v>
      </c>
      <c r="C123" s="293" t="s">
        <v>988</v>
      </c>
      <c r="D123" s="294"/>
      <c r="E123" s="267" t="s">
        <v>989</v>
      </c>
      <c r="F123" s="263">
        <v>3</v>
      </c>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0"/>
      <c r="BF123" s="1080"/>
      <c r="BG123" s="1080"/>
      <c r="BH123" s="1080"/>
      <c r="BI123" s="1080"/>
      <c r="BJ123" s="1080"/>
      <c r="BK123" s="1080"/>
      <c r="BL123" s="1080"/>
      <c r="BM123" s="1080"/>
      <c r="BN123" s="1080"/>
      <c r="BO123" s="1080"/>
      <c r="BP123" s="1080"/>
      <c r="BQ123" s="1080"/>
      <c r="BR123" s="1080"/>
      <c r="BS123" s="1080"/>
      <c r="BT123" s="1080"/>
      <c r="BU123" s="1080"/>
      <c r="BV123" s="1080"/>
      <c r="BW123" s="1080"/>
      <c r="BX123" s="1080"/>
      <c r="BY123" s="266"/>
      <c r="BZ123" s="111"/>
      <c r="CA123" s="111"/>
      <c r="CB123" s="223"/>
      <c r="CC123" s="223"/>
      <c r="CD123" s="223"/>
      <c r="CE123" s="105"/>
    </row>
    <row r="124" spans="1:83" ht="15" customHeight="1">
      <c r="A124" s="262"/>
      <c r="B124" s="793"/>
      <c r="C124" s="881"/>
      <c r="D124" s="291"/>
      <c r="E124" s="267" t="s">
        <v>990</v>
      </c>
      <c r="F124" s="263">
        <v>2</v>
      </c>
      <c r="G124" s="1080"/>
      <c r="H124" s="1080"/>
      <c r="I124" s="1080"/>
      <c r="J124" s="1080"/>
      <c r="K124" s="1080"/>
      <c r="L124" s="1080"/>
      <c r="M124" s="1080"/>
      <c r="N124" s="1080"/>
      <c r="O124" s="1080"/>
      <c r="P124" s="1080"/>
      <c r="Q124" s="1080"/>
      <c r="R124" s="1080"/>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0"/>
      <c r="BQ124" s="1080"/>
      <c r="BR124" s="1080"/>
      <c r="BS124" s="1080"/>
      <c r="BT124" s="1080"/>
      <c r="BU124" s="1080"/>
      <c r="BV124" s="1080"/>
      <c r="BW124" s="1080"/>
      <c r="BX124" s="1080"/>
      <c r="BY124" s="266"/>
      <c r="BZ124" s="111"/>
      <c r="CA124" s="111"/>
      <c r="CB124" s="223"/>
      <c r="CC124" s="223"/>
      <c r="CD124" s="223"/>
      <c r="CE124" s="105"/>
    </row>
    <row r="125" spans="1:83" ht="15" customHeight="1">
      <c r="A125" s="262"/>
      <c r="B125" s="793"/>
      <c r="C125" s="882"/>
      <c r="D125" s="292"/>
      <c r="E125" s="267" t="s">
        <v>991</v>
      </c>
      <c r="F125" s="263">
        <v>1</v>
      </c>
      <c r="G125" s="1080"/>
      <c r="H125" s="1080"/>
      <c r="I125" s="1080"/>
      <c r="J125" s="1080"/>
      <c r="K125" s="1080"/>
      <c r="L125" s="1080"/>
      <c r="M125" s="1080"/>
      <c r="N125" s="1080"/>
      <c r="O125" s="1080"/>
      <c r="P125" s="1080"/>
      <c r="Q125" s="1080"/>
      <c r="R125" s="1080"/>
      <c r="S125" s="1080"/>
      <c r="T125" s="1080"/>
      <c r="U125" s="1080"/>
      <c r="V125" s="1080"/>
      <c r="W125" s="1080"/>
      <c r="X125" s="1080"/>
      <c r="Y125" s="1080"/>
      <c r="Z125" s="1080"/>
      <c r="AA125" s="1080"/>
      <c r="AB125" s="1080"/>
      <c r="AC125" s="1080"/>
      <c r="AD125" s="1080"/>
      <c r="AE125" s="1080"/>
      <c r="AF125" s="1080"/>
      <c r="AG125" s="1080"/>
      <c r="AH125" s="1080"/>
      <c r="AI125" s="1080"/>
      <c r="AJ125" s="1080"/>
      <c r="AK125" s="1080"/>
      <c r="AL125" s="1080"/>
      <c r="AM125" s="1080"/>
      <c r="AN125" s="1080"/>
      <c r="AO125" s="1080"/>
      <c r="AP125" s="1080"/>
      <c r="AQ125" s="1080"/>
      <c r="AR125" s="1080"/>
      <c r="AS125" s="1080"/>
      <c r="AT125" s="1080"/>
      <c r="AU125" s="1080"/>
      <c r="AV125" s="1080"/>
      <c r="AW125" s="1080"/>
      <c r="AX125" s="1080"/>
      <c r="AY125" s="1080"/>
      <c r="AZ125" s="1080"/>
      <c r="BA125" s="1080"/>
      <c r="BB125" s="1080"/>
      <c r="BC125" s="1080"/>
      <c r="BD125" s="1080"/>
      <c r="BE125" s="1080"/>
      <c r="BF125" s="1080"/>
      <c r="BG125" s="1080"/>
      <c r="BH125" s="1080"/>
      <c r="BI125" s="1080"/>
      <c r="BJ125" s="1080"/>
      <c r="BK125" s="1080"/>
      <c r="BL125" s="1080"/>
      <c r="BM125" s="1080"/>
      <c r="BN125" s="1080"/>
      <c r="BO125" s="1080"/>
      <c r="BP125" s="1080"/>
      <c r="BQ125" s="1080"/>
      <c r="BR125" s="1080"/>
      <c r="BS125" s="1080"/>
      <c r="BT125" s="1080"/>
      <c r="BU125" s="1080"/>
      <c r="BV125" s="1080"/>
      <c r="BW125" s="1080"/>
      <c r="BX125" s="1080"/>
      <c r="BY125" s="266"/>
      <c r="BZ125" s="111"/>
      <c r="CA125" s="111"/>
      <c r="CB125" s="223"/>
      <c r="CC125" s="223"/>
      <c r="CD125" s="223"/>
      <c r="CE125" s="105"/>
    </row>
    <row r="126" spans="1:83" ht="15" customHeight="1">
      <c r="A126" s="262"/>
      <c r="B126" s="793">
        <v>7</v>
      </c>
      <c r="C126" s="293" t="s">
        <v>992</v>
      </c>
      <c r="D126" s="294"/>
      <c r="E126" s="267" t="s">
        <v>993</v>
      </c>
      <c r="F126" s="263">
        <v>3</v>
      </c>
      <c r="G126" s="1080"/>
      <c r="H126" s="1080"/>
      <c r="I126" s="1080"/>
      <c r="J126" s="1080"/>
      <c r="K126" s="1080"/>
      <c r="L126" s="1080"/>
      <c r="M126" s="1080"/>
      <c r="N126" s="1080"/>
      <c r="O126" s="1080"/>
      <c r="P126" s="1080"/>
      <c r="Q126" s="1080"/>
      <c r="R126" s="1080"/>
      <c r="S126" s="1080"/>
      <c r="T126" s="1080"/>
      <c r="U126" s="1080"/>
      <c r="V126" s="1080"/>
      <c r="W126" s="1080"/>
      <c r="X126" s="1080"/>
      <c r="Y126" s="1080"/>
      <c r="Z126" s="1080"/>
      <c r="AA126" s="1080"/>
      <c r="AB126" s="1080"/>
      <c r="AC126" s="1080"/>
      <c r="AD126" s="1080"/>
      <c r="AE126" s="1080"/>
      <c r="AF126" s="1080"/>
      <c r="AG126" s="1080"/>
      <c r="AH126" s="1080"/>
      <c r="AI126" s="1080"/>
      <c r="AJ126" s="1080"/>
      <c r="AK126" s="1080"/>
      <c r="AL126" s="1080"/>
      <c r="AM126" s="1080"/>
      <c r="AN126" s="1080"/>
      <c r="AO126" s="1080"/>
      <c r="AP126" s="1080"/>
      <c r="AQ126" s="1080"/>
      <c r="AR126" s="1080"/>
      <c r="AS126" s="1080"/>
      <c r="AT126" s="1080"/>
      <c r="AU126" s="1080"/>
      <c r="AV126" s="1080"/>
      <c r="AW126" s="1080"/>
      <c r="AX126" s="1080"/>
      <c r="AY126" s="1080"/>
      <c r="AZ126" s="1080"/>
      <c r="BA126" s="1080"/>
      <c r="BB126" s="1080"/>
      <c r="BC126" s="1080"/>
      <c r="BD126" s="1080"/>
      <c r="BE126" s="1080"/>
      <c r="BF126" s="1080"/>
      <c r="BG126" s="1080"/>
      <c r="BH126" s="1080"/>
      <c r="BI126" s="1080"/>
      <c r="BJ126" s="1080"/>
      <c r="BK126" s="1080"/>
      <c r="BL126" s="1080"/>
      <c r="BM126" s="1080"/>
      <c r="BN126" s="1080"/>
      <c r="BO126" s="1080"/>
      <c r="BP126" s="1080"/>
      <c r="BQ126" s="1080"/>
      <c r="BR126" s="1080"/>
      <c r="BS126" s="1080"/>
      <c r="BT126" s="1080"/>
      <c r="BU126" s="1080"/>
      <c r="BV126" s="1080"/>
      <c r="BW126" s="1080"/>
      <c r="BX126" s="1080"/>
      <c r="BY126" s="266"/>
      <c r="BZ126" s="111"/>
      <c r="CA126" s="111"/>
      <c r="CB126" s="223"/>
      <c r="CC126" s="223"/>
      <c r="CD126" s="223"/>
      <c r="CE126" s="105"/>
    </row>
    <row r="127" spans="1:83" ht="15" customHeight="1">
      <c r="A127" s="262"/>
      <c r="B127" s="793"/>
      <c r="C127" s="881"/>
      <c r="D127" s="291"/>
      <c r="E127" s="267" t="s">
        <v>994</v>
      </c>
      <c r="F127" s="263">
        <v>2</v>
      </c>
      <c r="G127" s="1080"/>
      <c r="H127" s="1080"/>
      <c r="I127" s="1080"/>
      <c r="J127" s="1080"/>
      <c r="K127" s="1080"/>
      <c r="L127" s="1080"/>
      <c r="M127" s="1080"/>
      <c r="N127" s="1080"/>
      <c r="O127" s="1080"/>
      <c r="P127" s="1080"/>
      <c r="Q127" s="1080"/>
      <c r="R127" s="1080"/>
      <c r="S127" s="1080"/>
      <c r="T127" s="1080"/>
      <c r="U127" s="1080"/>
      <c r="V127" s="1080"/>
      <c r="W127" s="1080"/>
      <c r="X127" s="1080"/>
      <c r="Y127" s="1080"/>
      <c r="Z127" s="1080"/>
      <c r="AA127" s="1080"/>
      <c r="AB127" s="1080"/>
      <c r="AC127" s="1080"/>
      <c r="AD127" s="1080"/>
      <c r="AE127" s="1080"/>
      <c r="AF127" s="1080"/>
      <c r="AG127" s="1080"/>
      <c r="AH127" s="1080"/>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0"/>
      <c r="BW127" s="1080"/>
      <c r="BX127" s="1080"/>
      <c r="BY127" s="266"/>
      <c r="BZ127" s="111"/>
      <c r="CA127" s="111"/>
      <c r="CB127" s="223"/>
      <c r="CC127" s="223"/>
      <c r="CD127" s="223"/>
      <c r="CE127" s="105"/>
    </row>
    <row r="128" spans="1:83" ht="15" customHeight="1">
      <c r="A128" s="262"/>
      <c r="B128" s="793"/>
      <c r="C128" s="882"/>
      <c r="D128" s="292"/>
      <c r="E128" s="267" t="s">
        <v>978</v>
      </c>
      <c r="F128" s="263">
        <v>1</v>
      </c>
      <c r="G128" s="1080"/>
      <c r="H128" s="1080"/>
      <c r="I128" s="1080"/>
      <c r="J128" s="1080"/>
      <c r="K128" s="1080"/>
      <c r="L128" s="1080"/>
      <c r="M128" s="1080"/>
      <c r="N128" s="1080"/>
      <c r="O128" s="1080"/>
      <c r="P128" s="1080"/>
      <c r="Q128" s="1080"/>
      <c r="R128" s="1080"/>
      <c r="S128" s="1080"/>
      <c r="T128" s="1080"/>
      <c r="U128" s="1080"/>
      <c r="V128" s="1080"/>
      <c r="W128" s="1080"/>
      <c r="X128" s="1080"/>
      <c r="Y128" s="1080"/>
      <c r="Z128" s="1080"/>
      <c r="AA128" s="1080"/>
      <c r="AB128" s="1080"/>
      <c r="AC128" s="1080"/>
      <c r="AD128" s="1080"/>
      <c r="AE128" s="1080"/>
      <c r="AF128" s="1080"/>
      <c r="AG128" s="1080"/>
      <c r="AH128" s="1080"/>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0"/>
      <c r="BW128" s="1080"/>
      <c r="BX128" s="1080"/>
      <c r="BY128" s="266"/>
      <c r="BZ128" s="111"/>
      <c r="CA128" s="111"/>
      <c r="CB128" s="223"/>
      <c r="CC128" s="223"/>
      <c r="CD128" s="223"/>
      <c r="CE128" s="105"/>
    </row>
    <row r="129" spans="1:83" ht="15" customHeight="1">
      <c r="A129" s="262"/>
      <c r="B129" s="793">
        <v>8</v>
      </c>
      <c r="C129" s="1089" t="s">
        <v>995</v>
      </c>
      <c r="D129" s="1090"/>
      <c r="E129" s="267" t="s">
        <v>876</v>
      </c>
      <c r="F129" s="263">
        <v>2</v>
      </c>
      <c r="G129" s="1080"/>
      <c r="H129" s="1080"/>
      <c r="I129" s="1080"/>
      <c r="J129" s="1080"/>
      <c r="K129" s="1080"/>
      <c r="L129" s="1080"/>
      <c r="M129" s="1080"/>
      <c r="N129" s="1080"/>
      <c r="O129" s="1080"/>
      <c r="P129" s="1080"/>
      <c r="Q129" s="1080"/>
      <c r="R129" s="1080"/>
      <c r="S129" s="1080"/>
      <c r="T129" s="1080"/>
      <c r="U129" s="1080"/>
      <c r="V129" s="1080"/>
      <c r="W129" s="1080"/>
      <c r="X129" s="1080"/>
      <c r="Y129" s="1080"/>
      <c r="Z129" s="1080"/>
      <c r="AA129" s="1080"/>
      <c r="AB129" s="1080"/>
      <c r="AC129" s="1080"/>
      <c r="AD129" s="1080"/>
      <c r="AE129" s="1080"/>
      <c r="AF129" s="1080"/>
      <c r="AG129" s="1080"/>
      <c r="AH129" s="1080"/>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0"/>
      <c r="BW129" s="1080"/>
      <c r="BX129" s="1080"/>
      <c r="BY129" s="266"/>
      <c r="BZ129" s="111"/>
      <c r="CA129" s="111"/>
      <c r="CB129" s="223"/>
      <c r="CC129" s="223"/>
      <c r="CD129" s="223"/>
      <c r="CE129" s="105"/>
    </row>
    <row r="130" spans="1:83" ht="15" customHeight="1">
      <c r="A130" s="262"/>
      <c r="B130" s="793"/>
      <c r="C130" s="1101"/>
      <c r="D130" s="1102"/>
      <c r="E130" s="267" t="s">
        <v>1932</v>
      </c>
      <c r="F130" s="263">
        <v>2</v>
      </c>
      <c r="G130" s="1080"/>
      <c r="H130" s="1080"/>
      <c r="I130" s="1080"/>
      <c r="J130" s="1080"/>
      <c r="K130" s="1080"/>
      <c r="L130" s="1080"/>
      <c r="M130" s="1080"/>
      <c r="N130" s="1080"/>
      <c r="O130" s="1080"/>
      <c r="P130" s="1080"/>
      <c r="Q130" s="1080"/>
      <c r="R130" s="1080"/>
      <c r="S130" s="1080"/>
      <c r="T130" s="1080"/>
      <c r="U130" s="1080"/>
      <c r="V130" s="1080"/>
      <c r="W130" s="1080"/>
      <c r="X130" s="1080"/>
      <c r="Y130" s="1080"/>
      <c r="Z130" s="1080"/>
      <c r="AA130" s="1080"/>
      <c r="AB130" s="1080"/>
      <c r="AC130" s="1080"/>
      <c r="AD130" s="1080"/>
      <c r="AE130" s="1080"/>
      <c r="AF130" s="1080"/>
      <c r="AG130" s="1080"/>
      <c r="AH130" s="1080"/>
      <c r="AI130" s="1080"/>
      <c r="AJ130" s="1080"/>
      <c r="AK130" s="1080"/>
      <c r="AL130" s="1080"/>
      <c r="AM130" s="1080"/>
      <c r="AN130" s="1080"/>
      <c r="AO130" s="1080"/>
      <c r="AP130" s="1080"/>
      <c r="AQ130" s="1080"/>
      <c r="AR130" s="1080"/>
      <c r="AS130" s="1080"/>
      <c r="AT130" s="1080"/>
      <c r="AU130" s="1080"/>
      <c r="AV130" s="1080"/>
      <c r="AW130" s="1080"/>
      <c r="AX130" s="1080"/>
      <c r="AY130" s="1080"/>
      <c r="AZ130" s="1080"/>
      <c r="BA130" s="1080"/>
      <c r="BB130" s="1080"/>
      <c r="BC130" s="1080"/>
      <c r="BD130" s="1080"/>
      <c r="BE130" s="1080"/>
      <c r="BF130" s="1080"/>
      <c r="BG130" s="1080"/>
      <c r="BH130" s="1080"/>
      <c r="BI130" s="1080"/>
      <c r="BJ130" s="1080"/>
      <c r="BK130" s="1080"/>
      <c r="BL130" s="1080"/>
      <c r="BM130" s="1080"/>
      <c r="BN130" s="1080"/>
      <c r="BO130" s="1080"/>
      <c r="BP130" s="1080"/>
      <c r="BQ130" s="1080"/>
      <c r="BR130" s="1080"/>
      <c r="BS130" s="1080"/>
      <c r="BT130" s="1080"/>
      <c r="BU130" s="1080"/>
      <c r="BV130" s="1080"/>
      <c r="BW130" s="1080"/>
      <c r="BX130" s="1080"/>
      <c r="BY130" s="266"/>
      <c r="BZ130" s="111"/>
      <c r="CA130" s="111"/>
      <c r="CB130" s="223"/>
      <c r="CC130" s="223"/>
      <c r="CD130" s="223"/>
      <c r="CE130" s="105"/>
    </row>
    <row r="131" spans="1:83" ht="15" customHeight="1">
      <c r="A131" s="262"/>
      <c r="B131" s="793"/>
      <c r="C131" s="1091"/>
      <c r="D131" s="1092"/>
      <c r="E131" s="267" t="s">
        <v>1933</v>
      </c>
      <c r="F131" s="263">
        <v>0</v>
      </c>
      <c r="G131" s="1080"/>
      <c r="H131" s="1080"/>
      <c r="I131" s="1080"/>
      <c r="J131" s="1080"/>
      <c r="K131" s="1080"/>
      <c r="L131" s="1080"/>
      <c r="M131" s="1080"/>
      <c r="N131" s="1080"/>
      <c r="O131" s="1080"/>
      <c r="P131" s="1080"/>
      <c r="Q131" s="1080"/>
      <c r="R131" s="1080"/>
      <c r="S131" s="1080"/>
      <c r="T131" s="1080"/>
      <c r="U131" s="1080"/>
      <c r="V131" s="1080"/>
      <c r="W131" s="1080"/>
      <c r="X131" s="1080"/>
      <c r="Y131" s="1080"/>
      <c r="Z131" s="1080"/>
      <c r="AA131" s="1080"/>
      <c r="AB131" s="1080"/>
      <c r="AC131" s="1080"/>
      <c r="AD131" s="1080"/>
      <c r="AE131" s="1080"/>
      <c r="AF131" s="1080"/>
      <c r="AG131" s="1080"/>
      <c r="AH131" s="1080"/>
      <c r="AI131" s="1080"/>
      <c r="AJ131" s="1080"/>
      <c r="AK131" s="1080"/>
      <c r="AL131" s="1080"/>
      <c r="AM131" s="1080"/>
      <c r="AN131" s="1080"/>
      <c r="AO131" s="1080"/>
      <c r="AP131" s="1080"/>
      <c r="AQ131" s="1080"/>
      <c r="AR131" s="1080"/>
      <c r="AS131" s="1080"/>
      <c r="AT131" s="1080"/>
      <c r="AU131" s="1080"/>
      <c r="AV131" s="1080"/>
      <c r="AW131" s="1080"/>
      <c r="AX131" s="1080"/>
      <c r="AY131" s="1080"/>
      <c r="AZ131" s="1080"/>
      <c r="BA131" s="1080"/>
      <c r="BB131" s="1080"/>
      <c r="BC131" s="1080"/>
      <c r="BD131" s="1080"/>
      <c r="BE131" s="1080"/>
      <c r="BF131" s="1080"/>
      <c r="BG131" s="1080"/>
      <c r="BH131" s="1080"/>
      <c r="BI131" s="1080"/>
      <c r="BJ131" s="1080"/>
      <c r="BK131" s="1080"/>
      <c r="BL131" s="1080"/>
      <c r="BM131" s="1080"/>
      <c r="BN131" s="1080"/>
      <c r="BO131" s="1080"/>
      <c r="BP131" s="1080"/>
      <c r="BQ131" s="1080"/>
      <c r="BR131" s="1080"/>
      <c r="BS131" s="1080"/>
      <c r="BT131" s="1080"/>
      <c r="BU131" s="1080"/>
      <c r="BV131" s="1080"/>
      <c r="BW131" s="1080"/>
      <c r="BX131" s="1080"/>
      <c r="BY131" s="266"/>
      <c r="BZ131" s="111"/>
      <c r="CA131" s="111"/>
      <c r="CB131" s="223"/>
      <c r="CC131" s="223"/>
      <c r="CD131" s="223"/>
      <c r="CE131" s="105"/>
    </row>
    <row r="132" spans="1:83" ht="15" customHeight="1">
      <c r="A132" s="262"/>
      <c r="B132" s="793">
        <v>9</v>
      </c>
      <c r="C132" s="293" t="s">
        <v>996</v>
      </c>
      <c r="D132" s="294"/>
      <c r="E132" s="267" t="s">
        <v>997</v>
      </c>
      <c r="F132" s="263">
        <v>2</v>
      </c>
      <c r="G132" s="1080"/>
      <c r="H132" s="1080"/>
      <c r="I132" s="1080"/>
      <c r="J132" s="1080"/>
      <c r="K132" s="1080"/>
      <c r="L132" s="1080"/>
      <c r="M132" s="1080"/>
      <c r="N132" s="1080"/>
      <c r="O132" s="1080"/>
      <c r="P132" s="1080"/>
      <c r="Q132" s="1080"/>
      <c r="R132" s="1080"/>
      <c r="S132" s="1080"/>
      <c r="T132" s="1080"/>
      <c r="U132" s="1080"/>
      <c r="V132" s="1080"/>
      <c r="W132" s="1080"/>
      <c r="X132" s="1080"/>
      <c r="Y132" s="1080"/>
      <c r="Z132" s="1080"/>
      <c r="AA132" s="1080"/>
      <c r="AB132" s="1080"/>
      <c r="AC132" s="1080"/>
      <c r="AD132" s="1080"/>
      <c r="AE132" s="1080"/>
      <c r="AF132" s="1080"/>
      <c r="AG132" s="1080"/>
      <c r="AH132" s="1080"/>
      <c r="AI132" s="1080"/>
      <c r="AJ132" s="1080"/>
      <c r="AK132" s="1080"/>
      <c r="AL132" s="1080"/>
      <c r="AM132" s="1080"/>
      <c r="AN132" s="1080"/>
      <c r="AO132" s="1080"/>
      <c r="AP132" s="1080"/>
      <c r="AQ132" s="1080"/>
      <c r="AR132" s="1080"/>
      <c r="AS132" s="1080"/>
      <c r="AT132" s="1080"/>
      <c r="AU132" s="1080"/>
      <c r="AV132" s="1080"/>
      <c r="AW132" s="1080"/>
      <c r="AX132" s="1080"/>
      <c r="AY132" s="1080"/>
      <c r="AZ132" s="1080"/>
      <c r="BA132" s="1080"/>
      <c r="BB132" s="1080"/>
      <c r="BC132" s="1080"/>
      <c r="BD132" s="1080"/>
      <c r="BE132" s="1080"/>
      <c r="BF132" s="1080"/>
      <c r="BG132" s="1080"/>
      <c r="BH132" s="1080"/>
      <c r="BI132" s="1080"/>
      <c r="BJ132" s="1080"/>
      <c r="BK132" s="1080"/>
      <c r="BL132" s="1080"/>
      <c r="BM132" s="1080"/>
      <c r="BN132" s="1080"/>
      <c r="BO132" s="1080"/>
      <c r="BP132" s="1080"/>
      <c r="BQ132" s="1080"/>
      <c r="BR132" s="1080"/>
      <c r="BS132" s="1080"/>
      <c r="BT132" s="1080"/>
      <c r="BU132" s="1080"/>
      <c r="BV132" s="1080"/>
      <c r="BW132" s="1080"/>
      <c r="BX132" s="1080"/>
      <c r="BY132" s="266"/>
      <c r="BZ132" s="111"/>
      <c r="CA132" s="111"/>
      <c r="CB132" s="223"/>
      <c r="CC132" s="223"/>
      <c r="CD132" s="223"/>
      <c r="CE132" s="105"/>
    </row>
    <row r="133" spans="1:83" ht="15" customHeight="1">
      <c r="A133" s="262"/>
      <c r="B133" s="793"/>
      <c r="C133" s="882"/>
      <c r="D133" s="292"/>
      <c r="E133" s="267" t="s">
        <v>998</v>
      </c>
      <c r="F133" s="263">
        <v>0</v>
      </c>
      <c r="G133" s="1080"/>
      <c r="H133" s="1080"/>
      <c r="I133" s="1080"/>
      <c r="J133" s="1080"/>
      <c r="K133" s="1080"/>
      <c r="L133" s="1080"/>
      <c r="M133" s="1080"/>
      <c r="N133" s="1080"/>
      <c r="O133" s="1080"/>
      <c r="P133" s="1080"/>
      <c r="Q133" s="1080"/>
      <c r="R133" s="1080"/>
      <c r="S133" s="1080"/>
      <c r="T133" s="1080"/>
      <c r="U133" s="1080"/>
      <c r="V133" s="1080"/>
      <c r="W133" s="1080"/>
      <c r="X133" s="1080"/>
      <c r="Y133" s="1080"/>
      <c r="Z133" s="1080"/>
      <c r="AA133" s="1080"/>
      <c r="AB133" s="1080"/>
      <c r="AC133" s="1080"/>
      <c r="AD133" s="1080"/>
      <c r="AE133" s="1080"/>
      <c r="AF133" s="1080"/>
      <c r="AG133" s="1080"/>
      <c r="AH133" s="1080"/>
      <c r="AI133" s="1080"/>
      <c r="AJ133" s="1080"/>
      <c r="AK133" s="1080"/>
      <c r="AL133" s="1080"/>
      <c r="AM133" s="1080"/>
      <c r="AN133" s="1080"/>
      <c r="AO133" s="1080"/>
      <c r="AP133" s="1080"/>
      <c r="AQ133" s="1080"/>
      <c r="AR133" s="1080"/>
      <c r="AS133" s="1080"/>
      <c r="AT133" s="1080"/>
      <c r="AU133" s="1080"/>
      <c r="AV133" s="1080"/>
      <c r="AW133" s="1080"/>
      <c r="AX133" s="1080"/>
      <c r="AY133" s="1080"/>
      <c r="AZ133" s="1080"/>
      <c r="BA133" s="1080"/>
      <c r="BB133" s="1080"/>
      <c r="BC133" s="1080"/>
      <c r="BD133" s="1080"/>
      <c r="BE133" s="1080"/>
      <c r="BF133" s="1080"/>
      <c r="BG133" s="1080"/>
      <c r="BH133" s="1080"/>
      <c r="BI133" s="1080"/>
      <c r="BJ133" s="1080"/>
      <c r="BK133" s="1080"/>
      <c r="BL133" s="1080"/>
      <c r="BM133" s="1080"/>
      <c r="BN133" s="1080"/>
      <c r="BO133" s="1080"/>
      <c r="BP133" s="1080"/>
      <c r="BQ133" s="1080"/>
      <c r="BR133" s="1080"/>
      <c r="BS133" s="1080"/>
      <c r="BT133" s="1080"/>
      <c r="BU133" s="1080"/>
      <c r="BV133" s="1080"/>
      <c r="BW133" s="1080"/>
      <c r="BX133" s="1080"/>
      <c r="BY133" s="266"/>
      <c r="BZ133" s="111"/>
      <c r="CA133" s="111"/>
      <c r="CB133" s="223"/>
      <c r="CC133" s="223"/>
      <c r="CD133" s="223"/>
      <c r="CE133" s="105"/>
    </row>
    <row r="134" spans="1:83" ht="15.75" customHeight="1">
      <c r="A134" s="1133">
        <v>10</v>
      </c>
      <c r="B134" s="1134"/>
      <c r="C134" s="1093" t="s">
        <v>999</v>
      </c>
      <c r="D134" s="1135"/>
      <c r="E134" s="267" t="s">
        <v>976</v>
      </c>
      <c r="F134" s="263">
        <v>3</v>
      </c>
      <c r="G134" s="1080"/>
      <c r="H134" s="1080"/>
      <c r="I134" s="1080"/>
      <c r="J134" s="1080"/>
      <c r="K134" s="1080"/>
      <c r="L134" s="1080"/>
      <c r="M134" s="1080"/>
      <c r="N134" s="1080"/>
      <c r="O134" s="1080"/>
      <c r="P134" s="1080"/>
      <c r="Q134" s="1080"/>
      <c r="R134" s="1080"/>
      <c r="S134" s="1080"/>
      <c r="T134" s="1080"/>
      <c r="U134" s="1080"/>
      <c r="V134" s="1080"/>
      <c r="W134" s="1080"/>
      <c r="X134" s="1080"/>
      <c r="Y134" s="1080"/>
      <c r="Z134" s="1080"/>
      <c r="AA134" s="1080"/>
      <c r="AB134" s="1080"/>
      <c r="AC134" s="1080"/>
      <c r="AD134" s="1080"/>
      <c r="AE134" s="1080"/>
      <c r="AF134" s="1080"/>
      <c r="AG134" s="1080"/>
      <c r="AH134" s="1080"/>
      <c r="AI134" s="1080"/>
      <c r="AJ134" s="1080"/>
      <c r="AK134" s="1080"/>
      <c r="AL134" s="1080"/>
      <c r="AM134" s="1080"/>
      <c r="AN134" s="1080"/>
      <c r="AO134" s="1080"/>
      <c r="AP134" s="1080"/>
      <c r="AQ134" s="1080"/>
      <c r="AR134" s="1080"/>
      <c r="AS134" s="1080"/>
      <c r="AT134" s="1080"/>
      <c r="AU134" s="1080"/>
      <c r="AV134" s="1080"/>
      <c r="AW134" s="1080"/>
      <c r="AX134" s="1080"/>
      <c r="AY134" s="1080"/>
      <c r="AZ134" s="1080"/>
      <c r="BA134" s="1080"/>
      <c r="BB134" s="1080"/>
      <c r="BC134" s="1080"/>
      <c r="BD134" s="1080"/>
      <c r="BE134" s="1080"/>
      <c r="BF134" s="1080"/>
      <c r="BG134" s="1080"/>
      <c r="BH134" s="1080"/>
      <c r="BI134" s="1080"/>
      <c r="BJ134" s="1080"/>
      <c r="BK134" s="1080"/>
      <c r="BL134" s="1080"/>
      <c r="BM134" s="1080"/>
      <c r="BN134" s="1080"/>
      <c r="BO134" s="1080"/>
      <c r="BP134" s="1080"/>
      <c r="BQ134" s="1080"/>
      <c r="BR134" s="1080"/>
      <c r="BS134" s="1080"/>
      <c r="BT134" s="1080"/>
      <c r="BU134" s="1080"/>
      <c r="BV134" s="1080"/>
      <c r="BW134" s="1080"/>
      <c r="BX134" s="1080"/>
      <c r="BY134" s="266"/>
      <c r="BZ134" s="111"/>
      <c r="CA134" s="111"/>
      <c r="CB134" s="223"/>
      <c r="CC134" s="223"/>
      <c r="CD134" s="223"/>
      <c r="CE134" s="105"/>
    </row>
    <row r="135" spans="1:83" ht="15" customHeight="1">
      <c r="A135" s="262"/>
      <c r="B135" s="793"/>
      <c r="C135" s="881"/>
      <c r="D135" s="291"/>
      <c r="E135" s="267" t="s">
        <v>1000</v>
      </c>
      <c r="F135" s="263">
        <v>2</v>
      </c>
      <c r="G135" s="1080"/>
      <c r="H135" s="1080"/>
      <c r="I135" s="1080"/>
      <c r="J135" s="1080"/>
      <c r="K135" s="1080"/>
      <c r="L135" s="1080"/>
      <c r="M135" s="1080"/>
      <c r="N135" s="1080"/>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0"/>
      <c r="AK135" s="1080"/>
      <c r="AL135" s="1080"/>
      <c r="AM135" s="1080"/>
      <c r="AN135" s="1080"/>
      <c r="AO135" s="1080"/>
      <c r="AP135" s="1080"/>
      <c r="AQ135" s="1080"/>
      <c r="AR135" s="1080"/>
      <c r="AS135" s="1080"/>
      <c r="AT135" s="1080"/>
      <c r="AU135" s="1080"/>
      <c r="AV135" s="1080"/>
      <c r="AW135" s="1080"/>
      <c r="AX135" s="1080"/>
      <c r="AY135" s="1080"/>
      <c r="AZ135" s="1080"/>
      <c r="BA135" s="1080"/>
      <c r="BB135" s="1080"/>
      <c r="BC135" s="1080"/>
      <c r="BD135" s="1080"/>
      <c r="BE135" s="1080"/>
      <c r="BF135" s="1080"/>
      <c r="BG135" s="1080"/>
      <c r="BH135" s="1080"/>
      <c r="BI135" s="1080"/>
      <c r="BJ135" s="1080"/>
      <c r="BK135" s="1080"/>
      <c r="BL135" s="1080"/>
      <c r="BM135" s="1080"/>
      <c r="BN135" s="1080"/>
      <c r="BO135" s="1080"/>
      <c r="BP135" s="1080"/>
      <c r="BQ135" s="1080"/>
      <c r="BR135" s="1080"/>
      <c r="BS135" s="1080"/>
      <c r="BT135" s="1080"/>
      <c r="BU135" s="1080"/>
      <c r="BV135" s="1080"/>
      <c r="BW135" s="1080"/>
      <c r="BX135" s="1080"/>
      <c r="BY135" s="266"/>
      <c r="BZ135" s="111"/>
      <c r="CA135" s="111"/>
      <c r="CB135" s="223"/>
      <c r="CC135" s="223"/>
      <c r="CD135" s="223"/>
      <c r="CE135" s="105"/>
    </row>
    <row r="136" spans="1:83" ht="15" customHeight="1">
      <c r="A136" s="262"/>
      <c r="B136" s="793"/>
      <c r="C136" s="881"/>
      <c r="D136" s="291"/>
      <c r="E136" s="590" t="s">
        <v>1001</v>
      </c>
      <c r="F136" s="553">
        <v>1</v>
      </c>
      <c r="G136" s="1108"/>
      <c r="H136" s="1108"/>
      <c r="I136" s="1108"/>
      <c r="J136" s="1108"/>
      <c r="K136" s="1108"/>
      <c r="L136" s="1108"/>
      <c r="M136" s="1108"/>
      <c r="N136" s="1108"/>
      <c r="O136" s="1108"/>
      <c r="P136" s="1108"/>
      <c r="Q136" s="1108"/>
      <c r="R136" s="1108"/>
      <c r="S136" s="1108"/>
      <c r="T136" s="1108"/>
      <c r="U136" s="1108"/>
      <c r="V136" s="1108"/>
      <c r="W136" s="1108"/>
      <c r="X136" s="1108"/>
      <c r="Y136" s="1108"/>
      <c r="Z136" s="1108"/>
      <c r="AA136" s="1108"/>
      <c r="AB136" s="1108"/>
      <c r="AC136" s="1108"/>
      <c r="AD136" s="1108"/>
      <c r="AE136" s="1108"/>
      <c r="AF136" s="1108"/>
      <c r="AG136" s="1108"/>
      <c r="AH136" s="1108"/>
      <c r="AI136" s="1108"/>
      <c r="AJ136" s="1108"/>
      <c r="AK136" s="1108"/>
      <c r="AL136" s="1108"/>
      <c r="AM136" s="1108"/>
      <c r="AN136" s="1108"/>
      <c r="AO136" s="1108"/>
      <c r="AP136" s="1108"/>
      <c r="AQ136" s="1108"/>
      <c r="AR136" s="1108"/>
      <c r="AS136" s="1108"/>
      <c r="AT136" s="1108"/>
      <c r="AU136" s="1108"/>
      <c r="AV136" s="1108"/>
      <c r="AW136" s="1108"/>
      <c r="AX136" s="1108"/>
      <c r="AY136" s="1108"/>
      <c r="AZ136" s="1108"/>
      <c r="BA136" s="1108"/>
      <c r="BB136" s="1108"/>
      <c r="BC136" s="1108"/>
      <c r="BD136" s="1108"/>
      <c r="BE136" s="1108"/>
      <c r="BF136" s="1108"/>
      <c r="BG136" s="1108"/>
      <c r="BH136" s="1108"/>
      <c r="BI136" s="1108"/>
      <c r="BJ136" s="1108"/>
      <c r="BK136" s="1108"/>
      <c r="BL136" s="1108"/>
      <c r="BM136" s="1108"/>
      <c r="BN136" s="1108"/>
      <c r="BO136" s="1108"/>
      <c r="BP136" s="1108"/>
      <c r="BQ136" s="1108"/>
      <c r="BR136" s="1108"/>
      <c r="BS136" s="1108"/>
      <c r="BT136" s="1108"/>
      <c r="BU136" s="1108"/>
      <c r="BV136" s="1108"/>
      <c r="BW136" s="1108"/>
      <c r="BX136" s="1108"/>
      <c r="BY136" s="266"/>
      <c r="BZ136" s="111"/>
      <c r="CA136" s="111"/>
      <c r="CB136" s="223"/>
      <c r="CC136" s="223"/>
      <c r="CD136" s="223"/>
      <c r="CE136" s="105"/>
    </row>
    <row r="137" spans="1:83" ht="15" customHeight="1">
      <c r="A137" s="262"/>
      <c r="B137" s="793"/>
      <c r="C137" s="884" t="s">
        <v>2201</v>
      </c>
      <c r="D137" s="885"/>
      <c r="E137" s="878"/>
      <c r="F137" s="879"/>
      <c r="G137" s="875"/>
      <c r="H137" s="875"/>
      <c r="I137" s="875"/>
      <c r="J137" s="875"/>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5"/>
      <c r="AK137" s="875"/>
      <c r="AL137" s="875"/>
      <c r="AM137" s="875"/>
      <c r="AN137" s="875"/>
      <c r="AO137" s="875"/>
      <c r="AP137" s="875"/>
      <c r="AQ137" s="875"/>
      <c r="AR137" s="875"/>
      <c r="AS137" s="875"/>
      <c r="AT137" s="875"/>
      <c r="AU137" s="875"/>
      <c r="AV137" s="875"/>
      <c r="AW137" s="875"/>
      <c r="AX137" s="875"/>
      <c r="AY137" s="875"/>
      <c r="AZ137" s="875"/>
      <c r="BA137" s="875"/>
      <c r="BB137" s="875"/>
      <c r="BC137" s="875"/>
      <c r="BD137" s="875"/>
      <c r="BE137" s="875"/>
      <c r="BF137" s="875"/>
      <c r="BG137" s="875"/>
      <c r="BH137" s="875"/>
      <c r="BI137" s="875"/>
      <c r="BJ137" s="875"/>
      <c r="BK137" s="875"/>
      <c r="BL137" s="875"/>
      <c r="BM137" s="875"/>
      <c r="BN137" s="875"/>
      <c r="BO137" s="875"/>
      <c r="BP137" s="875"/>
      <c r="BQ137" s="875"/>
      <c r="BR137" s="875"/>
      <c r="BS137" s="875"/>
      <c r="BT137" s="875"/>
      <c r="BU137" s="875"/>
      <c r="BV137" s="875"/>
      <c r="BW137" s="875"/>
      <c r="BX137" s="876"/>
      <c r="BY137" s="266"/>
      <c r="BZ137" s="111"/>
      <c r="CA137" s="111"/>
      <c r="CB137" s="223"/>
      <c r="CC137" s="223"/>
      <c r="CD137" s="223"/>
      <c r="CE137" s="105"/>
    </row>
    <row r="138" spans="1:83" ht="15" customHeight="1">
      <c r="A138" s="266"/>
      <c r="B138" s="711">
        <v>11</v>
      </c>
      <c r="C138" s="886" t="s">
        <v>2199</v>
      </c>
      <c r="D138" s="887"/>
      <c r="E138" s="555" t="s">
        <v>879</v>
      </c>
      <c r="F138" s="589">
        <v>1</v>
      </c>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c r="AB138" s="1107"/>
      <c r="AC138" s="1107"/>
      <c r="AD138" s="1107"/>
      <c r="AE138" s="1107"/>
      <c r="AF138" s="1107"/>
      <c r="AG138" s="1107"/>
      <c r="AH138" s="1107"/>
      <c r="AI138" s="1107"/>
      <c r="AJ138" s="1107"/>
      <c r="AK138" s="1107"/>
      <c r="AL138" s="1107"/>
      <c r="AM138" s="1107"/>
      <c r="AN138" s="1107"/>
      <c r="AO138" s="1107"/>
      <c r="AP138" s="1107"/>
      <c r="AQ138" s="1107"/>
      <c r="AR138" s="1107"/>
      <c r="AS138" s="1107"/>
      <c r="AT138" s="1107"/>
      <c r="AU138" s="1107"/>
      <c r="AV138" s="1107"/>
      <c r="AW138" s="1107"/>
      <c r="AX138" s="1107"/>
      <c r="AY138" s="1107"/>
      <c r="AZ138" s="1107"/>
      <c r="BA138" s="1107"/>
      <c r="BB138" s="1107"/>
      <c r="BC138" s="1107"/>
      <c r="BD138" s="1107"/>
      <c r="BE138" s="1107"/>
      <c r="BF138" s="1107"/>
      <c r="BG138" s="1107"/>
      <c r="BH138" s="1107"/>
      <c r="BI138" s="1107"/>
      <c r="BJ138" s="1107"/>
      <c r="BK138" s="1107"/>
      <c r="BL138" s="1107"/>
      <c r="BM138" s="1107"/>
      <c r="BN138" s="1107"/>
      <c r="BO138" s="1107"/>
      <c r="BP138" s="1107"/>
      <c r="BQ138" s="1107"/>
      <c r="BR138" s="1107"/>
      <c r="BS138" s="1107"/>
      <c r="BT138" s="1107"/>
      <c r="BU138" s="1107"/>
      <c r="BV138" s="1107"/>
      <c r="BW138" s="1107"/>
      <c r="BX138" s="1107"/>
      <c r="BY138" s="266"/>
      <c r="BZ138" s="111"/>
      <c r="CA138" s="111"/>
      <c r="CB138" s="223"/>
      <c r="CC138" s="223"/>
      <c r="CD138" s="223"/>
      <c r="CE138" s="105"/>
    </row>
    <row r="139" spans="1:83" ht="15" customHeight="1">
      <c r="A139" s="262"/>
      <c r="B139" s="793"/>
      <c r="C139" s="886"/>
      <c r="D139" s="887"/>
      <c r="E139" s="267" t="s">
        <v>876</v>
      </c>
      <c r="F139" s="263">
        <v>0</v>
      </c>
      <c r="G139" s="1080"/>
      <c r="H139" s="1080"/>
      <c r="I139" s="1080"/>
      <c r="J139" s="1080"/>
      <c r="K139" s="1080"/>
      <c r="L139" s="1080"/>
      <c r="M139" s="1080"/>
      <c r="N139" s="1080"/>
      <c r="O139" s="1080"/>
      <c r="P139" s="1080"/>
      <c r="Q139" s="1080"/>
      <c r="R139" s="1080"/>
      <c r="S139" s="1080"/>
      <c r="T139" s="1080"/>
      <c r="U139" s="1080"/>
      <c r="V139" s="1080"/>
      <c r="W139" s="1080"/>
      <c r="X139" s="1080"/>
      <c r="Y139" s="1080"/>
      <c r="Z139" s="1080"/>
      <c r="AA139" s="1080"/>
      <c r="AB139" s="1080"/>
      <c r="AC139" s="1080"/>
      <c r="AD139" s="1080"/>
      <c r="AE139" s="1080"/>
      <c r="AF139" s="1080"/>
      <c r="AG139" s="1080"/>
      <c r="AH139" s="1080"/>
      <c r="AI139" s="1080"/>
      <c r="AJ139" s="1080"/>
      <c r="AK139" s="1080"/>
      <c r="AL139" s="1080"/>
      <c r="AM139" s="1080"/>
      <c r="AN139" s="1080"/>
      <c r="AO139" s="1080"/>
      <c r="AP139" s="1080"/>
      <c r="AQ139" s="1080"/>
      <c r="AR139" s="1080"/>
      <c r="AS139" s="1080"/>
      <c r="AT139" s="1080"/>
      <c r="AU139" s="1080"/>
      <c r="AV139" s="1080"/>
      <c r="AW139" s="1080"/>
      <c r="AX139" s="1080"/>
      <c r="AY139" s="1080"/>
      <c r="AZ139" s="1080"/>
      <c r="BA139" s="1080"/>
      <c r="BB139" s="1080"/>
      <c r="BC139" s="1080"/>
      <c r="BD139" s="1080"/>
      <c r="BE139" s="1080"/>
      <c r="BF139" s="1080"/>
      <c r="BG139" s="1080"/>
      <c r="BH139" s="1080"/>
      <c r="BI139" s="1080"/>
      <c r="BJ139" s="1080"/>
      <c r="BK139" s="1080"/>
      <c r="BL139" s="1080"/>
      <c r="BM139" s="1080"/>
      <c r="BN139" s="1080"/>
      <c r="BO139" s="1080"/>
      <c r="BP139" s="1080"/>
      <c r="BQ139" s="1080"/>
      <c r="BR139" s="1080"/>
      <c r="BS139" s="1080"/>
      <c r="BT139" s="1080"/>
      <c r="BU139" s="1080"/>
      <c r="BV139" s="1080"/>
      <c r="BW139" s="1080"/>
      <c r="BX139" s="1080"/>
      <c r="BY139" s="266"/>
      <c r="BZ139" s="111"/>
      <c r="CA139" s="111"/>
      <c r="CB139" s="223"/>
      <c r="CC139" s="223"/>
      <c r="CD139" s="223"/>
      <c r="CE139" s="105"/>
    </row>
    <row r="140" spans="1:83" ht="15" customHeight="1">
      <c r="A140" s="1133"/>
      <c r="B140" s="1134"/>
      <c r="C140" s="1103" t="s">
        <v>2200</v>
      </c>
      <c r="D140" s="1104"/>
      <c r="E140" s="287" t="s">
        <v>879</v>
      </c>
      <c r="F140" s="263">
        <v>0</v>
      </c>
      <c r="G140" s="1080"/>
      <c r="H140" s="1080"/>
      <c r="I140" s="1080"/>
      <c r="J140" s="1080"/>
      <c r="K140" s="1080"/>
      <c r="L140" s="1080"/>
      <c r="M140" s="1080"/>
      <c r="N140" s="1080"/>
      <c r="O140" s="1080"/>
      <c r="P140" s="1080"/>
      <c r="Q140" s="1080"/>
      <c r="R140" s="1080"/>
      <c r="S140" s="1080"/>
      <c r="T140" s="1080"/>
      <c r="U140" s="1080"/>
      <c r="V140" s="1080"/>
      <c r="W140" s="1080"/>
      <c r="X140" s="1080"/>
      <c r="Y140" s="1080"/>
      <c r="Z140" s="1080"/>
      <c r="AA140" s="1080"/>
      <c r="AB140" s="1080"/>
      <c r="AC140" s="1080"/>
      <c r="AD140" s="1080"/>
      <c r="AE140" s="1080"/>
      <c r="AF140" s="1080"/>
      <c r="AG140" s="1080"/>
      <c r="AH140" s="1080"/>
      <c r="AI140" s="1080"/>
      <c r="AJ140" s="1080"/>
      <c r="AK140" s="1080"/>
      <c r="AL140" s="1080"/>
      <c r="AM140" s="1080"/>
      <c r="AN140" s="1080"/>
      <c r="AO140" s="1080"/>
      <c r="AP140" s="1080"/>
      <c r="AQ140" s="1080"/>
      <c r="AR140" s="1080"/>
      <c r="AS140" s="1080"/>
      <c r="AT140" s="1080"/>
      <c r="AU140" s="1080"/>
      <c r="AV140" s="1080"/>
      <c r="AW140" s="1080"/>
      <c r="AX140" s="1080"/>
      <c r="AY140" s="1080"/>
      <c r="AZ140" s="1080"/>
      <c r="BA140" s="1080"/>
      <c r="BB140" s="1080"/>
      <c r="BC140" s="1080"/>
      <c r="BD140" s="1080"/>
      <c r="BE140" s="1080"/>
      <c r="BF140" s="1080"/>
      <c r="BG140" s="1080"/>
      <c r="BH140" s="1080"/>
      <c r="BI140" s="1080"/>
      <c r="BJ140" s="1080"/>
      <c r="BK140" s="1080"/>
      <c r="BL140" s="1080"/>
      <c r="BM140" s="1080"/>
      <c r="BN140" s="1080"/>
      <c r="BO140" s="1080"/>
      <c r="BP140" s="1080"/>
      <c r="BQ140" s="1080"/>
      <c r="BR140" s="1080"/>
      <c r="BS140" s="1080"/>
      <c r="BT140" s="1080"/>
      <c r="BU140" s="1080"/>
      <c r="BV140" s="1080"/>
      <c r="BW140" s="1080"/>
      <c r="BX140" s="1080"/>
      <c r="BY140" s="266"/>
      <c r="BZ140" s="111"/>
      <c r="CA140" s="111"/>
      <c r="CB140" s="223"/>
      <c r="CC140" s="223"/>
      <c r="CD140" s="223"/>
      <c r="CE140" s="105"/>
    </row>
    <row r="141" spans="1:83" ht="15" customHeight="1">
      <c r="A141" s="262"/>
      <c r="B141" s="793"/>
      <c r="C141" s="1105"/>
      <c r="D141" s="1106"/>
      <c r="E141" s="284" t="s">
        <v>876</v>
      </c>
      <c r="F141" s="263">
        <v>1</v>
      </c>
      <c r="G141" s="1080"/>
      <c r="H141" s="1080"/>
      <c r="I141" s="1080"/>
      <c r="J141" s="1080"/>
      <c r="K141" s="1080"/>
      <c r="L141" s="1080"/>
      <c r="M141" s="1080"/>
      <c r="N141" s="1080"/>
      <c r="O141" s="1080"/>
      <c r="P141" s="1080"/>
      <c r="Q141" s="1080"/>
      <c r="R141" s="1080"/>
      <c r="S141" s="1080"/>
      <c r="T141" s="1080"/>
      <c r="U141" s="1080"/>
      <c r="V141" s="1080"/>
      <c r="W141" s="1080"/>
      <c r="X141" s="1080"/>
      <c r="Y141" s="1080"/>
      <c r="Z141" s="1080"/>
      <c r="AA141" s="1080"/>
      <c r="AB141" s="1080"/>
      <c r="AC141" s="1080"/>
      <c r="AD141" s="1080"/>
      <c r="AE141" s="1080"/>
      <c r="AF141" s="1080"/>
      <c r="AG141" s="1080"/>
      <c r="AH141" s="1080"/>
      <c r="AI141" s="1080"/>
      <c r="AJ141" s="1080"/>
      <c r="AK141" s="1080"/>
      <c r="AL141" s="1080"/>
      <c r="AM141" s="1080"/>
      <c r="AN141" s="1080"/>
      <c r="AO141" s="1080"/>
      <c r="AP141" s="1080"/>
      <c r="AQ141" s="1080"/>
      <c r="AR141" s="1080"/>
      <c r="AS141" s="1080"/>
      <c r="AT141" s="1080"/>
      <c r="AU141" s="1080"/>
      <c r="AV141" s="1080"/>
      <c r="AW141" s="1080"/>
      <c r="AX141" s="1080"/>
      <c r="AY141" s="1080"/>
      <c r="AZ141" s="1080"/>
      <c r="BA141" s="1080"/>
      <c r="BB141" s="1080"/>
      <c r="BC141" s="1080"/>
      <c r="BD141" s="1080"/>
      <c r="BE141" s="1080"/>
      <c r="BF141" s="1080"/>
      <c r="BG141" s="1080"/>
      <c r="BH141" s="1080"/>
      <c r="BI141" s="1080"/>
      <c r="BJ141" s="1080"/>
      <c r="BK141" s="1080"/>
      <c r="BL141" s="1080"/>
      <c r="BM141" s="1080"/>
      <c r="BN141" s="1080"/>
      <c r="BO141" s="1080"/>
      <c r="BP141" s="1080"/>
      <c r="BQ141" s="1080"/>
      <c r="BR141" s="1080"/>
      <c r="BS141" s="1080"/>
      <c r="BT141" s="1080"/>
      <c r="BU141" s="1080"/>
      <c r="BV141" s="1080"/>
      <c r="BW141" s="1080"/>
      <c r="BX141" s="1080"/>
      <c r="BY141" s="266"/>
      <c r="BZ141" s="111"/>
      <c r="CA141" s="111"/>
      <c r="CB141" s="223"/>
      <c r="CC141" s="223"/>
      <c r="CD141" s="223"/>
      <c r="CE141" s="105"/>
    </row>
    <row r="142" spans="1:83" ht="15" customHeight="1">
      <c r="A142" s="262"/>
      <c r="B142" s="793">
        <v>12</v>
      </c>
      <c r="C142" s="1093" t="s">
        <v>2202</v>
      </c>
      <c r="D142" s="1153"/>
      <c r="E142" s="273" t="s">
        <v>879</v>
      </c>
      <c r="F142" s="552">
        <v>2</v>
      </c>
      <c r="G142" s="1080"/>
      <c r="H142" s="1080"/>
      <c r="I142" s="1080"/>
      <c r="J142" s="1080"/>
      <c r="K142" s="1080"/>
      <c r="L142" s="1080"/>
      <c r="M142" s="1080"/>
      <c r="N142" s="1080"/>
      <c r="O142" s="1080"/>
      <c r="P142" s="1080"/>
      <c r="Q142" s="1080"/>
      <c r="R142" s="1080"/>
      <c r="S142" s="1080"/>
      <c r="T142" s="1080"/>
      <c r="U142" s="1080"/>
      <c r="V142" s="1080"/>
      <c r="W142" s="1080"/>
      <c r="X142" s="1080"/>
      <c r="Y142" s="1080"/>
      <c r="Z142" s="1080"/>
      <c r="AA142" s="1080"/>
      <c r="AB142" s="1080"/>
      <c r="AC142" s="1080"/>
      <c r="AD142" s="1080"/>
      <c r="AE142" s="1080"/>
      <c r="AF142" s="1080"/>
      <c r="AG142" s="1080"/>
      <c r="AH142" s="1080"/>
      <c r="AI142" s="1080"/>
      <c r="AJ142" s="1080"/>
      <c r="AK142" s="1080"/>
      <c r="AL142" s="1080"/>
      <c r="AM142" s="1080"/>
      <c r="AN142" s="1080"/>
      <c r="AO142" s="1080"/>
      <c r="AP142" s="1080"/>
      <c r="AQ142" s="1080"/>
      <c r="AR142" s="1080"/>
      <c r="AS142" s="1080"/>
      <c r="AT142" s="1080"/>
      <c r="AU142" s="1080"/>
      <c r="AV142" s="1080"/>
      <c r="AW142" s="1080"/>
      <c r="AX142" s="1080"/>
      <c r="AY142" s="1080"/>
      <c r="AZ142" s="1080"/>
      <c r="BA142" s="1080"/>
      <c r="BB142" s="1080"/>
      <c r="BC142" s="1080"/>
      <c r="BD142" s="1080"/>
      <c r="BE142" s="1080"/>
      <c r="BF142" s="1080"/>
      <c r="BG142" s="1080"/>
      <c r="BH142" s="1080"/>
      <c r="BI142" s="1080"/>
      <c r="BJ142" s="1080"/>
      <c r="BK142" s="1080"/>
      <c r="BL142" s="1080"/>
      <c r="BM142" s="1080"/>
      <c r="BN142" s="1080"/>
      <c r="BO142" s="1080"/>
      <c r="BP142" s="1080"/>
      <c r="BQ142" s="1080"/>
      <c r="BR142" s="1080"/>
      <c r="BS142" s="1080"/>
      <c r="BT142" s="1080"/>
      <c r="BU142" s="1080"/>
      <c r="BV142" s="1080"/>
      <c r="BW142" s="1080"/>
      <c r="BX142" s="1080"/>
      <c r="BY142" s="266"/>
      <c r="BZ142" s="111"/>
      <c r="CA142" s="111"/>
      <c r="CB142" s="223"/>
      <c r="CC142" s="223"/>
      <c r="CD142" s="223"/>
      <c r="CE142" s="105"/>
    </row>
    <row r="143" spans="1:83" ht="15" customHeight="1">
      <c r="A143" s="262"/>
      <c r="B143" s="793"/>
      <c r="C143" s="1154"/>
      <c r="D143" s="1155"/>
      <c r="E143" s="273" t="s">
        <v>876</v>
      </c>
      <c r="F143" s="552">
        <v>0</v>
      </c>
      <c r="G143" s="1080"/>
      <c r="H143" s="1080"/>
      <c r="I143" s="1080"/>
      <c r="J143" s="1080"/>
      <c r="K143" s="1080"/>
      <c r="L143" s="1080"/>
      <c r="M143" s="1080"/>
      <c r="N143" s="1080"/>
      <c r="O143" s="1080"/>
      <c r="P143" s="1080"/>
      <c r="Q143" s="1080"/>
      <c r="R143" s="1080"/>
      <c r="S143" s="1080"/>
      <c r="T143" s="1080"/>
      <c r="U143" s="1080"/>
      <c r="V143" s="1080"/>
      <c r="W143" s="1080"/>
      <c r="X143" s="1080"/>
      <c r="Y143" s="1080"/>
      <c r="Z143" s="1080"/>
      <c r="AA143" s="1080"/>
      <c r="AB143" s="1080"/>
      <c r="AC143" s="1080"/>
      <c r="AD143" s="1080"/>
      <c r="AE143" s="1080"/>
      <c r="AF143" s="1080"/>
      <c r="AG143" s="1080"/>
      <c r="AH143" s="1080"/>
      <c r="AI143" s="1080"/>
      <c r="AJ143" s="1080"/>
      <c r="AK143" s="1080"/>
      <c r="AL143" s="1080"/>
      <c r="AM143" s="1080"/>
      <c r="AN143" s="1080"/>
      <c r="AO143" s="1080"/>
      <c r="AP143" s="1080"/>
      <c r="AQ143" s="1080"/>
      <c r="AR143" s="1080"/>
      <c r="AS143" s="1080"/>
      <c r="AT143" s="1080"/>
      <c r="AU143" s="1080"/>
      <c r="AV143" s="1080"/>
      <c r="AW143" s="1080"/>
      <c r="AX143" s="1080"/>
      <c r="AY143" s="1080"/>
      <c r="AZ143" s="1080"/>
      <c r="BA143" s="1080"/>
      <c r="BB143" s="1080"/>
      <c r="BC143" s="1080"/>
      <c r="BD143" s="1080"/>
      <c r="BE143" s="1080"/>
      <c r="BF143" s="1080"/>
      <c r="BG143" s="1080"/>
      <c r="BH143" s="1080"/>
      <c r="BI143" s="1080"/>
      <c r="BJ143" s="1080"/>
      <c r="BK143" s="1080"/>
      <c r="BL143" s="1080"/>
      <c r="BM143" s="1080"/>
      <c r="BN143" s="1080"/>
      <c r="BO143" s="1080"/>
      <c r="BP143" s="1080"/>
      <c r="BQ143" s="1080"/>
      <c r="BR143" s="1080"/>
      <c r="BS143" s="1080"/>
      <c r="BT143" s="1080"/>
      <c r="BU143" s="1080"/>
      <c r="BV143" s="1080"/>
      <c r="BW143" s="1080"/>
      <c r="BX143" s="1080"/>
      <c r="BY143" s="266"/>
      <c r="BZ143" s="111"/>
      <c r="CA143" s="111"/>
      <c r="CB143" s="223"/>
      <c r="CC143" s="223"/>
      <c r="CD143" s="223"/>
      <c r="CE143" s="105"/>
    </row>
    <row r="144" spans="1:83" ht="15" customHeight="1">
      <c r="A144" s="1133">
        <v>13</v>
      </c>
      <c r="B144" s="1134"/>
      <c r="C144" s="293" t="s">
        <v>1002</v>
      </c>
      <c r="D144" s="294"/>
      <c r="E144" s="286" t="s">
        <v>1003</v>
      </c>
      <c r="F144" s="263">
        <v>3</v>
      </c>
      <c r="G144" s="1080"/>
      <c r="H144" s="1080"/>
      <c r="I144" s="1080"/>
      <c r="J144" s="1080"/>
      <c r="K144" s="1080"/>
      <c r="L144" s="1080"/>
      <c r="M144" s="1080"/>
      <c r="N144" s="1080"/>
      <c r="O144" s="1080"/>
      <c r="P144" s="1080"/>
      <c r="Q144" s="1080"/>
      <c r="R144" s="1080"/>
      <c r="S144" s="1080"/>
      <c r="T144" s="1080"/>
      <c r="U144" s="1080"/>
      <c r="V144" s="1080"/>
      <c r="W144" s="1080"/>
      <c r="X144" s="1080"/>
      <c r="Y144" s="1080"/>
      <c r="Z144" s="1080"/>
      <c r="AA144" s="1080"/>
      <c r="AB144" s="1080"/>
      <c r="AC144" s="1080"/>
      <c r="AD144" s="1080"/>
      <c r="AE144" s="1080"/>
      <c r="AF144" s="1080"/>
      <c r="AG144" s="1080"/>
      <c r="AH144" s="1080"/>
      <c r="AI144" s="1080"/>
      <c r="AJ144" s="1080"/>
      <c r="AK144" s="1080"/>
      <c r="AL144" s="1080"/>
      <c r="AM144" s="1080"/>
      <c r="AN144" s="1080"/>
      <c r="AO144" s="1080"/>
      <c r="AP144" s="1080"/>
      <c r="AQ144" s="1080"/>
      <c r="AR144" s="1080"/>
      <c r="AS144" s="1080"/>
      <c r="AT144" s="1080"/>
      <c r="AU144" s="1080"/>
      <c r="AV144" s="1080"/>
      <c r="AW144" s="1080"/>
      <c r="AX144" s="1080"/>
      <c r="AY144" s="1080"/>
      <c r="AZ144" s="1080"/>
      <c r="BA144" s="1080"/>
      <c r="BB144" s="1080"/>
      <c r="BC144" s="1080"/>
      <c r="BD144" s="1080"/>
      <c r="BE144" s="1080"/>
      <c r="BF144" s="1080"/>
      <c r="BG144" s="1080"/>
      <c r="BH144" s="1080"/>
      <c r="BI144" s="1080"/>
      <c r="BJ144" s="1080"/>
      <c r="BK144" s="1080"/>
      <c r="BL144" s="1080"/>
      <c r="BM144" s="1080"/>
      <c r="BN144" s="1080"/>
      <c r="BO144" s="1080"/>
      <c r="BP144" s="1080"/>
      <c r="BQ144" s="1080"/>
      <c r="BR144" s="1080"/>
      <c r="BS144" s="1080"/>
      <c r="BT144" s="1080"/>
      <c r="BU144" s="1080"/>
      <c r="BV144" s="1080"/>
      <c r="BW144" s="1080"/>
      <c r="BX144" s="1080"/>
      <c r="BY144" s="266"/>
      <c r="BZ144" s="111"/>
      <c r="CA144" s="111"/>
      <c r="CB144" s="223"/>
      <c r="CC144" s="223"/>
      <c r="CD144" s="223"/>
      <c r="CE144" s="105"/>
    </row>
    <row r="145" spans="1:83" ht="15" customHeight="1">
      <c r="A145" s="262"/>
      <c r="B145" s="793"/>
      <c r="C145" s="614" t="s">
        <v>1004</v>
      </c>
      <c r="D145" s="291"/>
      <c r="E145" s="287" t="s">
        <v>1005</v>
      </c>
      <c r="F145" s="263">
        <v>2</v>
      </c>
      <c r="G145" s="1080"/>
      <c r="H145" s="1080"/>
      <c r="I145" s="1080"/>
      <c r="J145" s="1080"/>
      <c r="K145" s="1080"/>
      <c r="L145" s="1080"/>
      <c r="M145" s="1080"/>
      <c r="N145" s="1080"/>
      <c r="O145" s="1080"/>
      <c r="P145" s="1080"/>
      <c r="Q145" s="1080"/>
      <c r="R145" s="1080"/>
      <c r="S145" s="1080"/>
      <c r="T145" s="1080"/>
      <c r="U145" s="1080"/>
      <c r="V145" s="1080"/>
      <c r="W145" s="1080"/>
      <c r="X145" s="1080"/>
      <c r="Y145" s="1080"/>
      <c r="Z145" s="1080"/>
      <c r="AA145" s="1080"/>
      <c r="AB145" s="1080"/>
      <c r="AC145" s="1080"/>
      <c r="AD145" s="1080"/>
      <c r="AE145" s="1080"/>
      <c r="AF145" s="1080"/>
      <c r="AG145" s="1080"/>
      <c r="AH145" s="1080"/>
      <c r="AI145" s="1080"/>
      <c r="AJ145" s="1080"/>
      <c r="AK145" s="1080"/>
      <c r="AL145" s="1080"/>
      <c r="AM145" s="1080"/>
      <c r="AN145" s="1080"/>
      <c r="AO145" s="1080"/>
      <c r="AP145" s="1080"/>
      <c r="AQ145" s="1080"/>
      <c r="AR145" s="1080"/>
      <c r="AS145" s="1080"/>
      <c r="AT145" s="1080"/>
      <c r="AU145" s="1080"/>
      <c r="AV145" s="1080"/>
      <c r="AW145" s="1080"/>
      <c r="AX145" s="1080"/>
      <c r="AY145" s="1080"/>
      <c r="AZ145" s="1080"/>
      <c r="BA145" s="1080"/>
      <c r="BB145" s="1080"/>
      <c r="BC145" s="1080"/>
      <c r="BD145" s="1080"/>
      <c r="BE145" s="1080"/>
      <c r="BF145" s="1080"/>
      <c r="BG145" s="1080"/>
      <c r="BH145" s="1080"/>
      <c r="BI145" s="1080"/>
      <c r="BJ145" s="1080"/>
      <c r="BK145" s="1080"/>
      <c r="BL145" s="1080"/>
      <c r="BM145" s="1080"/>
      <c r="BN145" s="1080"/>
      <c r="BO145" s="1080"/>
      <c r="BP145" s="1080"/>
      <c r="BQ145" s="1080"/>
      <c r="BR145" s="1080"/>
      <c r="BS145" s="1080"/>
      <c r="BT145" s="1080"/>
      <c r="BU145" s="1080"/>
      <c r="BV145" s="1080"/>
      <c r="BW145" s="1080"/>
      <c r="BX145" s="1080"/>
      <c r="BY145" s="266"/>
      <c r="BZ145" s="111"/>
      <c r="CA145" s="111"/>
      <c r="CB145" s="223"/>
      <c r="CC145" s="223"/>
      <c r="CD145" s="223"/>
      <c r="CE145" s="105"/>
    </row>
    <row r="146" spans="1:83" ht="15" customHeight="1">
      <c r="A146" s="262"/>
      <c r="B146" s="793"/>
      <c r="C146" s="614" t="s">
        <v>1006</v>
      </c>
      <c r="D146" s="291"/>
      <c r="E146" s="287" t="s">
        <v>906</v>
      </c>
      <c r="F146" s="263">
        <v>1</v>
      </c>
      <c r="G146" s="1080"/>
      <c r="H146" s="1080"/>
      <c r="I146" s="1080"/>
      <c r="J146" s="1080"/>
      <c r="K146" s="1080"/>
      <c r="L146" s="1080"/>
      <c r="M146" s="1080"/>
      <c r="N146" s="1080"/>
      <c r="O146" s="1080"/>
      <c r="P146" s="1080"/>
      <c r="Q146" s="1080"/>
      <c r="R146" s="1080"/>
      <c r="S146" s="1080"/>
      <c r="T146" s="1080"/>
      <c r="U146" s="1080"/>
      <c r="V146" s="1080"/>
      <c r="W146" s="1080"/>
      <c r="X146" s="1080"/>
      <c r="Y146" s="1080"/>
      <c r="Z146" s="1080"/>
      <c r="AA146" s="1080"/>
      <c r="AB146" s="1080"/>
      <c r="AC146" s="1080"/>
      <c r="AD146" s="1080"/>
      <c r="AE146" s="1080"/>
      <c r="AF146" s="1080"/>
      <c r="AG146" s="1080"/>
      <c r="AH146" s="1080"/>
      <c r="AI146" s="1080"/>
      <c r="AJ146" s="1080"/>
      <c r="AK146" s="1080"/>
      <c r="AL146" s="1080"/>
      <c r="AM146" s="1080"/>
      <c r="AN146" s="1080"/>
      <c r="AO146" s="1080"/>
      <c r="AP146" s="1080"/>
      <c r="AQ146" s="1080"/>
      <c r="AR146" s="1080"/>
      <c r="AS146" s="1080"/>
      <c r="AT146" s="1080"/>
      <c r="AU146" s="1080"/>
      <c r="AV146" s="1080"/>
      <c r="AW146" s="1080"/>
      <c r="AX146" s="1080"/>
      <c r="AY146" s="1080"/>
      <c r="AZ146" s="1080"/>
      <c r="BA146" s="1080"/>
      <c r="BB146" s="1080"/>
      <c r="BC146" s="1080"/>
      <c r="BD146" s="1080"/>
      <c r="BE146" s="1080"/>
      <c r="BF146" s="1080"/>
      <c r="BG146" s="1080"/>
      <c r="BH146" s="1080"/>
      <c r="BI146" s="1080"/>
      <c r="BJ146" s="1080"/>
      <c r="BK146" s="1080"/>
      <c r="BL146" s="1080"/>
      <c r="BM146" s="1080"/>
      <c r="BN146" s="1080"/>
      <c r="BO146" s="1080"/>
      <c r="BP146" s="1080"/>
      <c r="BQ146" s="1080"/>
      <c r="BR146" s="1080"/>
      <c r="BS146" s="1080"/>
      <c r="BT146" s="1080"/>
      <c r="BU146" s="1080"/>
      <c r="BV146" s="1080"/>
      <c r="BW146" s="1080"/>
      <c r="BX146" s="1080"/>
      <c r="BY146" s="266"/>
      <c r="BZ146" s="111"/>
      <c r="CA146" s="111"/>
      <c r="CB146" s="223"/>
      <c r="CC146" s="223"/>
      <c r="CD146" s="223"/>
      <c r="CE146" s="105"/>
    </row>
    <row r="147" spans="1:83" ht="15" customHeight="1">
      <c r="A147" s="262"/>
      <c r="B147" s="793"/>
      <c r="C147" s="614" t="s">
        <v>1007</v>
      </c>
      <c r="D147" s="291"/>
      <c r="E147" s="287" t="s">
        <v>876</v>
      </c>
      <c r="F147" s="263">
        <v>0</v>
      </c>
      <c r="G147" s="1080"/>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0"/>
      <c r="AC147" s="1080"/>
      <c r="AD147" s="1080"/>
      <c r="AE147" s="1080"/>
      <c r="AF147" s="1080"/>
      <c r="AG147" s="1080"/>
      <c r="AH147" s="1080"/>
      <c r="AI147" s="1080"/>
      <c r="AJ147" s="1080"/>
      <c r="AK147" s="1080"/>
      <c r="AL147" s="1080"/>
      <c r="AM147" s="1080"/>
      <c r="AN147" s="1080"/>
      <c r="AO147" s="1080"/>
      <c r="AP147" s="1080"/>
      <c r="AQ147" s="1080"/>
      <c r="AR147" s="1080"/>
      <c r="AS147" s="1080"/>
      <c r="AT147" s="1080"/>
      <c r="AU147" s="1080"/>
      <c r="AV147" s="1080"/>
      <c r="AW147" s="1080"/>
      <c r="AX147" s="1080"/>
      <c r="AY147" s="1080"/>
      <c r="AZ147" s="1080"/>
      <c r="BA147" s="1080"/>
      <c r="BB147" s="1080"/>
      <c r="BC147" s="1080"/>
      <c r="BD147" s="1080"/>
      <c r="BE147" s="1080"/>
      <c r="BF147" s="1080"/>
      <c r="BG147" s="1080"/>
      <c r="BH147" s="1080"/>
      <c r="BI147" s="1080"/>
      <c r="BJ147" s="1080"/>
      <c r="BK147" s="1080"/>
      <c r="BL147" s="1080"/>
      <c r="BM147" s="1080"/>
      <c r="BN147" s="1080"/>
      <c r="BO147" s="1080"/>
      <c r="BP147" s="1080"/>
      <c r="BQ147" s="1080"/>
      <c r="BR147" s="1080"/>
      <c r="BS147" s="1080"/>
      <c r="BT147" s="1080"/>
      <c r="BU147" s="1080"/>
      <c r="BV147" s="1080"/>
      <c r="BW147" s="1080"/>
      <c r="BX147" s="1080"/>
      <c r="BY147" s="266"/>
      <c r="BZ147" s="111"/>
      <c r="CA147" s="111"/>
      <c r="CB147" s="223"/>
      <c r="CC147" s="223"/>
      <c r="CD147" s="223"/>
      <c r="CE147" s="105"/>
    </row>
    <row r="148" spans="1:83" ht="15" customHeight="1">
      <c r="A148" s="262"/>
      <c r="B148" s="793"/>
      <c r="C148" s="614" t="s">
        <v>1008</v>
      </c>
      <c r="D148" s="291"/>
      <c r="E148" s="290"/>
      <c r="F148" s="268"/>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111"/>
      <c r="CA148" s="111"/>
      <c r="CB148" s="223"/>
      <c r="CC148" s="223"/>
      <c r="CD148" s="223"/>
      <c r="CE148" s="105"/>
    </row>
    <row r="149" spans="1:83" ht="15" customHeight="1">
      <c r="A149" s="261"/>
      <c r="B149" s="230"/>
      <c r="C149" s="614" t="s">
        <v>1009</v>
      </c>
      <c r="D149" s="291"/>
      <c r="E149" s="290"/>
      <c r="F149" s="26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59"/>
      <c r="BN149" s="259"/>
      <c r="BO149" s="259"/>
      <c r="BP149" s="259"/>
      <c r="BQ149" s="259"/>
      <c r="BR149" s="259"/>
      <c r="BS149" s="259"/>
      <c r="BT149" s="259"/>
      <c r="BU149" s="259"/>
      <c r="BV149" s="259"/>
      <c r="BW149" s="259"/>
      <c r="BX149" s="259"/>
      <c r="BY149" s="259"/>
      <c r="BZ149" s="105"/>
      <c r="CA149" s="105"/>
      <c r="CB149" s="223"/>
      <c r="CC149" s="223"/>
      <c r="CD149" s="223"/>
      <c r="CE149" s="105"/>
    </row>
    <row r="150" spans="1:83" ht="15" customHeight="1">
      <c r="A150" s="261"/>
      <c r="B150" s="230"/>
      <c r="C150" s="614" t="s">
        <v>1010</v>
      </c>
      <c r="D150" s="291"/>
      <c r="E150" s="290"/>
      <c r="F150" s="26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259"/>
      <c r="BW150" s="259"/>
      <c r="BX150" s="259"/>
      <c r="BY150" s="259"/>
      <c r="BZ150" s="105"/>
      <c r="CA150" s="105"/>
      <c r="CB150" s="223"/>
      <c r="CC150" s="223"/>
      <c r="CD150" s="223"/>
      <c r="CE150" s="105"/>
    </row>
    <row r="151" spans="1:83" ht="15" customHeight="1">
      <c r="A151" s="261"/>
      <c r="B151" s="230"/>
      <c r="C151" s="883" t="s">
        <v>1011</v>
      </c>
      <c r="D151" s="292"/>
      <c r="E151" s="290"/>
      <c r="F151" s="26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c r="BF151" s="259"/>
      <c r="BG151" s="259"/>
      <c r="BH151" s="259"/>
      <c r="BI151" s="259"/>
      <c r="BJ151" s="259"/>
      <c r="BK151" s="259"/>
      <c r="BL151" s="259"/>
      <c r="BM151" s="259"/>
      <c r="BN151" s="259"/>
      <c r="BO151" s="259"/>
      <c r="BP151" s="259"/>
      <c r="BQ151" s="259"/>
      <c r="BR151" s="259"/>
      <c r="BS151" s="259"/>
      <c r="BT151" s="259"/>
      <c r="BU151" s="259"/>
      <c r="BV151" s="259"/>
      <c r="BW151" s="259"/>
      <c r="BX151" s="259"/>
      <c r="BY151" s="259"/>
      <c r="BZ151" s="105"/>
      <c r="CA151" s="105"/>
      <c r="CB151" s="223"/>
      <c r="CC151" s="223"/>
      <c r="CD151" s="223"/>
      <c r="CE151" s="105"/>
    </row>
    <row r="152" spans="1:83" ht="15" customHeight="1">
      <c r="A152" s="1140">
        <v>14</v>
      </c>
      <c r="B152" s="1134"/>
      <c r="C152" s="293" t="s">
        <v>1012</v>
      </c>
      <c r="D152" s="294"/>
      <c r="E152" s="267" t="s">
        <v>879</v>
      </c>
      <c r="F152" s="263">
        <v>5</v>
      </c>
      <c r="G152" s="1080"/>
      <c r="H152" s="1080"/>
      <c r="I152" s="1080"/>
      <c r="J152" s="1080"/>
      <c r="K152" s="1080"/>
      <c r="L152" s="1080"/>
      <c r="M152" s="1080"/>
      <c r="N152" s="1080"/>
      <c r="O152" s="1080"/>
      <c r="P152" s="1080"/>
      <c r="Q152" s="1080"/>
      <c r="R152" s="1080"/>
      <c r="S152" s="1080"/>
      <c r="T152" s="1080"/>
      <c r="U152" s="1080"/>
      <c r="V152" s="1080"/>
      <c r="W152" s="1080"/>
      <c r="X152" s="1080"/>
      <c r="Y152" s="1080"/>
      <c r="Z152" s="1080"/>
      <c r="AA152" s="1080"/>
      <c r="AB152" s="1080"/>
      <c r="AC152" s="1080"/>
      <c r="AD152" s="1080"/>
      <c r="AE152" s="1080"/>
      <c r="AF152" s="1080"/>
      <c r="AG152" s="1080"/>
      <c r="AH152" s="1080"/>
      <c r="AI152" s="1080"/>
      <c r="AJ152" s="1080"/>
      <c r="AK152" s="1080"/>
      <c r="AL152" s="1080"/>
      <c r="AM152" s="1080"/>
      <c r="AN152" s="1080"/>
      <c r="AO152" s="1080"/>
      <c r="AP152" s="1080"/>
      <c r="AQ152" s="1080"/>
      <c r="AR152" s="1080"/>
      <c r="AS152" s="1080"/>
      <c r="AT152" s="1080"/>
      <c r="AU152" s="1080"/>
      <c r="AV152" s="1080"/>
      <c r="AW152" s="1080"/>
      <c r="AX152" s="1080"/>
      <c r="AY152" s="1080"/>
      <c r="AZ152" s="1080"/>
      <c r="BA152" s="1080"/>
      <c r="BB152" s="1080"/>
      <c r="BC152" s="1080"/>
      <c r="BD152" s="1080"/>
      <c r="BE152" s="1080"/>
      <c r="BF152" s="1080"/>
      <c r="BG152" s="1080"/>
      <c r="BH152" s="1080"/>
      <c r="BI152" s="1080"/>
      <c r="BJ152" s="1080"/>
      <c r="BK152" s="1080"/>
      <c r="BL152" s="1080"/>
      <c r="BM152" s="1080"/>
      <c r="BN152" s="1080"/>
      <c r="BO152" s="1080"/>
      <c r="BP152" s="1080"/>
      <c r="BQ152" s="1080"/>
      <c r="BR152" s="1080"/>
      <c r="BS152" s="1080"/>
      <c r="BT152" s="1080"/>
      <c r="BU152" s="1080"/>
      <c r="BV152" s="1080"/>
      <c r="BW152" s="1080"/>
      <c r="BX152" s="1080"/>
      <c r="BY152" s="266"/>
      <c r="BZ152" s="111"/>
      <c r="CA152" s="111"/>
      <c r="CB152" s="223"/>
      <c r="CC152" s="223"/>
      <c r="CD152" s="223"/>
      <c r="CE152" s="105"/>
    </row>
    <row r="153" spans="1:83" ht="15" customHeight="1">
      <c r="A153" s="262"/>
      <c r="B153" s="793"/>
      <c r="C153" s="882"/>
      <c r="D153" s="292"/>
      <c r="E153" s="267" t="s">
        <v>876</v>
      </c>
      <c r="F153" s="263">
        <v>0</v>
      </c>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0"/>
      <c r="BF153" s="1080"/>
      <c r="BG153" s="1080"/>
      <c r="BH153" s="1080"/>
      <c r="BI153" s="1080"/>
      <c r="BJ153" s="1080"/>
      <c r="BK153" s="1080"/>
      <c r="BL153" s="1080"/>
      <c r="BM153" s="1080"/>
      <c r="BN153" s="1080"/>
      <c r="BO153" s="1080"/>
      <c r="BP153" s="1080"/>
      <c r="BQ153" s="1080"/>
      <c r="BR153" s="1080"/>
      <c r="BS153" s="1080"/>
      <c r="BT153" s="1080"/>
      <c r="BU153" s="1080"/>
      <c r="BV153" s="1080"/>
      <c r="BW153" s="1080"/>
      <c r="BX153" s="1080"/>
      <c r="BY153" s="266"/>
      <c r="BZ153" s="111"/>
      <c r="CA153" s="111"/>
      <c r="CB153" s="223"/>
      <c r="CC153" s="223"/>
      <c r="CD153" s="223"/>
      <c r="CE153" s="105"/>
    </row>
    <row r="154" spans="1:83" ht="15" customHeight="1">
      <c r="A154" s="111"/>
      <c r="B154" s="112"/>
      <c r="C154" s="111"/>
      <c r="D154" s="111"/>
      <c r="E154" s="111"/>
      <c r="F154" s="110"/>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223"/>
      <c r="CC154" s="223"/>
      <c r="CD154" s="223"/>
      <c r="CE154" s="105"/>
    </row>
    <row r="155" spans="1:83" ht="15" customHeight="1">
      <c r="A155" s="1141" t="s">
        <v>1013</v>
      </c>
      <c r="B155" s="966"/>
      <c r="C155" s="966"/>
      <c r="D155" s="966"/>
      <c r="E155" s="110"/>
      <c r="F155" s="110">
        <v>100</v>
      </c>
      <c r="G155" s="109">
        <f>SUM(G152,G106:G147,G87:G104,G78:G85,G73:G76,G68,G59,G51,G46,G41,G33,G24:G31,G21,G15:G18)</f>
        <v>0</v>
      </c>
      <c r="H155" s="109">
        <f t="shared" ref="H155:BS155" si="0">SUM(H152,H106:H147,H87:H104,H78:H85,H73:H76,H68,H59,H51,H46,H41,H33,H24:H31,H21,H15:H18)</f>
        <v>0</v>
      </c>
      <c r="I155" s="109">
        <f t="shared" si="0"/>
        <v>0</v>
      </c>
      <c r="J155" s="109">
        <f t="shared" si="0"/>
        <v>0</v>
      </c>
      <c r="K155" s="109">
        <f t="shared" si="0"/>
        <v>0</v>
      </c>
      <c r="L155" s="109">
        <f t="shared" si="0"/>
        <v>0</v>
      </c>
      <c r="M155" s="109">
        <f t="shared" si="0"/>
        <v>0</v>
      </c>
      <c r="N155" s="109">
        <f t="shared" si="0"/>
        <v>0</v>
      </c>
      <c r="O155" s="109">
        <f t="shared" si="0"/>
        <v>0</v>
      </c>
      <c r="P155" s="109">
        <f t="shared" si="0"/>
        <v>0</v>
      </c>
      <c r="Q155" s="109">
        <f t="shared" si="0"/>
        <v>0</v>
      </c>
      <c r="R155" s="109">
        <f t="shared" si="0"/>
        <v>0</v>
      </c>
      <c r="S155" s="109">
        <f t="shared" si="0"/>
        <v>0</v>
      </c>
      <c r="T155" s="109">
        <f t="shared" si="0"/>
        <v>0</v>
      </c>
      <c r="U155" s="109">
        <f t="shared" si="0"/>
        <v>0</v>
      </c>
      <c r="V155" s="109">
        <f t="shared" si="0"/>
        <v>0</v>
      </c>
      <c r="W155" s="109">
        <f t="shared" si="0"/>
        <v>0</v>
      </c>
      <c r="X155" s="109">
        <f t="shared" si="0"/>
        <v>0</v>
      </c>
      <c r="Y155" s="109">
        <f t="shared" si="0"/>
        <v>0</v>
      </c>
      <c r="Z155" s="109">
        <f t="shared" si="0"/>
        <v>0</v>
      </c>
      <c r="AA155" s="109">
        <f t="shared" si="0"/>
        <v>0</v>
      </c>
      <c r="AB155" s="109">
        <f t="shared" si="0"/>
        <v>0</v>
      </c>
      <c r="AC155" s="109">
        <f t="shared" si="0"/>
        <v>0</v>
      </c>
      <c r="AD155" s="109">
        <f t="shared" si="0"/>
        <v>0</v>
      </c>
      <c r="AE155" s="109">
        <f t="shared" si="0"/>
        <v>0</v>
      </c>
      <c r="AF155" s="109">
        <f t="shared" si="0"/>
        <v>0</v>
      </c>
      <c r="AG155" s="109">
        <f t="shared" si="0"/>
        <v>0</v>
      </c>
      <c r="AH155" s="109">
        <f t="shared" si="0"/>
        <v>0</v>
      </c>
      <c r="AI155" s="109">
        <f t="shared" si="0"/>
        <v>0</v>
      </c>
      <c r="AJ155" s="109">
        <f t="shared" si="0"/>
        <v>0</v>
      </c>
      <c r="AK155" s="109">
        <f t="shared" si="0"/>
        <v>0</v>
      </c>
      <c r="AL155" s="109">
        <f t="shared" si="0"/>
        <v>0</v>
      </c>
      <c r="AM155" s="109">
        <f t="shared" si="0"/>
        <v>0</v>
      </c>
      <c r="AN155" s="109">
        <f t="shared" si="0"/>
        <v>0</v>
      </c>
      <c r="AO155" s="109">
        <f t="shared" si="0"/>
        <v>0</v>
      </c>
      <c r="AP155" s="109">
        <f t="shared" si="0"/>
        <v>0</v>
      </c>
      <c r="AQ155" s="109">
        <f t="shared" si="0"/>
        <v>0</v>
      </c>
      <c r="AR155" s="109">
        <f t="shared" si="0"/>
        <v>0</v>
      </c>
      <c r="AS155" s="109">
        <f t="shared" si="0"/>
        <v>0</v>
      </c>
      <c r="AT155" s="109">
        <f t="shared" si="0"/>
        <v>0</v>
      </c>
      <c r="AU155" s="109">
        <f t="shared" si="0"/>
        <v>0</v>
      </c>
      <c r="AV155" s="109">
        <f t="shared" si="0"/>
        <v>0</v>
      </c>
      <c r="AW155" s="109">
        <f t="shared" si="0"/>
        <v>0</v>
      </c>
      <c r="AX155" s="109">
        <f t="shared" si="0"/>
        <v>0</v>
      </c>
      <c r="AY155" s="109">
        <f t="shared" si="0"/>
        <v>0</v>
      </c>
      <c r="AZ155" s="109">
        <f t="shared" si="0"/>
        <v>0</v>
      </c>
      <c r="BA155" s="109">
        <f t="shared" si="0"/>
        <v>0</v>
      </c>
      <c r="BB155" s="109">
        <f t="shared" si="0"/>
        <v>0</v>
      </c>
      <c r="BC155" s="109">
        <f t="shared" si="0"/>
        <v>0</v>
      </c>
      <c r="BD155" s="109">
        <f t="shared" si="0"/>
        <v>0</v>
      </c>
      <c r="BE155" s="109">
        <f t="shared" si="0"/>
        <v>0</v>
      </c>
      <c r="BF155" s="109">
        <f t="shared" si="0"/>
        <v>0</v>
      </c>
      <c r="BG155" s="109">
        <f t="shared" si="0"/>
        <v>0</v>
      </c>
      <c r="BH155" s="109">
        <f t="shared" si="0"/>
        <v>0</v>
      </c>
      <c r="BI155" s="109">
        <f t="shared" si="0"/>
        <v>0</v>
      </c>
      <c r="BJ155" s="109">
        <f t="shared" si="0"/>
        <v>0</v>
      </c>
      <c r="BK155" s="109">
        <f t="shared" si="0"/>
        <v>0</v>
      </c>
      <c r="BL155" s="109">
        <f t="shared" si="0"/>
        <v>0</v>
      </c>
      <c r="BM155" s="109">
        <f t="shared" si="0"/>
        <v>0</v>
      </c>
      <c r="BN155" s="109">
        <f t="shared" si="0"/>
        <v>0</v>
      </c>
      <c r="BO155" s="109">
        <f t="shared" si="0"/>
        <v>0</v>
      </c>
      <c r="BP155" s="109">
        <f t="shared" si="0"/>
        <v>0</v>
      </c>
      <c r="BQ155" s="109">
        <f t="shared" si="0"/>
        <v>0</v>
      </c>
      <c r="BR155" s="109">
        <f t="shared" si="0"/>
        <v>0</v>
      </c>
      <c r="BS155" s="109">
        <f t="shared" si="0"/>
        <v>0</v>
      </c>
      <c r="BT155" s="109">
        <f t="shared" ref="BT155:BX155" si="1">SUM(BT152,BT106:BT147,BT87:BT104,BT78:BT85,BT73:BT76,BT68,BT59,BT51,BT46,BT41,BT33,BT24:BT31,BT21,BT15:BT18)</f>
        <v>0</v>
      </c>
      <c r="BU155" s="109">
        <f t="shared" si="1"/>
        <v>0</v>
      </c>
      <c r="BV155" s="109">
        <f t="shared" si="1"/>
        <v>0</v>
      </c>
      <c r="BW155" s="109">
        <f t="shared" si="1"/>
        <v>0</v>
      </c>
      <c r="BX155" s="109">
        <f t="shared" si="1"/>
        <v>0</v>
      </c>
      <c r="BY155" s="109">
        <v>0</v>
      </c>
      <c r="BZ155" s="109"/>
      <c r="CA155" s="111"/>
      <c r="CB155" s="223"/>
      <c r="CC155" s="223"/>
      <c r="CD155" s="223"/>
      <c r="CE155" s="105"/>
    </row>
    <row r="156" spans="1:83" ht="15" customHeight="1">
      <c r="A156" s="1141" t="s">
        <v>1014</v>
      </c>
      <c r="B156" s="966"/>
      <c r="C156" s="966"/>
      <c r="D156" s="966"/>
      <c r="E156" s="110"/>
      <c r="F156" s="110"/>
      <c r="G156" s="110" t="str">
        <f>IF(G155&gt;=95,"I",IF(G155&gt;=75,"II",IF(G155&gt;=60,"III",IF(G155&lt;60,"IV"))))</f>
        <v>IV</v>
      </c>
      <c r="H156" s="110" t="str">
        <f>IF(H155&gt;=95,"I",IF(H155&gt;=75,"II",IF(H155&gt;=60,"III",IF(H155&lt;60,"IV"))))</f>
        <v>IV</v>
      </c>
      <c r="I156" s="110" t="str">
        <f t="shared" ref="I156:M156" si="2">IF(I155&gt;=95,"I",IF(I155&gt;=75,"II",IF(I155&gt;=60,"III",IF(I155&lt;60,"IV"))))</f>
        <v>IV</v>
      </c>
      <c r="J156" s="110" t="str">
        <f t="shared" si="2"/>
        <v>IV</v>
      </c>
      <c r="K156" s="110" t="str">
        <f t="shared" si="2"/>
        <v>IV</v>
      </c>
      <c r="L156" s="110" t="str">
        <f t="shared" si="2"/>
        <v>IV</v>
      </c>
      <c r="M156" s="110" t="str">
        <f t="shared" si="2"/>
        <v>IV</v>
      </c>
      <c r="N156" s="110" t="str">
        <f t="shared" ref="N156" si="3">IF(N155&gt;=95,"I",IF(N155&gt;=75,"II",IF(N155&gt;=60,"III",IF(N155&lt;60,"IV"))))</f>
        <v>IV</v>
      </c>
      <c r="O156" s="110" t="str">
        <f t="shared" ref="O156" si="4">IF(O155&gt;=95,"I",IF(O155&gt;=75,"II",IF(O155&gt;=60,"III",IF(O155&lt;60,"IV"))))</f>
        <v>IV</v>
      </c>
      <c r="P156" s="110" t="str">
        <f t="shared" ref="P156" si="5">IF(P155&gt;=95,"I",IF(P155&gt;=75,"II",IF(P155&gt;=60,"III",IF(P155&lt;60,"IV"))))</f>
        <v>IV</v>
      </c>
      <c r="Q156" s="110" t="str">
        <f t="shared" ref="Q156:R156" si="6">IF(Q155&gt;=95,"I",IF(Q155&gt;=75,"II",IF(Q155&gt;=60,"III",IF(Q155&lt;60,"IV"))))</f>
        <v>IV</v>
      </c>
      <c r="R156" s="110" t="str">
        <f t="shared" si="6"/>
        <v>IV</v>
      </c>
      <c r="S156" s="110" t="str">
        <f t="shared" ref="S156" si="7">IF(S155&gt;=95,"I",IF(S155&gt;=75,"II",IF(S155&gt;=60,"III",IF(S155&lt;60,"IV"))))</f>
        <v>IV</v>
      </c>
      <c r="T156" s="110" t="str">
        <f t="shared" ref="T156" si="8">IF(T155&gt;=95,"I",IF(T155&gt;=75,"II",IF(T155&gt;=60,"III",IF(T155&lt;60,"IV"))))</f>
        <v>IV</v>
      </c>
      <c r="U156" s="110" t="str">
        <f t="shared" ref="U156" si="9">IF(U155&gt;=95,"I",IF(U155&gt;=75,"II",IF(U155&gt;=60,"III",IF(U155&lt;60,"IV"))))</f>
        <v>IV</v>
      </c>
      <c r="V156" s="110" t="str">
        <f t="shared" ref="V156:W156" si="10">IF(V155&gt;=95,"I",IF(V155&gt;=75,"II",IF(V155&gt;=60,"III",IF(V155&lt;60,"IV"))))</f>
        <v>IV</v>
      </c>
      <c r="W156" s="110" t="str">
        <f t="shared" si="10"/>
        <v>IV</v>
      </c>
      <c r="X156" s="110" t="str">
        <f t="shared" ref="X156" si="11">IF(X155&gt;=95,"I",IF(X155&gt;=75,"II",IF(X155&gt;=60,"III",IF(X155&lt;60,"IV"))))</f>
        <v>IV</v>
      </c>
      <c r="Y156" s="110" t="str">
        <f t="shared" ref="Y156" si="12">IF(Y155&gt;=95,"I",IF(Y155&gt;=75,"II",IF(Y155&gt;=60,"III",IF(Y155&lt;60,"IV"))))</f>
        <v>IV</v>
      </c>
      <c r="Z156" s="110" t="str">
        <f t="shared" ref="Z156" si="13">IF(Z155&gt;=95,"I",IF(Z155&gt;=75,"II",IF(Z155&gt;=60,"III",IF(Z155&lt;60,"IV"))))</f>
        <v>IV</v>
      </c>
      <c r="AA156" s="110" t="str">
        <f t="shared" ref="AA156:AB156" si="14">IF(AA155&gt;=95,"I",IF(AA155&gt;=75,"II",IF(AA155&gt;=60,"III",IF(AA155&lt;60,"IV"))))</f>
        <v>IV</v>
      </c>
      <c r="AB156" s="110" t="str">
        <f t="shared" si="14"/>
        <v>IV</v>
      </c>
      <c r="AC156" s="110" t="str">
        <f t="shared" ref="AC156" si="15">IF(AC155&gt;=95,"I",IF(AC155&gt;=75,"II",IF(AC155&gt;=60,"III",IF(AC155&lt;60,"IV"))))</f>
        <v>IV</v>
      </c>
      <c r="AD156" s="110" t="str">
        <f t="shared" ref="AD156" si="16">IF(AD155&gt;=95,"I",IF(AD155&gt;=75,"II",IF(AD155&gt;=60,"III",IF(AD155&lt;60,"IV"))))</f>
        <v>IV</v>
      </c>
      <c r="AE156" s="110" t="str">
        <f t="shared" ref="AE156" si="17">IF(AE155&gt;=95,"I",IF(AE155&gt;=75,"II",IF(AE155&gt;=60,"III",IF(AE155&lt;60,"IV"))))</f>
        <v>IV</v>
      </c>
      <c r="AF156" s="110" t="str">
        <f t="shared" ref="AF156:AG156" si="18">IF(AF155&gt;=95,"I",IF(AF155&gt;=75,"II",IF(AF155&gt;=60,"III",IF(AF155&lt;60,"IV"))))</f>
        <v>IV</v>
      </c>
      <c r="AG156" s="110" t="str">
        <f t="shared" si="18"/>
        <v>IV</v>
      </c>
      <c r="AH156" s="110" t="str">
        <f t="shared" ref="AH156" si="19">IF(AH155&gt;=95,"I",IF(AH155&gt;=75,"II",IF(AH155&gt;=60,"III",IF(AH155&lt;60,"IV"))))</f>
        <v>IV</v>
      </c>
      <c r="AI156" s="110" t="str">
        <f t="shared" ref="AI156" si="20">IF(AI155&gt;=95,"I",IF(AI155&gt;=75,"II",IF(AI155&gt;=60,"III",IF(AI155&lt;60,"IV"))))</f>
        <v>IV</v>
      </c>
      <c r="AJ156" s="110" t="str">
        <f t="shared" ref="AJ156" si="21">IF(AJ155&gt;=95,"I",IF(AJ155&gt;=75,"II",IF(AJ155&gt;=60,"III",IF(AJ155&lt;60,"IV"))))</f>
        <v>IV</v>
      </c>
      <c r="AK156" s="110" t="str">
        <f t="shared" ref="AK156:AL156" si="22">IF(AK155&gt;=95,"I",IF(AK155&gt;=75,"II",IF(AK155&gt;=60,"III",IF(AK155&lt;60,"IV"))))</f>
        <v>IV</v>
      </c>
      <c r="AL156" s="110" t="str">
        <f t="shared" si="22"/>
        <v>IV</v>
      </c>
      <c r="AM156" s="110" t="str">
        <f t="shared" ref="AM156" si="23">IF(AM155&gt;=95,"I",IF(AM155&gt;=75,"II",IF(AM155&gt;=60,"III",IF(AM155&lt;60,"IV"))))</f>
        <v>IV</v>
      </c>
      <c r="AN156" s="110" t="str">
        <f t="shared" ref="AN156" si="24">IF(AN155&gt;=95,"I",IF(AN155&gt;=75,"II",IF(AN155&gt;=60,"III",IF(AN155&lt;60,"IV"))))</f>
        <v>IV</v>
      </c>
      <c r="AO156" s="110" t="str">
        <f t="shared" ref="AO156" si="25">IF(AO155&gt;=95,"I",IF(AO155&gt;=75,"II",IF(AO155&gt;=60,"III",IF(AO155&lt;60,"IV"))))</f>
        <v>IV</v>
      </c>
      <c r="AP156" s="110" t="str">
        <f t="shared" ref="AP156:AQ156" si="26">IF(AP155&gt;=95,"I",IF(AP155&gt;=75,"II",IF(AP155&gt;=60,"III",IF(AP155&lt;60,"IV"))))</f>
        <v>IV</v>
      </c>
      <c r="AQ156" s="110" t="str">
        <f t="shared" si="26"/>
        <v>IV</v>
      </c>
      <c r="AR156" s="110" t="str">
        <f t="shared" ref="AR156" si="27">IF(AR155&gt;=95,"I",IF(AR155&gt;=75,"II",IF(AR155&gt;=60,"III",IF(AR155&lt;60,"IV"))))</f>
        <v>IV</v>
      </c>
      <c r="AS156" s="110" t="str">
        <f t="shared" ref="AS156" si="28">IF(AS155&gt;=95,"I",IF(AS155&gt;=75,"II",IF(AS155&gt;=60,"III",IF(AS155&lt;60,"IV"))))</f>
        <v>IV</v>
      </c>
      <c r="AT156" s="110" t="str">
        <f t="shared" ref="AT156" si="29">IF(AT155&gt;=95,"I",IF(AT155&gt;=75,"II",IF(AT155&gt;=60,"III",IF(AT155&lt;60,"IV"))))</f>
        <v>IV</v>
      </c>
      <c r="AU156" s="110" t="str">
        <f t="shared" ref="AU156:AV156" si="30">IF(AU155&gt;=95,"I",IF(AU155&gt;=75,"II",IF(AU155&gt;=60,"III",IF(AU155&lt;60,"IV"))))</f>
        <v>IV</v>
      </c>
      <c r="AV156" s="110" t="str">
        <f t="shared" si="30"/>
        <v>IV</v>
      </c>
      <c r="AW156" s="110" t="str">
        <f t="shared" ref="AW156" si="31">IF(AW155&gt;=95,"I",IF(AW155&gt;=75,"II",IF(AW155&gt;=60,"III",IF(AW155&lt;60,"IV"))))</f>
        <v>IV</v>
      </c>
      <c r="AX156" s="110" t="str">
        <f t="shared" ref="AX156" si="32">IF(AX155&gt;=95,"I",IF(AX155&gt;=75,"II",IF(AX155&gt;=60,"III",IF(AX155&lt;60,"IV"))))</f>
        <v>IV</v>
      </c>
      <c r="AY156" s="110" t="str">
        <f t="shared" ref="AY156" si="33">IF(AY155&gt;=95,"I",IF(AY155&gt;=75,"II",IF(AY155&gt;=60,"III",IF(AY155&lt;60,"IV"))))</f>
        <v>IV</v>
      </c>
      <c r="AZ156" s="110" t="str">
        <f t="shared" ref="AZ156:BA156" si="34">IF(AZ155&gt;=95,"I",IF(AZ155&gt;=75,"II",IF(AZ155&gt;=60,"III",IF(AZ155&lt;60,"IV"))))</f>
        <v>IV</v>
      </c>
      <c r="BA156" s="110" t="str">
        <f t="shared" si="34"/>
        <v>IV</v>
      </c>
      <c r="BB156" s="110" t="str">
        <f t="shared" ref="BB156" si="35">IF(BB155&gt;=95,"I",IF(BB155&gt;=75,"II",IF(BB155&gt;=60,"III",IF(BB155&lt;60,"IV"))))</f>
        <v>IV</v>
      </c>
      <c r="BC156" s="110" t="str">
        <f t="shared" ref="BC156" si="36">IF(BC155&gt;=95,"I",IF(BC155&gt;=75,"II",IF(BC155&gt;=60,"III",IF(BC155&lt;60,"IV"))))</f>
        <v>IV</v>
      </c>
      <c r="BD156" s="110" t="str">
        <f t="shared" ref="BD156" si="37">IF(BD155&gt;=95,"I",IF(BD155&gt;=75,"II",IF(BD155&gt;=60,"III",IF(BD155&lt;60,"IV"))))</f>
        <v>IV</v>
      </c>
      <c r="BE156" s="110" t="str">
        <f t="shared" ref="BE156:BF156" si="38">IF(BE155&gt;=95,"I",IF(BE155&gt;=75,"II",IF(BE155&gt;=60,"III",IF(BE155&lt;60,"IV"))))</f>
        <v>IV</v>
      </c>
      <c r="BF156" s="110" t="str">
        <f t="shared" si="38"/>
        <v>IV</v>
      </c>
      <c r="BG156" s="110" t="str">
        <f t="shared" ref="BG156" si="39">IF(BG155&gt;=95,"I",IF(BG155&gt;=75,"II",IF(BG155&gt;=60,"III",IF(BG155&lt;60,"IV"))))</f>
        <v>IV</v>
      </c>
      <c r="BH156" s="110" t="str">
        <f t="shared" ref="BH156" si="40">IF(BH155&gt;=95,"I",IF(BH155&gt;=75,"II",IF(BH155&gt;=60,"III",IF(BH155&lt;60,"IV"))))</f>
        <v>IV</v>
      </c>
      <c r="BI156" s="110" t="str">
        <f t="shared" ref="BI156" si="41">IF(BI155&gt;=95,"I",IF(BI155&gt;=75,"II",IF(BI155&gt;=60,"III",IF(BI155&lt;60,"IV"))))</f>
        <v>IV</v>
      </c>
      <c r="BJ156" s="110" t="str">
        <f t="shared" ref="BJ156:BK156" si="42">IF(BJ155&gt;=95,"I",IF(BJ155&gt;=75,"II",IF(BJ155&gt;=60,"III",IF(BJ155&lt;60,"IV"))))</f>
        <v>IV</v>
      </c>
      <c r="BK156" s="110" t="str">
        <f t="shared" si="42"/>
        <v>IV</v>
      </c>
      <c r="BL156" s="110" t="str">
        <f t="shared" ref="BL156" si="43">IF(BL155&gt;=95,"I",IF(BL155&gt;=75,"II",IF(BL155&gt;=60,"III",IF(BL155&lt;60,"IV"))))</f>
        <v>IV</v>
      </c>
      <c r="BM156" s="110" t="str">
        <f t="shared" ref="BM156" si="44">IF(BM155&gt;=95,"I",IF(BM155&gt;=75,"II",IF(BM155&gt;=60,"III",IF(BM155&lt;60,"IV"))))</f>
        <v>IV</v>
      </c>
      <c r="BN156" s="110" t="str">
        <f t="shared" ref="BN156" si="45">IF(BN155&gt;=95,"I",IF(BN155&gt;=75,"II",IF(BN155&gt;=60,"III",IF(BN155&lt;60,"IV"))))</f>
        <v>IV</v>
      </c>
      <c r="BO156" s="110" t="str">
        <f t="shared" ref="BO156:BP156" si="46">IF(BO155&gt;=95,"I",IF(BO155&gt;=75,"II",IF(BO155&gt;=60,"III",IF(BO155&lt;60,"IV"))))</f>
        <v>IV</v>
      </c>
      <c r="BP156" s="110" t="str">
        <f t="shared" si="46"/>
        <v>IV</v>
      </c>
      <c r="BQ156" s="110" t="str">
        <f t="shared" ref="BQ156" si="47">IF(BQ155&gt;=95,"I",IF(BQ155&gt;=75,"II",IF(BQ155&gt;=60,"III",IF(BQ155&lt;60,"IV"))))</f>
        <v>IV</v>
      </c>
      <c r="BR156" s="110" t="str">
        <f t="shared" ref="BR156" si="48">IF(BR155&gt;=95,"I",IF(BR155&gt;=75,"II",IF(BR155&gt;=60,"III",IF(BR155&lt;60,"IV"))))</f>
        <v>IV</v>
      </c>
      <c r="BS156" s="110" t="str">
        <f t="shared" ref="BS156" si="49">IF(BS155&gt;=95,"I",IF(BS155&gt;=75,"II",IF(BS155&gt;=60,"III",IF(BS155&lt;60,"IV"))))</f>
        <v>IV</v>
      </c>
      <c r="BT156" s="110" t="str">
        <f t="shared" ref="BT156:BU156" si="50">IF(BT155&gt;=95,"I",IF(BT155&gt;=75,"II",IF(BT155&gt;=60,"III",IF(BT155&lt;60,"IV"))))</f>
        <v>IV</v>
      </c>
      <c r="BU156" s="110" t="str">
        <f t="shared" si="50"/>
        <v>IV</v>
      </c>
      <c r="BV156" s="110" t="str">
        <f t="shared" ref="BV156" si="51">IF(BV155&gt;=95,"I",IF(BV155&gt;=75,"II",IF(BV155&gt;=60,"III",IF(BV155&lt;60,"IV"))))</f>
        <v>IV</v>
      </c>
      <c r="BW156" s="110" t="str">
        <f t="shared" ref="BW156" si="52">IF(BW155&gt;=95,"I",IF(BW155&gt;=75,"II",IF(BW155&gt;=60,"III",IF(BW155&lt;60,"IV"))))</f>
        <v>IV</v>
      </c>
      <c r="BX156" s="110" t="str">
        <f t="shared" ref="BX156" si="53">IF(BX155&gt;=95,"I",IF(BX155&gt;=75,"II",IF(BX155&gt;=60,"III",IF(BX155&lt;60,"IV"))))</f>
        <v>IV</v>
      </c>
      <c r="BY156" s="110"/>
      <c r="BZ156" s="110"/>
      <c r="CA156" s="111"/>
      <c r="CB156" s="223"/>
      <c r="CC156" s="223"/>
      <c r="CD156" s="223"/>
      <c r="CE156" s="105"/>
    </row>
    <row r="157" spans="1:83" ht="12.75" customHeight="1">
      <c r="A157" s="105"/>
      <c r="B157" s="792"/>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c r="BY157" s="105"/>
      <c r="BZ157" s="105"/>
      <c r="CA157" s="105"/>
      <c r="CB157" s="223"/>
      <c r="CC157" s="223"/>
      <c r="CD157" s="223"/>
      <c r="CE157" s="105"/>
    </row>
    <row r="158" spans="1:83" ht="15" customHeight="1">
      <c r="A158" s="105"/>
      <c r="B158" s="792"/>
      <c r="C158" s="104" t="s">
        <v>1015</v>
      </c>
      <c r="D158" s="104" t="s">
        <v>1016</v>
      </c>
      <c r="E158" s="306" t="s">
        <v>1934</v>
      </c>
      <c r="F158" s="105"/>
      <c r="G158" s="105"/>
      <c r="H158" s="105"/>
      <c r="I158" s="105"/>
      <c r="J158" s="105"/>
      <c r="K158" s="104"/>
      <c r="L158" s="105"/>
      <c r="M158" s="1126" t="s">
        <v>872</v>
      </c>
      <c r="N158" s="966"/>
      <c r="O158" s="966"/>
      <c r="P158" s="966"/>
      <c r="Q158" s="966"/>
      <c r="R158" s="106" t="s">
        <v>873</v>
      </c>
      <c r="S158" s="108">
        <v>0</v>
      </c>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223"/>
      <c r="CC158" s="223"/>
      <c r="CD158" s="223"/>
      <c r="CE158" s="105"/>
    </row>
    <row r="159" spans="1:83" ht="15" customHeight="1">
      <c r="A159" s="105"/>
      <c r="B159" s="792"/>
      <c r="C159" s="105"/>
      <c r="D159" s="104" t="s">
        <v>1017</v>
      </c>
      <c r="E159" s="306" t="s">
        <v>1935</v>
      </c>
      <c r="F159" s="105"/>
      <c r="G159" s="105"/>
      <c r="H159" s="105"/>
      <c r="I159" s="105"/>
      <c r="J159" s="105"/>
      <c r="K159" s="104"/>
      <c r="L159" s="105"/>
      <c r="M159" s="1126" t="s">
        <v>872</v>
      </c>
      <c r="N159" s="966"/>
      <c r="O159" s="966"/>
      <c r="P159" s="966"/>
      <c r="Q159" s="966"/>
      <c r="R159" s="106" t="s">
        <v>875</v>
      </c>
      <c r="S159" s="108">
        <v>0</v>
      </c>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223"/>
      <c r="CC159" s="223"/>
      <c r="CD159" s="223"/>
      <c r="CE159" s="105"/>
    </row>
    <row r="160" spans="1:83" ht="15" customHeight="1">
      <c r="A160" s="105"/>
      <c r="B160" s="792"/>
      <c r="C160" s="105"/>
      <c r="D160" s="104" t="s">
        <v>1018</v>
      </c>
      <c r="E160" s="306" t="s">
        <v>1936</v>
      </c>
      <c r="F160" s="105"/>
      <c r="G160" s="105"/>
      <c r="H160" s="105"/>
      <c r="I160" s="105"/>
      <c r="J160" s="105"/>
      <c r="K160" s="104"/>
      <c r="L160" s="105"/>
      <c r="M160" s="1126" t="s">
        <v>872</v>
      </c>
      <c r="N160" s="966"/>
      <c r="O160" s="966"/>
      <c r="P160" s="966"/>
      <c r="Q160" s="966"/>
      <c r="R160" s="106" t="s">
        <v>877</v>
      </c>
      <c r="S160" s="108">
        <v>0</v>
      </c>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223"/>
      <c r="CC160" s="223"/>
      <c r="CD160" s="223"/>
      <c r="CE160" s="105"/>
    </row>
    <row r="161" spans="1:83" ht="15" customHeight="1">
      <c r="A161" s="105"/>
      <c r="B161" s="792"/>
      <c r="C161" s="105"/>
      <c r="D161" s="104" t="s">
        <v>1019</v>
      </c>
      <c r="E161" s="306" t="s">
        <v>1937</v>
      </c>
      <c r="F161" s="105"/>
      <c r="G161" s="105"/>
      <c r="H161" s="105"/>
      <c r="I161" s="105"/>
      <c r="J161" s="105"/>
      <c r="K161" s="104"/>
      <c r="L161" s="105"/>
      <c r="M161" s="1126" t="s">
        <v>872</v>
      </c>
      <c r="N161" s="966"/>
      <c r="O161" s="966"/>
      <c r="P161" s="966"/>
      <c r="Q161" s="966"/>
      <c r="R161" s="106" t="s">
        <v>880</v>
      </c>
      <c r="S161" s="108">
        <v>0</v>
      </c>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223"/>
      <c r="CC161" s="223"/>
      <c r="CD161" s="223"/>
      <c r="CE161" s="105"/>
    </row>
    <row r="162" spans="1:83" ht="12.75" customHeight="1">
      <c r="A162" s="105"/>
      <c r="B162" s="792"/>
      <c r="C162" s="105"/>
      <c r="D162" s="105"/>
      <c r="E162" s="105"/>
      <c r="F162" s="105"/>
      <c r="G162" s="105"/>
      <c r="H162" s="105"/>
      <c r="I162" s="105"/>
      <c r="J162" s="105"/>
      <c r="K162" s="105"/>
      <c r="L162" s="105"/>
      <c r="M162" s="1127" t="s">
        <v>881</v>
      </c>
      <c r="N162" s="966"/>
      <c r="O162" s="966"/>
      <c r="P162" s="966"/>
      <c r="Q162" s="966"/>
      <c r="R162" s="104"/>
      <c r="S162" s="113">
        <f>SUM(S158:S161)</f>
        <v>0</v>
      </c>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223"/>
      <c r="CC162" s="223"/>
      <c r="CD162" s="223"/>
      <c r="CE162" s="105"/>
    </row>
    <row r="163" spans="1:83" ht="12.75" customHeight="1">
      <c r="A163" s="105"/>
      <c r="B163" s="792"/>
      <c r="C163" s="105" t="s">
        <v>1020</v>
      </c>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223"/>
      <c r="CC163" s="223"/>
      <c r="CD163" s="223"/>
      <c r="CE163" s="105"/>
    </row>
    <row r="164" spans="1:83" ht="12.75" customHeight="1">
      <c r="A164" s="105"/>
      <c r="B164" s="792"/>
      <c r="C164" s="105" t="s">
        <v>1021</v>
      </c>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223"/>
      <c r="CC164" s="223"/>
      <c r="CD164" s="223"/>
      <c r="CE164" s="105"/>
    </row>
    <row r="165" spans="1:83" ht="12.75" customHeight="1">
      <c r="A165" s="105"/>
      <c r="B165" s="792"/>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223"/>
      <c r="CC165" s="223"/>
      <c r="CD165" s="223"/>
      <c r="CE165" s="105"/>
    </row>
    <row r="166" spans="1:83" ht="12.75" customHeight="1">
      <c r="A166" s="105"/>
      <c r="B166" s="792"/>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223"/>
      <c r="CC166" s="223"/>
      <c r="CD166" s="223"/>
      <c r="CE166" s="105"/>
    </row>
    <row r="167" spans="1:83" ht="12.75" customHeight="1">
      <c r="A167" s="105"/>
      <c r="B167" s="792"/>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223"/>
      <c r="CC167" s="223"/>
      <c r="CD167" s="223"/>
      <c r="CE167" s="105"/>
    </row>
    <row r="168" spans="1:83" ht="12.75" customHeight="1">
      <c r="A168" s="105"/>
      <c r="B168" s="792"/>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223"/>
      <c r="CC168" s="223"/>
      <c r="CD168" s="223"/>
      <c r="CE168" s="105"/>
    </row>
    <row r="169" spans="1:83" ht="12.75" customHeight="1">
      <c r="A169" s="105"/>
      <c r="B169" s="792"/>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223"/>
      <c r="CC169" s="223"/>
      <c r="CD169" s="223"/>
      <c r="CE169" s="105"/>
    </row>
    <row r="170" spans="1:83" ht="12.75" customHeight="1">
      <c r="A170" s="105"/>
      <c r="B170" s="792"/>
      <c r="C170" s="105"/>
      <c r="D170" s="105"/>
      <c r="E170" s="114" t="s">
        <v>1022</v>
      </c>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223"/>
      <c r="CC170" s="223"/>
      <c r="CD170" s="223"/>
      <c r="CE170" s="105"/>
    </row>
    <row r="171" spans="1:83" ht="12.75" customHeight="1">
      <c r="A171" s="105"/>
      <c r="B171" s="792"/>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223"/>
      <c r="CC171" s="223"/>
      <c r="CD171" s="223"/>
      <c r="CE171" s="105"/>
    </row>
    <row r="172" spans="1:83" ht="12.75" customHeight="1">
      <c r="A172" s="105"/>
      <c r="B172" s="792"/>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223"/>
      <c r="CC172" s="223"/>
      <c r="CD172" s="223"/>
      <c r="CE172" s="105"/>
    </row>
    <row r="173" spans="1:83" ht="12.75" customHeight="1">
      <c r="A173" s="105"/>
      <c r="B173" s="792"/>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223"/>
      <c r="CC173" s="223"/>
      <c r="CD173" s="223"/>
      <c r="CE173" s="105"/>
    </row>
    <row r="174" spans="1:83" ht="12.75" customHeight="1">
      <c r="A174" s="105"/>
      <c r="B174" s="792"/>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223"/>
      <c r="CC174" s="223"/>
      <c r="CD174" s="223"/>
      <c r="CE174" s="105"/>
    </row>
    <row r="175" spans="1:83" ht="12.75" customHeight="1">
      <c r="A175" s="105"/>
      <c r="B175" s="792"/>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223"/>
      <c r="CC175" s="223"/>
      <c r="CD175" s="223"/>
      <c r="CE175" s="105"/>
    </row>
    <row r="176" spans="1:83" ht="12.75" customHeight="1">
      <c r="A176" s="105"/>
      <c r="B176" s="792"/>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223"/>
      <c r="CC176" s="223"/>
      <c r="CD176" s="223"/>
      <c r="CE176" s="105"/>
    </row>
    <row r="177" spans="1:83" ht="12.75" customHeight="1">
      <c r="A177" s="105"/>
      <c r="B177" s="792"/>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223"/>
      <c r="CC177" s="223"/>
      <c r="CD177" s="223"/>
      <c r="CE177" s="105"/>
    </row>
    <row r="178" spans="1:83" ht="12.75" customHeight="1">
      <c r="A178" s="105"/>
      <c r="B178" s="792"/>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223"/>
      <c r="CC178" s="223"/>
      <c r="CD178" s="223"/>
      <c r="CE178" s="105"/>
    </row>
    <row r="179" spans="1:83" ht="12.75" customHeight="1">
      <c r="A179" s="105"/>
      <c r="B179" s="792"/>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223"/>
      <c r="CC179" s="223"/>
      <c r="CD179" s="223"/>
      <c r="CE179" s="105"/>
    </row>
    <row r="180" spans="1:83" ht="12.75" customHeight="1">
      <c r="A180" s="105"/>
      <c r="B180" s="792"/>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223"/>
      <c r="CC180" s="223"/>
      <c r="CD180" s="223"/>
      <c r="CE180" s="105"/>
    </row>
    <row r="181" spans="1:83" ht="12.75" customHeight="1">
      <c r="A181" s="105"/>
      <c r="B181" s="792"/>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c r="BY181" s="105"/>
      <c r="BZ181" s="105"/>
      <c r="CA181" s="105"/>
      <c r="CB181" s="223"/>
      <c r="CC181" s="223"/>
      <c r="CD181" s="223"/>
      <c r="CE181" s="105"/>
    </row>
    <row r="182" spans="1:83" ht="12.75" customHeight="1">
      <c r="A182" s="105"/>
      <c r="B182" s="792"/>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223"/>
      <c r="CC182" s="223"/>
      <c r="CD182" s="223"/>
      <c r="CE182" s="105"/>
    </row>
    <row r="183" spans="1:83" ht="12.75" customHeight="1">
      <c r="A183" s="105"/>
      <c r="B183" s="792"/>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c r="BJ183" s="105"/>
      <c r="BK183" s="105"/>
      <c r="BL183" s="105"/>
      <c r="BM183" s="105"/>
      <c r="BN183" s="105"/>
      <c r="BO183" s="105"/>
      <c r="BP183" s="105"/>
      <c r="BQ183" s="105"/>
      <c r="BR183" s="105"/>
      <c r="BS183" s="105"/>
      <c r="BT183" s="105"/>
      <c r="BU183" s="105"/>
      <c r="BV183" s="105"/>
      <c r="BW183" s="105"/>
      <c r="BX183" s="105"/>
      <c r="BY183" s="105"/>
      <c r="BZ183" s="105"/>
      <c r="CA183" s="105"/>
      <c r="CB183" s="223"/>
      <c r="CC183" s="223"/>
      <c r="CD183" s="223"/>
      <c r="CE183" s="105"/>
    </row>
    <row r="184" spans="1:83" ht="12.75" customHeight="1">
      <c r="A184" s="105"/>
      <c r="B184" s="792"/>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223"/>
      <c r="CC184" s="223"/>
      <c r="CD184" s="223"/>
      <c r="CE184" s="105"/>
    </row>
    <row r="185" spans="1:83" ht="12.75" customHeight="1">
      <c r="A185" s="105"/>
      <c r="B185" s="792"/>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223"/>
      <c r="CC185" s="223"/>
      <c r="CD185" s="223"/>
      <c r="CE185" s="105"/>
    </row>
    <row r="186" spans="1:83" ht="12.75" customHeight="1">
      <c r="A186" s="105"/>
      <c r="B186" s="792"/>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223"/>
      <c r="CC186" s="223"/>
      <c r="CD186" s="223"/>
      <c r="CE186" s="105"/>
    </row>
    <row r="187" spans="1:83" ht="12.75" customHeight="1">
      <c r="A187" s="13"/>
      <c r="B187" s="1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227"/>
      <c r="CC187" s="227"/>
      <c r="CD187" s="227"/>
      <c r="CE187" s="13"/>
    </row>
    <row r="188" spans="1:83" ht="12.75" customHeight="1">
      <c r="A188" s="13"/>
      <c r="B188" s="1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227"/>
      <c r="CC188" s="227"/>
      <c r="CD188" s="227"/>
      <c r="CE188" s="13"/>
    </row>
    <row r="189" spans="1:83" ht="12.75" customHeight="1">
      <c r="A189" s="13"/>
      <c r="B189" s="1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227"/>
      <c r="CC189" s="227"/>
      <c r="CD189" s="227"/>
      <c r="CE189" s="13"/>
    </row>
    <row r="190" spans="1:83" ht="12.75" customHeight="1">
      <c r="A190" s="13"/>
      <c r="B190" s="1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227"/>
      <c r="CC190" s="227"/>
      <c r="CD190" s="227"/>
      <c r="CE190" s="13"/>
    </row>
    <row r="191" spans="1:83" ht="12.75" customHeight="1">
      <c r="A191" s="13"/>
      <c r="B191" s="1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227"/>
      <c r="CC191" s="227"/>
      <c r="CD191" s="227"/>
      <c r="CE191" s="13"/>
    </row>
    <row r="192" spans="1:83" ht="12.75" customHeight="1">
      <c r="A192" s="13"/>
      <c r="B192" s="1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227"/>
      <c r="CC192" s="227"/>
      <c r="CD192" s="227"/>
      <c r="CE192" s="13"/>
    </row>
    <row r="193" spans="1:83" ht="12.75" customHeight="1">
      <c r="A193" s="13"/>
      <c r="B193" s="1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227"/>
      <c r="CC193" s="227"/>
      <c r="CD193" s="227"/>
      <c r="CE193" s="13"/>
    </row>
    <row r="194" spans="1:83" ht="12.75" customHeight="1">
      <c r="A194" s="13"/>
      <c r="B194" s="1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227"/>
      <c r="CC194" s="227"/>
      <c r="CD194" s="227"/>
      <c r="CE194" s="13"/>
    </row>
    <row r="195" spans="1:83" ht="12.75" customHeight="1">
      <c r="A195" s="13"/>
      <c r="B195" s="1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227"/>
      <c r="CC195" s="227"/>
      <c r="CD195" s="227"/>
      <c r="CE195" s="13"/>
    </row>
    <row r="196" spans="1:83" ht="12.75" customHeight="1">
      <c r="A196" s="13"/>
      <c r="B196" s="1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227"/>
      <c r="CC196" s="227"/>
      <c r="CD196" s="227"/>
      <c r="CE196" s="13"/>
    </row>
    <row r="197" spans="1:83" ht="12.75" customHeight="1">
      <c r="A197" s="13"/>
      <c r="B197" s="1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227"/>
      <c r="CC197" s="227"/>
      <c r="CD197" s="227"/>
      <c r="CE197" s="13"/>
    </row>
    <row r="198" spans="1:83" ht="12.75" customHeight="1">
      <c r="A198" s="13"/>
      <c r="B198" s="1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227"/>
      <c r="CC198" s="227"/>
      <c r="CD198" s="227"/>
      <c r="CE198" s="13"/>
    </row>
    <row r="199" spans="1:83" ht="12.75" customHeight="1">
      <c r="A199" s="13"/>
      <c r="B199" s="1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227"/>
      <c r="CC199" s="227"/>
      <c r="CD199" s="227"/>
      <c r="CE199" s="13"/>
    </row>
    <row r="200" spans="1:83" ht="12.75" customHeight="1">
      <c r="A200" s="13"/>
      <c r="B200" s="1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227"/>
      <c r="CC200" s="227"/>
      <c r="CD200" s="227"/>
      <c r="CE200" s="13"/>
    </row>
    <row r="201" spans="1:83" ht="12.75" customHeight="1">
      <c r="A201" s="13"/>
      <c r="B201" s="1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227"/>
      <c r="CC201" s="227"/>
      <c r="CD201" s="227"/>
      <c r="CE201" s="13"/>
    </row>
    <row r="202" spans="1:83" ht="12.75" customHeight="1">
      <c r="A202" s="13"/>
      <c r="B202" s="1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227"/>
      <c r="CC202" s="227"/>
      <c r="CD202" s="227"/>
      <c r="CE202" s="13"/>
    </row>
    <row r="203" spans="1:83" ht="12.75" customHeight="1">
      <c r="A203" s="13"/>
      <c r="B203" s="1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227"/>
      <c r="CC203" s="227"/>
      <c r="CD203" s="227"/>
      <c r="CE203" s="13"/>
    </row>
    <row r="204" spans="1:83" ht="12.75" customHeight="1">
      <c r="A204" s="13"/>
      <c r="B204" s="1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227"/>
      <c r="CC204" s="227"/>
      <c r="CD204" s="227"/>
      <c r="CE204" s="13"/>
    </row>
    <row r="205" spans="1:83" ht="12.75" customHeight="1">
      <c r="A205" s="13"/>
      <c r="B205" s="1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227"/>
      <c r="CC205" s="227"/>
      <c r="CD205" s="227"/>
      <c r="CE205" s="13"/>
    </row>
    <row r="206" spans="1:83" ht="12.75" customHeight="1">
      <c r="A206" s="13"/>
      <c r="B206" s="1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227"/>
      <c r="CC206" s="227"/>
      <c r="CD206" s="227"/>
      <c r="CE206" s="13"/>
    </row>
    <row r="207" spans="1:83" ht="12.75" customHeight="1">
      <c r="A207" s="13"/>
      <c r="B207" s="1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227"/>
      <c r="CC207" s="227"/>
      <c r="CD207" s="227"/>
      <c r="CE207" s="13"/>
    </row>
    <row r="208" spans="1:83" ht="12.75" customHeight="1">
      <c r="A208" s="13"/>
      <c r="B208" s="1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227"/>
      <c r="CC208" s="227"/>
      <c r="CD208" s="227"/>
      <c r="CE208" s="13"/>
    </row>
    <row r="209" spans="1:83" ht="12.75" customHeight="1">
      <c r="A209" s="13"/>
      <c r="B209" s="1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227"/>
      <c r="CC209" s="227"/>
      <c r="CD209" s="227"/>
      <c r="CE209" s="13"/>
    </row>
    <row r="210" spans="1:83" ht="12.75" customHeight="1">
      <c r="A210" s="13"/>
      <c r="B210" s="1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227"/>
      <c r="CC210" s="227"/>
      <c r="CD210" s="227"/>
      <c r="CE210" s="13"/>
    </row>
    <row r="211" spans="1:83" ht="12.75" customHeight="1">
      <c r="A211" s="13"/>
      <c r="B211" s="1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227"/>
      <c r="CC211" s="227"/>
      <c r="CD211" s="227"/>
      <c r="CE211" s="13"/>
    </row>
    <row r="212" spans="1:83" ht="12.75" customHeight="1">
      <c r="A212" s="13"/>
      <c r="B212" s="1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227"/>
      <c r="CC212" s="227"/>
      <c r="CD212" s="227"/>
      <c r="CE212" s="13"/>
    </row>
    <row r="213" spans="1:83" ht="12.75" customHeight="1">
      <c r="A213" s="13"/>
      <c r="B213" s="1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227"/>
      <c r="CC213" s="227"/>
      <c r="CD213" s="227"/>
      <c r="CE213" s="13"/>
    </row>
    <row r="214" spans="1:83" ht="12.75" customHeight="1">
      <c r="A214" s="13"/>
      <c r="B214" s="1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227"/>
      <c r="CC214" s="227"/>
      <c r="CD214" s="227"/>
      <c r="CE214" s="13"/>
    </row>
    <row r="215" spans="1:83" ht="12.75" customHeight="1">
      <c r="A215" s="13"/>
      <c r="B215" s="1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227"/>
      <c r="CC215" s="227"/>
      <c r="CD215" s="227"/>
      <c r="CE215" s="13"/>
    </row>
    <row r="216" spans="1:83" ht="12.75" customHeight="1">
      <c r="A216" s="13"/>
      <c r="B216" s="1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227"/>
      <c r="CC216" s="227"/>
      <c r="CD216" s="227"/>
      <c r="CE216" s="13"/>
    </row>
    <row r="217" spans="1:83" ht="12.75" customHeight="1">
      <c r="A217" s="13"/>
      <c r="B217" s="1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227"/>
      <c r="CC217" s="227"/>
      <c r="CD217" s="227"/>
      <c r="CE217" s="13"/>
    </row>
    <row r="218" spans="1:83" ht="12.75" customHeight="1">
      <c r="A218" s="13"/>
      <c r="B218" s="1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227"/>
      <c r="CC218" s="227"/>
      <c r="CD218" s="227"/>
      <c r="CE218" s="13"/>
    </row>
    <row r="219" spans="1:83" ht="12.75" customHeight="1">
      <c r="A219" s="13"/>
      <c r="B219" s="1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227"/>
      <c r="CC219" s="227"/>
      <c r="CD219" s="227"/>
      <c r="CE219" s="13"/>
    </row>
    <row r="220" spans="1:83" ht="12.75" customHeight="1">
      <c r="A220" s="13"/>
      <c r="B220" s="1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227"/>
      <c r="CC220" s="227"/>
      <c r="CD220" s="227"/>
      <c r="CE220" s="13"/>
    </row>
    <row r="221" spans="1:83" ht="12.75" customHeight="1">
      <c r="A221" s="13"/>
      <c r="B221" s="1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227"/>
      <c r="CC221" s="227"/>
      <c r="CD221" s="227"/>
      <c r="CE221" s="13"/>
    </row>
    <row r="222" spans="1:83" ht="12.75" customHeight="1">
      <c r="A222" s="13"/>
      <c r="B222" s="1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227"/>
      <c r="CC222" s="227"/>
      <c r="CD222" s="227"/>
      <c r="CE222" s="13"/>
    </row>
    <row r="223" spans="1:83" ht="12.75" customHeight="1">
      <c r="A223" s="13"/>
      <c r="B223" s="1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227"/>
      <c r="CC223" s="227"/>
      <c r="CD223" s="227"/>
      <c r="CE223" s="13"/>
    </row>
    <row r="224" spans="1:83" ht="12.75" customHeight="1">
      <c r="A224" s="13"/>
      <c r="B224" s="1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227"/>
      <c r="CC224" s="227"/>
      <c r="CD224" s="227"/>
      <c r="CE224" s="13"/>
    </row>
    <row r="225" spans="1:83" ht="12.75" customHeight="1">
      <c r="A225" s="13"/>
      <c r="B225" s="1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227"/>
      <c r="CC225" s="227"/>
      <c r="CD225" s="227"/>
      <c r="CE225" s="13"/>
    </row>
    <row r="226" spans="1:83" ht="12.75" customHeight="1">
      <c r="A226" s="13"/>
      <c r="B226" s="1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227"/>
      <c r="CC226" s="227"/>
      <c r="CD226" s="227"/>
      <c r="CE226" s="13"/>
    </row>
    <row r="227" spans="1:83" ht="12.75" customHeight="1">
      <c r="A227" s="13"/>
      <c r="B227" s="1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227"/>
      <c r="CC227" s="227"/>
      <c r="CD227" s="227"/>
      <c r="CE227" s="13"/>
    </row>
    <row r="228" spans="1:83" ht="12.75" customHeight="1">
      <c r="A228" s="13"/>
      <c r="B228" s="1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227"/>
      <c r="CC228" s="227"/>
      <c r="CD228" s="227"/>
      <c r="CE228" s="13"/>
    </row>
    <row r="229" spans="1:83" ht="12.75" customHeight="1">
      <c r="A229" s="13"/>
      <c r="B229" s="1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227"/>
      <c r="CC229" s="227"/>
      <c r="CD229" s="227"/>
      <c r="CE229" s="13"/>
    </row>
    <row r="230" spans="1:83" ht="12.75" customHeight="1">
      <c r="A230" s="13"/>
      <c r="B230" s="1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227"/>
      <c r="CC230" s="227"/>
      <c r="CD230" s="227"/>
      <c r="CE230" s="13"/>
    </row>
    <row r="231" spans="1:83" ht="12.75" customHeight="1">
      <c r="A231" s="13"/>
      <c r="B231" s="1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227"/>
      <c r="CC231" s="227"/>
      <c r="CD231" s="227"/>
      <c r="CE231" s="13"/>
    </row>
    <row r="232" spans="1:83" ht="12.75" customHeight="1">
      <c r="A232" s="13"/>
      <c r="B232" s="1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227"/>
      <c r="CC232" s="227"/>
      <c r="CD232" s="227"/>
      <c r="CE232" s="13"/>
    </row>
    <row r="233" spans="1:83" ht="12.75" customHeight="1">
      <c r="A233" s="13"/>
      <c r="B233" s="1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227"/>
      <c r="CC233" s="227"/>
      <c r="CD233" s="227"/>
      <c r="CE233" s="13"/>
    </row>
    <row r="234" spans="1:83" ht="12.75" customHeight="1">
      <c r="A234" s="13"/>
      <c r="B234" s="1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227"/>
      <c r="CC234" s="227"/>
      <c r="CD234" s="227"/>
      <c r="CE234" s="13"/>
    </row>
    <row r="235" spans="1:83" ht="12.75" customHeight="1">
      <c r="A235" s="13"/>
      <c r="B235" s="1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227"/>
      <c r="CC235" s="227"/>
      <c r="CD235" s="227"/>
      <c r="CE235" s="13"/>
    </row>
    <row r="236" spans="1:83" ht="12.75" customHeight="1">
      <c r="A236" s="13"/>
      <c r="B236" s="1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227"/>
      <c r="CC236" s="227"/>
      <c r="CD236" s="227"/>
      <c r="CE236" s="13"/>
    </row>
    <row r="237" spans="1:83" ht="12.75" customHeight="1">
      <c r="A237" s="13"/>
      <c r="B237" s="1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227"/>
      <c r="CC237" s="227"/>
      <c r="CD237" s="227"/>
      <c r="CE237" s="13"/>
    </row>
    <row r="238" spans="1:83" ht="12.75" customHeight="1">
      <c r="A238" s="13"/>
      <c r="B238" s="1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227"/>
      <c r="CC238" s="227"/>
      <c r="CD238" s="227"/>
      <c r="CE238" s="13"/>
    </row>
    <row r="239" spans="1:83" ht="12.75" customHeight="1">
      <c r="A239" s="13"/>
      <c r="B239" s="1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227"/>
      <c r="CC239" s="227"/>
      <c r="CD239" s="227"/>
      <c r="CE239" s="13"/>
    </row>
    <row r="240" spans="1:83" ht="12.75" customHeight="1">
      <c r="A240" s="13"/>
      <c r="B240" s="1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227"/>
      <c r="CC240" s="227"/>
      <c r="CD240" s="227"/>
      <c r="CE240" s="13"/>
    </row>
    <row r="241" spans="1:83" ht="12.75" customHeight="1">
      <c r="A241" s="13"/>
      <c r="B241" s="1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227"/>
      <c r="CC241" s="227"/>
      <c r="CD241" s="227"/>
      <c r="CE241" s="13"/>
    </row>
    <row r="242" spans="1:83" ht="12.75" customHeight="1">
      <c r="A242" s="13"/>
      <c r="B242" s="1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227"/>
      <c r="CC242" s="227"/>
      <c r="CD242" s="227"/>
      <c r="CE242" s="13"/>
    </row>
    <row r="243" spans="1:83" ht="12.75" customHeight="1">
      <c r="A243" s="13"/>
      <c r="B243" s="1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227"/>
      <c r="CC243" s="227"/>
      <c r="CD243" s="227"/>
      <c r="CE243" s="13"/>
    </row>
    <row r="244" spans="1:83" ht="12.75" customHeight="1">
      <c r="A244" s="13"/>
      <c r="B244" s="1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227"/>
      <c r="CC244" s="227"/>
      <c r="CD244" s="227"/>
      <c r="CE244" s="13"/>
    </row>
    <row r="245" spans="1:83" ht="12.75" customHeight="1">
      <c r="A245" s="13"/>
      <c r="B245" s="1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227"/>
      <c r="CC245" s="227"/>
      <c r="CD245" s="227"/>
      <c r="CE245" s="13"/>
    </row>
    <row r="246" spans="1:83" ht="12.75" customHeight="1">
      <c r="A246" s="13"/>
      <c r="B246" s="1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227"/>
      <c r="CC246" s="227"/>
      <c r="CD246" s="227"/>
      <c r="CE246" s="13"/>
    </row>
    <row r="247" spans="1:83" ht="12.75" customHeight="1">
      <c r="A247" s="13"/>
      <c r="B247" s="1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227"/>
      <c r="CC247" s="227"/>
      <c r="CD247" s="227"/>
      <c r="CE247" s="13"/>
    </row>
    <row r="248" spans="1:83" ht="12.75" customHeight="1">
      <c r="A248" s="13"/>
      <c r="B248" s="1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227"/>
      <c r="CC248" s="227"/>
      <c r="CD248" s="227"/>
      <c r="CE248" s="13"/>
    </row>
    <row r="249" spans="1:83" ht="12.75" customHeight="1">
      <c r="A249" s="13"/>
      <c r="B249" s="1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227"/>
      <c r="CC249" s="227"/>
      <c r="CD249" s="227"/>
      <c r="CE249" s="13"/>
    </row>
    <row r="250" spans="1:83" ht="12.75" customHeight="1">
      <c r="A250" s="13"/>
      <c r="B250" s="1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227"/>
      <c r="CC250" s="227"/>
      <c r="CD250" s="227"/>
      <c r="CE250" s="13"/>
    </row>
    <row r="251" spans="1:83" ht="12.75" customHeight="1">
      <c r="A251" s="13"/>
      <c r="B251" s="1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227"/>
      <c r="CC251" s="227"/>
      <c r="CD251" s="227"/>
      <c r="CE251" s="13"/>
    </row>
    <row r="252" spans="1:83" ht="12.75" customHeight="1">
      <c r="A252" s="13"/>
      <c r="B252" s="1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227"/>
      <c r="CC252" s="227"/>
      <c r="CD252" s="227"/>
      <c r="CE252" s="13"/>
    </row>
    <row r="253" spans="1:83" ht="12.75" customHeight="1">
      <c r="A253" s="13"/>
      <c r="B253" s="1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227"/>
      <c r="CC253" s="227"/>
      <c r="CD253" s="227"/>
      <c r="CE253" s="13"/>
    </row>
    <row r="254" spans="1:83" ht="12.75" customHeight="1">
      <c r="A254" s="13"/>
      <c r="B254" s="1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227"/>
      <c r="CC254" s="227"/>
      <c r="CD254" s="227"/>
      <c r="CE254" s="13"/>
    </row>
    <row r="255" spans="1:83" ht="12.75" customHeight="1">
      <c r="A255" s="13"/>
      <c r="B255" s="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227"/>
      <c r="CC255" s="227"/>
      <c r="CD255" s="227"/>
      <c r="CE255" s="13"/>
    </row>
    <row r="256" spans="1:83" ht="12.75" customHeight="1">
      <c r="A256" s="13"/>
      <c r="B256" s="1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227"/>
      <c r="CC256" s="227"/>
      <c r="CD256" s="227"/>
      <c r="CE256" s="13"/>
    </row>
    <row r="257" spans="1:83" ht="12.75" customHeight="1">
      <c r="A257" s="13"/>
      <c r="B257" s="1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227"/>
      <c r="CC257" s="227"/>
      <c r="CD257" s="227"/>
      <c r="CE257" s="13"/>
    </row>
    <row r="258" spans="1:83" ht="12.75" customHeight="1">
      <c r="A258" s="13"/>
      <c r="B258" s="1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227"/>
      <c r="CC258" s="227"/>
      <c r="CD258" s="227"/>
      <c r="CE258" s="13"/>
    </row>
    <row r="259" spans="1:83" ht="12.75" customHeight="1">
      <c r="A259" s="13"/>
      <c r="B259" s="1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227"/>
      <c r="CC259" s="227"/>
      <c r="CD259" s="227"/>
      <c r="CE259" s="13"/>
    </row>
    <row r="260" spans="1:83" ht="12.75" customHeight="1">
      <c r="A260" s="13"/>
      <c r="B260" s="1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227"/>
      <c r="CC260" s="227"/>
      <c r="CD260" s="227"/>
      <c r="CE260" s="13"/>
    </row>
    <row r="261" spans="1:83" ht="12.75" customHeight="1">
      <c r="A261" s="13"/>
      <c r="B261" s="1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227"/>
      <c r="CC261" s="227"/>
      <c r="CD261" s="227"/>
      <c r="CE261" s="13"/>
    </row>
    <row r="262" spans="1:83" ht="12.75" customHeight="1">
      <c r="A262" s="13"/>
      <c r="B262" s="1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227"/>
      <c r="CC262" s="227"/>
      <c r="CD262" s="227"/>
      <c r="CE262" s="13"/>
    </row>
    <row r="263" spans="1:83" ht="12.75" customHeight="1">
      <c r="A263" s="13"/>
      <c r="B263" s="1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227"/>
      <c r="CC263" s="227"/>
      <c r="CD263" s="227"/>
      <c r="CE263" s="13"/>
    </row>
    <row r="264" spans="1:83" ht="12.75" customHeight="1">
      <c r="A264" s="13"/>
      <c r="B264" s="1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227"/>
      <c r="CC264" s="227"/>
      <c r="CD264" s="227"/>
      <c r="CE264" s="13"/>
    </row>
    <row r="265" spans="1:83" ht="12.75" customHeight="1">
      <c r="A265" s="13"/>
      <c r="B265" s="1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227"/>
      <c r="CC265" s="227"/>
      <c r="CD265" s="227"/>
      <c r="CE265" s="13"/>
    </row>
    <row r="266" spans="1:83" ht="12.75" customHeight="1">
      <c r="A266" s="13"/>
      <c r="B266" s="1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227"/>
      <c r="CC266" s="227"/>
      <c r="CD266" s="227"/>
      <c r="CE266" s="13"/>
    </row>
    <row r="267" spans="1:83" ht="12.75" customHeight="1">
      <c r="A267" s="13"/>
      <c r="B267" s="1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227"/>
      <c r="CC267" s="227"/>
      <c r="CD267" s="227"/>
      <c r="CE267" s="13"/>
    </row>
    <row r="268" spans="1:83" ht="12.75" customHeight="1">
      <c r="A268" s="13"/>
      <c r="B268" s="1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227"/>
      <c r="CC268" s="227"/>
      <c r="CD268" s="227"/>
      <c r="CE268" s="13"/>
    </row>
    <row r="269" spans="1:83" ht="12.75" customHeight="1">
      <c r="A269" s="13"/>
      <c r="B269" s="1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227"/>
      <c r="CC269" s="227"/>
      <c r="CD269" s="227"/>
      <c r="CE269" s="13"/>
    </row>
    <row r="270" spans="1:83" ht="12.75" customHeight="1">
      <c r="A270" s="13"/>
      <c r="B270" s="1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227"/>
      <c r="CC270" s="227"/>
      <c r="CD270" s="227"/>
      <c r="CE270" s="13"/>
    </row>
    <row r="271" spans="1:83" ht="12.75" customHeight="1">
      <c r="A271" s="13"/>
      <c r="B271" s="1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227"/>
      <c r="CC271" s="227"/>
      <c r="CD271" s="227"/>
      <c r="CE271" s="13"/>
    </row>
    <row r="272" spans="1:83" ht="12.75" customHeight="1">
      <c r="A272" s="13"/>
      <c r="B272" s="1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227"/>
      <c r="CC272" s="227"/>
      <c r="CD272" s="227"/>
      <c r="CE272" s="13"/>
    </row>
    <row r="273" spans="1:83" ht="12.75" customHeight="1">
      <c r="A273" s="13"/>
      <c r="B273" s="1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227"/>
      <c r="CC273" s="227"/>
      <c r="CD273" s="227"/>
      <c r="CE273" s="13"/>
    </row>
    <row r="274" spans="1:83" ht="12.75" customHeight="1">
      <c r="A274" s="13"/>
      <c r="B274" s="1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227"/>
      <c r="CC274" s="227"/>
      <c r="CD274" s="227"/>
      <c r="CE274" s="13"/>
    </row>
    <row r="275" spans="1:83" ht="12.75" customHeight="1">
      <c r="A275" s="13"/>
      <c r="B275" s="1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227"/>
      <c r="CC275" s="227"/>
      <c r="CD275" s="227"/>
      <c r="CE275" s="13"/>
    </row>
    <row r="276" spans="1:83" ht="12.75" customHeight="1">
      <c r="A276" s="13"/>
      <c r="B276" s="1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227"/>
      <c r="CC276" s="227"/>
      <c r="CD276" s="227"/>
      <c r="CE276" s="13"/>
    </row>
    <row r="277" spans="1:83" ht="12.75" customHeight="1">
      <c r="A277" s="13"/>
      <c r="B277" s="1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227"/>
      <c r="CC277" s="227"/>
      <c r="CD277" s="227"/>
      <c r="CE277" s="13"/>
    </row>
    <row r="278" spans="1:83" ht="12.75" customHeight="1">
      <c r="A278" s="13"/>
      <c r="B278" s="1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227"/>
      <c r="CC278" s="227"/>
      <c r="CD278" s="227"/>
      <c r="CE278" s="13"/>
    </row>
    <row r="279" spans="1:83" ht="12.75" customHeight="1">
      <c r="A279" s="13"/>
      <c r="B279" s="1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227"/>
      <c r="CC279" s="227"/>
      <c r="CD279" s="227"/>
      <c r="CE279" s="13"/>
    </row>
    <row r="280" spans="1:83" ht="12.75" customHeight="1">
      <c r="A280" s="13"/>
      <c r="B280" s="1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227"/>
      <c r="CC280" s="227"/>
      <c r="CD280" s="227"/>
      <c r="CE280" s="13"/>
    </row>
    <row r="281" spans="1:83" ht="12.75" customHeight="1">
      <c r="A281" s="13"/>
      <c r="B281" s="1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227"/>
      <c r="CC281" s="227"/>
      <c r="CD281" s="227"/>
      <c r="CE281" s="13"/>
    </row>
    <row r="282" spans="1:83" ht="12.75" customHeight="1">
      <c r="A282" s="13"/>
      <c r="B282" s="1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227"/>
      <c r="CC282" s="227"/>
      <c r="CD282" s="227"/>
      <c r="CE282" s="13"/>
    </row>
    <row r="283" spans="1:83" ht="12.75" customHeight="1">
      <c r="A283" s="13"/>
      <c r="B283" s="1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227"/>
      <c r="CC283" s="227"/>
      <c r="CD283" s="227"/>
      <c r="CE283" s="13"/>
    </row>
    <row r="284" spans="1:83" ht="12.75" customHeight="1">
      <c r="A284" s="13"/>
      <c r="B284" s="1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227"/>
      <c r="CC284" s="227"/>
      <c r="CD284" s="227"/>
      <c r="CE284" s="13"/>
    </row>
    <row r="285" spans="1:83" ht="12.75" customHeight="1">
      <c r="A285" s="13"/>
      <c r="B285" s="1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227"/>
      <c r="CC285" s="227"/>
      <c r="CD285" s="227"/>
      <c r="CE285" s="13"/>
    </row>
    <row r="286" spans="1:83" ht="12.75" customHeight="1">
      <c r="A286" s="13"/>
      <c r="B286" s="1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227"/>
      <c r="CC286" s="227"/>
      <c r="CD286" s="227"/>
      <c r="CE286" s="13"/>
    </row>
    <row r="287" spans="1:83" ht="12.75" customHeight="1">
      <c r="A287" s="13"/>
      <c r="B287" s="1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227"/>
      <c r="CC287" s="227"/>
      <c r="CD287" s="227"/>
      <c r="CE287" s="13"/>
    </row>
    <row r="288" spans="1:83" ht="12.75" customHeight="1">
      <c r="A288" s="13"/>
      <c r="B288" s="1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227"/>
      <c r="CC288" s="227"/>
      <c r="CD288" s="227"/>
      <c r="CE288" s="13"/>
    </row>
    <row r="289" spans="1:83" ht="12.75" customHeight="1">
      <c r="A289" s="13"/>
      <c r="B289" s="1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227"/>
      <c r="CC289" s="227"/>
      <c r="CD289" s="227"/>
      <c r="CE289" s="13"/>
    </row>
    <row r="290" spans="1:83" ht="12.75" customHeight="1">
      <c r="A290" s="13"/>
      <c r="B290" s="1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227"/>
      <c r="CC290" s="227"/>
      <c r="CD290" s="227"/>
      <c r="CE290" s="13"/>
    </row>
    <row r="291" spans="1:83" ht="12.75" customHeight="1">
      <c r="A291" s="13"/>
      <c r="B291" s="1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227"/>
      <c r="CC291" s="227"/>
      <c r="CD291" s="227"/>
      <c r="CE291" s="13"/>
    </row>
    <row r="292" spans="1:83" ht="12.75" customHeight="1">
      <c r="A292" s="13"/>
      <c r="B292" s="1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227"/>
      <c r="CC292" s="227"/>
      <c r="CD292" s="227"/>
      <c r="CE292" s="13"/>
    </row>
    <row r="293" spans="1:83" ht="12.75" customHeight="1">
      <c r="A293" s="13"/>
      <c r="B293" s="1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227"/>
      <c r="CC293" s="227"/>
      <c r="CD293" s="227"/>
      <c r="CE293" s="13"/>
    </row>
    <row r="294" spans="1:83" ht="12.75" customHeight="1">
      <c r="A294" s="13"/>
      <c r="B294" s="1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227"/>
      <c r="CC294" s="227"/>
      <c r="CD294" s="227"/>
      <c r="CE294" s="13"/>
    </row>
    <row r="295" spans="1:83" ht="12.75" customHeight="1">
      <c r="A295" s="13"/>
      <c r="B295" s="1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227"/>
      <c r="CC295" s="227"/>
      <c r="CD295" s="227"/>
      <c r="CE295" s="13"/>
    </row>
    <row r="296" spans="1:83" ht="12.75" customHeight="1">
      <c r="A296" s="13"/>
      <c r="B296" s="1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227"/>
      <c r="CC296" s="227"/>
      <c r="CD296" s="227"/>
      <c r="CE296" s="13"/>
    </row>
    <row r="297" spans="1:83" ht="12.75" customHeight="1">
      <c r="A297" s="13"/>
      <c r="B297" s="1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227"/>
      <c r="CC297" s="227"/>
      <c r="CD297" s="227"/>
      <c r="CE297" s="13"/>
    </row>
    <row r="298" spans="1:83" ht="12.75" customHeight="1">
      <c r="A298" s="13"/>
      <c r="B298" s="1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227"/>
      <c r="CC298" s="227"/>
      <c r="CD298" s="227"/>
      <c r="CE298" s="13"/>
    </row>
    <row r="299" spans="1:83" ht="12.75" customHeight="1">
      <c r="A299" s="13"/>
      <c r="B299" s="1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227"/>
      <c r="CC299" s="227"/>
      <c r="CD299" s="227"/>
      <c r="CE299" s="13"/>
    </row>
    <row r="300" spans="1:83" ht="12.75" customHeight="1">
      <c r="A300" s="13"/>
      <c r="B300" s="1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227"/>
      <c r="CC300" s="227"/>
      <c r="CD300" s="227"/>
      <c r="CE300" s="13"/>
    </row>
    <row r="301" spans="1:83" ht="12.75" customHeight="1">
      <c r="A301" s="13"/>
      <c r="B301" s="1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227"/>
      <c r="CC301" s="227"/>
      <c r="CD301" s="227"/>
      <c r="CE301" s="13"/>
    </row>
    <row r="302" spans="1:83" ht="12.75" customHeight="1">
      <c r="A302" s="13"/>
      <c r="B302" s="1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227"/>
      <c r="CC302" s="227"/>
      <c r="CD302" s="227"/>
      <c r="CE302" s="13"/>
    </row>
    <row r="303" spans="1:83" ht="12.75" customHeight="1">
      <c r="A303" s="13"/>
      <c r="B303" s="1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227"/>
      <c r="CC303" s="227"/>
      <c r="CD303" s="227"/>
      <c r="CE303" s="13"/>
    </row>
    <row r="304" spans="1:83" ht="12.75" customHeight="1">
      <c r="A304" s="13"/>
      <c r="B304" s="1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227"/>
      <c r="CC304" s="227"/>
      <c r="CD304" s="227"/>
      <c r="CE304" s="13"/>
    </row>
    <row r="305" spans="1:83" ht="12.75" customHeight="1">
      <c r="A305" s="13"/>
      <c r="B305" s="1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227"/>
      <c r="CC305" s="227"/>
      <c r="CD305" s="227"/>
      <c r="CE305" s="13"/>
    </row>
    <row r="306" spans="1:83" ht="12.75" customHeight="1">
      <c r="A306" s="13"/>
      <c r="B306" s="1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227"/>
      <c r="CC306" s="227"/>
      <c r="CD306" s="227"/>
      <c r="CE306" s="13"/>
    </row>
    <row r="307" spans="1:83" ht="12.75" customHeight="1">
      <c r="A307" s="13"/>
      <c r="B307" s="1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227"/>
      <c r="CC307" s="227"/>
      <c r="CD307" s="227"/>
      <c r="CE307" s="13"/>
    </row>
    <row r="308" spans="1:83" ht="12.75" customHeight="1">
      <c r="A308" s="13"/>
      <c r="B308" s="1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227"/>
      <c r="CC308" s="227"/>
      <c r="CD308" s="227"/>
      <c r="CE308" s="13"/>
    </row>
    <row r="309" spans="1:83" ht="12.75" customHeight="1">
      <c r="A309" s="13"/>
      <c r="B309" s="1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227"/>
      <c r="CC309" s="227"/>
      <c r="CD309" s="227"/>
      <c r="CE309" s="13"/>
    </row>
    <row r="310" spans="1:83" ht="12.75" customHeight="1">
      <c r="A310" s="13"/>
      <c r="B310" s="1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227"/>
      <c r="CC310" s="227"/>
      <c r="CD310" s="227"/>
      <c r="CE310" s="13"/>
    </row>
    <row r="311" spans="1:83" ht="12.75" customHeight="1">
      <c r="A311" s="13"/>
      <c r="B311" s="1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227"/>
      <c r="CC311" s="227"/>
      <c r="CD311" s="227"/>
      <c r="CE311" s="13"/>
    </row>
    <row r="312" spans="1:83" ht="12.75" customHeight="1">
      <c r="A312" s="13"/>
      <c r="B312" s="1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227"/>
      <c r="CC312" s="227"/>
      <c r="CD312" s="227"/>
      <c r="CE312" s="13"/>
    </row>
    <row r="313" spans="1:83" ht="12.75" customHeight="1">
      <c r="A313" s="13"/>
      <c r="B313" s="1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227"/>
      <c r="CC313" s="227"/>
      <c r="CD313" s="227"/>
      <c r="CE313" s="13"/>
    </row>
    <row r="314" spans="1:83" ht="12.75" customHeight="1">
      <c r="A314" s="13"/>
      <c r="B314" s="1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227"/>
      <c r="CC314" s="227"/>
      <c r="CD314" s="227"/>
      <c r="CE314" s="13"/>
    </row>
    <row r="315" spans="1:83" ht="12.75" customHeight="1">
      <c r="A315" s="13"/>
      <c r="B315" s="1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227"/>
      <c r="CC315" s="227"/>
      <c r="CD315" s="227"/>
      <c r="CE315" s="13"/>
    </row>
    <row r="316" spans="1:83" ht="12.75" customHeight="1">
      <c r="A316" s="13"/>
      <c r="B316" s="1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227"/>
      <c r="CC316" s="227"/>
      <c r="CD316" s="227"/>
      <c r="CE316" s="13"/>
    </row>
    <row r="317" spans="1:83" ht="12.75" customHeight="1">
      <c r="A317" s="13"/>
      <c r="B317" s="1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227"/>
      <c r="CC317" s="227"/>
      <c r="CD317" s="227"/>
      <c r="CE317" s="13"/>
    </row>
    <row r="318" spans="1:83" ht="12.75" customHeight="1">
      <c r="A318" s="13"/>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227"/>
      <c r="CC318" s="227"/>
      <c r="CD318" s="227"/>
      <c r="CE318" s="13"/>
    </row>
    <row r="319" spans="1:83" ht="12.75" customHeight="1">
      <c r="A319" s="13"/>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227"/>
      <c r="CC319" s="227"/>
      <c r="CD319" s="227"/>
      <c r="CE319" s="13"/>
    </row>
    <row r="320" spans="1:83" ht="12.75" customHeight="1">
      <c r="A320" s="13"/>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227"/>
      <c r="CC320" s="227"/>
      <c r="CD320" s="227"/>
      <c r="CE320" s="13"/>
    </row>
    <row r="321" spans="1:83" ht="12.75" customHeight="1">
      <c r="A321" s="13"/>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227"/>
      <c r="CC321" s="227"/>
      <c r="CD321" s="227"/>
      <c r="CE321" s="13"/>
    </row>
    <row r="322" spans="1:83" ht="12.75" customHeight="1">
      <c r="A322" s="13"/>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227"/>
      <c r="CC322" s="227"/>
      <c r="CD322" s="227"/>
      <c r="CE322" s="13"/>
    </row>
    <row r="323" spans="1:83" ht="12.75" customHeight="1">
      <c r="A323" s="13"/>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227"/>
      <c r="CC323" s="227"/>
      <c r="CD323" s="227"/>
      <c r="CE323" s="13"/>
    </row>
    <row r="324" spans="1:83" ht="12.75" customHeight="1">
      <c r="A324" s="13"/>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227"/>
      <c r="CC324" s="227"/>
      <c r="CD324" s="227"/>
      <c r="CE324" s="13"/>
    </row>
    <row r="325" spans="1:83" ht="12.75" customHeight="1">
      <c r="A325" s="13"/>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227"/>
      <c r="CC325" s="227"/>
      <c r="CD325" s="227"/>
      <c r="CE325" s="13"/>
    </row>
    <row r="326" spans="1:83" ht="12.75" customHeight="1">
      <c r="A326" s="13"/>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227"/>
      <c r="CC326" s="227"/>
      <c r="CD326" s="227"/>
      <c r="CE326" s="13"/>
    </row>
    <row r="327" spans="1:83" ht="12.75" customHeight="1">
      <c r="A327" s="13"/>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227"/>
      <c r="CC327" s="227"/>
      <c r="CD327" s="227"/>
      <c r="CE327" s="13"/>
    </row>
    <row r="328" spans="1:83" ht="12.75" customHeight="1">
      <c r="A328" s="13"/>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227"/>
      <c r="CC328" s="227"/>
      <c r="CD328" s="227"/>
      <c r="CE328" s="13"/>
    </row>
    <row r="329" spans="1:83" ht="12.75" customHeight="1">
      <c r="A329" s="13"/>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227"/>
      <c r="CC329" s="227"/>
      <c r="CD329" s="227"/>
      <c r="CE329" s="13"/>
    </row>
    <row r="330" spans="1:83" ht="12.75" customHeight="1">
      <c r="A330" s="13"/>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227"/>
      <c r="CC330" s="227"/>
      <c r="CD330" s="227"/>
      <c r="CE330" s="13"/>
    </row>
    <row r="331" spans="1:83" ht="12.75" customHeight="1">
      <c r="A331" s="13"/>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227"/>
      <c r="CC331" s="227"/>
      <c r="CD331" s="227"/>
      <c r="CE331" s="13"/>
    </row>
    <row r="332" spans="1:83" ht="12.75" customHeight="1">
      <c r="A332" s="13"/>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227"/>
      <c r="CC332" s="227"/>
      <c r="CD332" s="227"/>
      <c r="CE332" s="13"/>
    </row>
    <row r="333" spans="1:83" ht="12.75" customHeight="1">
      <c r="A333" s="13"/>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227"/>
      <c r="CC333" s="227"/>
      <c r="CD333" s="227"/>
      <c r="CE333" s="13"/>
    </row>
    <row r="334" spans="1:83" ht="12.75" customHeight="1">
      <c r="A334" s="13"/>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227"/>
      <c r="CC334" s="227"/>
      <c r="CD334" s="227"/>
      <c r="CE334" s="13"/>
    </row>
    <row r="335" spans="1:83" ht="12.75" customHeight="1">
      <c r="A335" s="13"/>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227"/>
      <c r="CC335" s="227"/>
      <c r="CD335" s="227"/>
      <c r="CE335" s="13"/>
    </row>
    <row r="336" spans="1:83" ht="12.75" customHeight="1">
      <c r="A336" s="13"/>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227"/>
      <c r="CC336" s="227"/>
      <c r="CD336" s="227"/>
      <c r="CE336" s="13"/>
    </row>
    <row r="337" spans="1:83" ht="12.75" customHeight="1">
      <c r="A337" s="13"/>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227"/>
      <c r="CC337" s="227"/>
      <c r="CD337" s="227"/>
      <c r="CE337" s="13"/>
    </row>
    <row r="338" spans="1:83" ht="12.75" customHeight="1">
      <c r="A338" s="13"/>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227"/>
      <c r="CC338" s="227"/>
      <c r="CD338" s="227"/>
      <c r="CE338" s="13"/>
    </row>
    <row r="339" spans="1:83" ht="12.75" customHeight="1">
      <c r="A339" s="13"/>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227"/>
      <c r="CC339" s="227"/>
      <c r="CD339" s="227"/>
      <c r="CE339" s="13"/>
    </row>
    <row r="340" spans="1:83" ht="12.75" customHeight="1">
      <c r="A340" s="13"/>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227"/>
      <c r="CC340" s="227"/>
      <c r="CD340" s="227"/>
      <c r="CE340" s="13"/>
    </row>
    <row r="341" spans="1:83" ht="12.75" customHeight="1">
      <c r="A341" s="13"/>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227"/>
      <c r="CC341" s="227"/>
      <c r="CD341" s="227"/>
      <c r="CE341" s="13"/>
    </row>
    <row r="342" spans="1:83" ht="12.75" customHeight="1">
      <c r="A342" s="13"/>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227"/>
      <c r="CC342" s="227"/>
      <c r="CD342" s="227"/>
      <c r="CE342" s="13"/>
    </row>
    <row r="343" spans="1:83" ht="12.75" customHeight="1">
      <c r="A343" s="13"/>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227"/>
      <c r="CC343" s="227"/>
      <c r="CD343" s="227"/>
      <c r="CE343" s="13"/>
    </row>
    <row r="344" spans="1:83" ht="12.75" customHeight="1">
      <c r="A344" s="13"/>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227"/>
      <c r="CC344" s="227"/>
      <c r="CD344" s="227"/>
      <c r="CE344" s="13"/>
    </row>
    <row r="345" spans="1:83" ht="12.75" customHeight="1">
      <c r="A345" s="13"/>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227"/>
      <c r="CC345" s="227"/>
      <c r="CD345" s="227"/>
      <c r="CE345" s="13"/>
    </row>
    <row r="346" spans="1:83" ht="12.75" customHeight="1">
      <c r="A346" s="13"/>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227"/>
      <c r="CC346" s="227"/>
      <c r="CD346" s="227"/>
      <c r="CE346" s="13"/>
    </row>
    <row r="347" spans="1:83" ht="12.75" customHeight="1">
      <c r="A347" s="13"/>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227"/>
      <c r="CC347" s="227"/>
      <c r="CD347" s="227"/>
      <c r="CE347" s="13"/>
    </row>
    <row r="348" spans="1:83" ht="12.75" customHeight="1">
      <c r="A348" s="13"/>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227"/>
      <c r="CC348" s="227"/>
      <c r="CD348" s="227"/>
      <c r="CE348" s="13"/>
    </row>
    <row r="349" spans="1:83" ht="12.75" customHeight="1">
      <c r="A349" s="13"/>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227"/>
      <c r="CC349" s="227"/>
      <c r="CD349" s="227"/>
      <c r="CE349" s="13"/>
    </row>
    <row r="350" spans="1:83" ht="12.75" customHeight="1">
      <c r="A350" s="13"/>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227"/>
      <c r="CC350" s="227"/>
      <c r="CD350" s="227"/>
      <c r="CE350" s="13"/>
    </row>
    <row r="351" spans="1:83" ht="12.75" customHeight="1">
      <c r="A351" s="13"/>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227"/>
      <c r="CC351" s="227"/>
      <c r="CD351" s="227"/>
      <c r="CE351" s="13"/>
    </row>
    <row r="352" spans="1:83" ht="12.75" customHeight="1">
      <c r="A352" s="13"/>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227"/>
      <c r="CC352" s="227"/>
      <c r="CD352" s="227"/>
      <c r="CE352" s="13"/>
    </row>
    <row r="353" spans="1:83" ht="12.75" customHeight="1">
      <c r="A353" s="13"/>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227"/>
      <c r="CC353" s="227"/>
      <c r="CD353" s="227"/>
      <c r="CE353" s="13"/>
    </row>
    <row r="354" spans="1:83" ht="12.75" customHeight="1">
      <c r="A354" s="13"/>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227"/>
      <c r="CC354" s="227"/>
      <c r="CD354" s="227"/>
      <c r="CE354" s="13"/>
    </row>
    <row r="355" spans="1:83" ht="12.75" customHeight="1">
      <c r="A355" s="13"/>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227"/>
      <c r="CC355" s="227"/>
      <c r="CD355" s="227"/>
      <c r="CE355" s="13"/>
    </row>
    <row r="356" spans="1:83" ht="12.75" customHeight="1">
      <c r="A356" s="13"/>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227"/>
      <c r="CC356" s="227"/>
      <c r="CD356" s="227"/>
      <c r="CE356" s="13"/>
    </row>
    <row r="357" spans="1:83" ht="12.75" customHeight="1">
      <c r="A357" s="13"/>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227"/>
      <c r="CC357" s="227"/>
      <c r="CD357" s="227"/>
      <c r="CE357" s="13"/>
    </row>
    <row r="358" spans="1:83" ht="12.75" customHeight="1">
      <c r="A358" s="13"/>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227"/>
      <c r="CC358" s="227"/>
      <c r="CD358" s="227"/>
      <c r="CE358" s="13"/>
    </row>
    <row r="359" spans="1:83" ht="12.75" customHeight="1">
      <c r="A359" s="13"/>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227"/>
      <c r="CC359" s="227"/>
      <c r="CD359" s="227"/>
      <c r="CE359" s="13"/>
    </row>
    <row r="360" spans="1:83" ht="12.75" customHeight="1">
      <c r="A360" s="13"/>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227"/>
      <c r="CC360" s="227"/>
      <c r="CD360" s="227"/>
      <c r="CE360" s="13"/>
    </row>
    <row r="361" spans="1:83" ht="12.75" customHeight="1">
      <c r="A361" s="13"/>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227"/>
      <c r="CC361" s="227"/>
      <c r="CD361" s="227"/>
      <c r="CE361" s="13"/>
    </row>
    <row r="362" spans="1:83" ht="12.75" customHeight="1">
      <c r="A362" s="13"/>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227"/>
      <c r="CC362" s="227"/>
      <c r="CD362" s="227"/>
      <c r="CE362" s="13"/>
    </row>
    <row r="363" spans="1:83" ht="12.75" customHeight="1">
      <c r="A363" s="13"/>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227"/>
      <c r="CC363" s="227"/>
      <c r="CD363" s="227"/>
      <c r="CE363" s="13"/>
    </row>
    <row r="364" spans="1:83" ht="12.75" customHeight="1">
      <c r="A364" s="13"/>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227"/>
      <c r="CC364" s="227"/>
      <c r="CD364" s="227"/>
      <c r="CE364" s="13"/>
    </row>
    <row r="365" spans="1:83" ht="12.75" customHeight="1">
      <c r="A365" s="13"/>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227"/>
      <c r="CC365" s="227"/>
      <c r="CD365" s="227"/>
      <c r="CE365" s="13"/>
    </row>
    <row r="366" spans="1:83" ht="12.75" customHeight="1">
      <c r="A366" s="13"/>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227"/>
      <c r="CC366" s="227"/>
      <c r="CD366" s="227"/>
      <c r="CE366" s="13"/>
    </row>
    <row r="367" spans="1:83" ht="12.75" customHeight="1">
      <c r="A367" s="13"/>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227"/>
      <c r="CC367" s="227"/>
      <c r="CD367" s="227"/>
      <c r="CE367" s="13"/>
    </row>
    <row r="368" spans="1:83" ht="12.75" customHeight="1">
      <c r="A368" s="13"/>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227"/>
      <c r="CC368" s="227"/>
      <c r="CD368" s="227"/>
      <c r="CE368" s="13"/>
    </row>
    <row r="369" spans="1:83" ht="12.75" customHeight="1">
      <c r="A369" s="13"/>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227"/>
      <c r="CC369" s="227"/>
      <c r="CD369" s="227"/>
      <c r="CE369" s="13"/>
    </row>
    <row r="370" spans="1:83" ht="12.75" customHeight="1">
      <c r="A370" s="13"/>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227"/>
      <c r="CC370" s="227"/>
      <c r="CD370" s="227"/>
      <c r="CE370" s="13"/>
    </row>
    <row r="371" spans="1:83" ht="12.75" customHeight="1">
      <c r="A371" s="13"/>
      <c r="B371" s="11"/>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227"/>
      <c r="CC371" s="227"/>
      <c r="CD371" s="227"/>
      <c r="CE371" s="13"/>
    </row>
    <row r="372" spans="1:83" ht="12.75" customHeight="1">
      <c r="A372" s="13"/>
      <c r="B372" s="11"/>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227"/>
      <c r="CC372" s="227"/>
      <c r="CD372" s="227"/>
      <c r="CE372" s="13"/>
    </row>
    <row r="373" spans="1:83" ht="12.75" customHeight="1">
      <c r="A373" s="13"/>
      <c r="B373" s="11"/>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227"/>
      <c r="CC373" s="227"/>
      <c r="CD373" s="227"/>
      <c r="CE373" s="13"/>
    </row>
    <row r="374" spans="1:83" ht="12.75" customHeight="1">
      <c r="A374" s="13"/>
      <c r="B374" s="11"/>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227"/>
      <c r="CC374" s="227"/>
      <c r="CD374" s="227"/>
      <c r="CE374" s="13"/>
    </row>
    <row r="375" spans="1:83" ht="12.75" customHeight="1">
      <c r="A375" s="13"/>
      <c r="B375" s="11"/>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227"/>
      <c r="CC375" s="227"/>
      <c r="CD375" s="227"/>
      <c r="CE375" s="13"/>
    </row>
    <row r="376" spans="1:83" ht="12.75" customHeight="1">
      <c r="A376" s="13"/>
      <c r="B376" s="11"/>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227"/>
      <c r="CC376" s="227"/>
      <c r="CD376" s="227"/>
      <c r="CE376" s="13"/>
    </row>
    <row r="377" spans="1:83" ht="12.75" customHeight="1">
      <c r="A377" s="13"/>
      <c r="B377" s="11"/>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227"/>
      <c r="CC377" s="227"/>
      <c r="CD377" s="227"/>
      <c r="CE377" s="13"/>
    </row>
    <row r="378" spans="1:83" ht="12.75" customHeight="1">
      <c r="A378" s="13"/>
      <c r="B378" s="11"/>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227"/>
      <c r="CC378" s="227"/>
      <c r="CD378" s="227"/>
      <c r="CE378" s="13"/>
    </row>
    <row r="379" spans="1:83" ht="12.75" customHeight="1">
      <c r="A379" s="13"/>
      <c r="B379" s="11"/>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227"/>
      <c r="CC379" s="227"/>
      <c r="CD379" s="227"/>
      <c r="CE379" s="13"/>
    </row>
    <row r="380" spans="1:83" ht="12.75" customHeight="1">
      <c r="A380" s="13"/>
      <c r="B380" s="11"/>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227"/>
      <c r="CC380" s="227"/>
      <c r="CD380" s="227"/>
      <c r="CE380" s="13"/>
    </row>
    <row r="381" spans="1:83" ht="12.75" customHeight="1">
      <c r="A381" s="13"/>
      <c r="B381" s="11"/>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227"/>
      <c r="CC381" s="227"/>
      <c r="CD381" s="227"/>
      <c r="CE381" s="13"/>
    </row>
    <row r="382" spans="1:83" ht="12.75" customHeight="1">
      <c r="A382" s="13"/>
      <c r="B382" s="11"/>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227"/>
      <c r="CC382" s="227"/>
      <c r="CD382" s="227"/>
      <c r="CE382" s="13"/>
    </row>
    <row r="383" spans="1:83" ht="12.75" customHeight="1">
      <c r="A383" s="13"/>
      <c r="B383" s="11"/>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227"/>
      <c r="CC383" s="227"/>
      <c r="CD383" s="227"/>
      <c r="CE383" s="13"/>
    </row>
    <row r="384" spans="1:83" ht="12.75" customHeight="1">
      <c r="A384" s="13"/>
      <c r="B384" s="11"/>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227"/>
      <c r="CC384" s="227"/>
      <c r="CD384" s="227"/>
      <c r="CE384" s="13"/>
    </row>
    <row r="385" spans="1:83" ht="12.75" customHeight="1">
      <c r="A385" s="13"/>
      <c r="B385" s="1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227"/>
      <c r="CC385" s="227"/>
      <c r="CD385" s="227"/>
      <c r="CE385" s="13"/>
    </row>
    <row r="386" spans="1:83" ht="12.75" customHeight="1">
      <c r="A386" s="13"/>
      <c r="B386" s="11"/>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227"/>
      <c r="CC386" s="227"/>
      <c r="CD386" s="227"/>
      <c r="CE386" s="13"/>
    </row>
    <row r="387" spans="1:83" ht="12.75" customHeight="1">
      <c r="A387" s="13"/>
      <c r="B387" s="11"/>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227"/>
      <c r="CC387" s="227"/>
      <c r="CD387" s="227"/>
      <c r="CE387" s="13"/>
    </row>
    <row r="388" spans="1:83" ht="12.75" customHeight="1">
      <c r="A388" s="13"/>
      <c r="B388" s="11"/>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227"/>
      <c r="CC388" s="227"/>
      <c r="CD388" s="227"/>
      <c r="CE388" s="13"/>
    </row>
    <row r="389" spans="1:83" ht="12.75" customHeight="1">
      <c r="A389" s="13"/>
      <c r="B389" s="11"/>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227"/>
      <c r="CC389" s="227"/>
      <c r="CD389" s="227"/>
      <c r="CE389" s="13"/>
    </row>
    <row r="390" spans="1:83" ht="12.75" customHeight="1">
      <c r="A390" s="13"/>
      <c r="B390" s="11"/>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227"/>
      <c r="CC390" s="227"/>
      <c r="CD390" s="227"/>
      <c r="CE390" s="13"/>
    </row>
    <row r="391" spans="1:83" ht="12.75" customHeight="1">
      <c r="A391" s="13"/>
      <c r="B391" s="11"/>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227"/>
      <c r="CC391" s="227"/>
      <c r="CD391" s="227"/>
      <c r="CE391" s="13"/>
    </row>
    <row r="392" spans="1:83" ht="12.75" customHeight="1">
      <c r="A392" s="13"/>
      <c r="B392" s="11"/>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227"/>
      <c r="CC392" s="227"/>
      <c r="CD392" s="227"/>
      <c r="CE392" s="13"/>
    </row>
    <row r="393" spans="1:83" ht="12.75" customHeight="1">
      <c r="A393" s="13"/>
      <c r="B393" s="11"/>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227"/>
      <c r="CC393" s="227"/>
      <c r="CD393" s="227"/>
      <c r="CE393" s="13"/>
    </row>
    <row r="394" spans="1:83" ht="12.75" customHeight="1">
      <c r="A394" s="13"/>
      <c r="B394" s="11"/>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227"/>
      <c r="CC394" s="227"/>
      <c r="CD394" s="227"/>
      <c r="CE394" s="13"/>
    </row>
    <row r="395" spans="1:83" ht="12.75" customHeight="1">
      <c r="A395" s="13"/>
      <c r="B395" s="11"/>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227"/>
      <c r="CC395" s="227"/>
      <c r="CD395" s="227"/>
      <c r="CE395" s="13"/>
    </row>
    <row r="396" spans="1:83" ht="12.75" customHeight="1">
      <c r="A396" s="13"/>
      <c r="B396" s="11"/>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227"/>
      <c r="CC396" s="227"/>
      <c r="CD396" s="227"/>
      <c r="CE396" s="13"/>
    </row>
    <row r="397" spans="1:83" ht="12.75" customHeight="1">
      <c r="A397" s="13"/>
      <c r="B397" s="11"/>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227"/>
      <c r="CC397" s="227"/>
      <c r="CD397" s="227"/>
      <c r="CE397" s="13"/>
    </row>
    <row r="398" spans="1:83" ht="12.75" customHeight="1">
      <c r="A398" s="13"/>
      <c r="B398" s="11"/>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227"/>
      <c r="CC398" s="227"/>
      <c r="CD398" s="227"/>
      <c r="CE398" s="13"/>
    </row>
    <row r="399" spans="1:83" ht="12.75" customHeight="1">
      <c r="A399" s="13"/>
      <c r="B399" s="11"/>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227"/>
      <c r="CC399" s="227"/>
      <c r="CD399" s="227"/>
      <c r="CE399" s="13"/>
    </row>
    <row r="400" spans="1:83" ht="12.75" customHeight="1">
      <c r="A400" s="13"/>
      <c r="B400" s="1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227"/>
      <c r="CC400" s="227"/>
      <c r="CD400" s="227"/>
      <c r="CE400" s="13"/>
    </row>
    <row r="401" spans="1:83" ht="12.75" customHeight="1">
      <c r="A401" s="13"/>
      <c r="B401" s="11"/>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227"/>
      <c r="CC401" s="227"/>
      <c r="CD401" s="227"/>
      <c r="CE401" s="13"/>
    </row>
    <row r="402" spans="1:83" ht="12.75" customHeight="1">
      <c r="A402" s="13"/>
      <c r="B402" s="11"/>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227"/>
      <c r="CC402" s="227"/>
      <c r="CD402" s="227"/>
      <c r="CE402" s="13"/>
    </row>
    <row r="403" spans="1:83" ht="12.75" customHeight="1">
      <c r="A403" s="13"/>
      <c r="B403" s="11"/>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227"/>
      <c r="CC403" s="227"/>
      <c r="CD403" s="227"/>
      <c r="CE403" s="13"/>
    </row>
    <row r="404" spans="1:83" ht="12.75" customHeight="1">
      <c r="A404" s="13"/>
      <c r="B404" s="11"/>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227"/>
      <c r="CC404" s="227"/>
      <c r="CD404" s="227"/>
      <c r="CE404" s="13"/>
    </row>
    <row r="405" spans="1:83" ht="12.75" customHeight="1">
      <c r="A405" s="13"/>
      <c r="B405" s="11"/>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227"/>
      <c r="CC405" s="227"/>
      <c r="CD405" s="227"/>
      <c r="CE405" s="13"/>
    </row>
    <row r="406" spans="1:83" ht="12.75" customHeight="1">
      <c r="A406" s="13"/>
      <c r="B406" s="11"/>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227"/>
      <c r="CC406" s="227"/>
      <c r="CD406" s="227"/>
      <c r="CE406" s="13"/>
    </row>
    <row r="407" spans="1:83" ht="12.75" customHeight="1">
      <c r="A407" s="13"/>
      <c r="B407" s="11"/>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227"/>
      <c r="CC407" s="227"/>
      <c r="CD407" s="227"/>
      <c r="CE407" s="13"/>
    </row>
    <row r="408" spans="1:83" ht="12.75" customHeight="1">
      <c r="A408" s="13"/>
      <c r="B408" s="11"/>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227"/>
      <c r="CC408" s="227"/>
      <c r="CD408" s="227"/>
      <c r="CE408" s="13"/>
    </row>
    <row r="409" spans="1:83" ht="12.75" customHeight="1">
      <c r="A409" s="13"/>
      <c r="B409" s="11"/>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227"/>
      <c r="CC409" s="227"/>
      <c r="CD409" s="227"/>
      <c r="CE409" s="13"/>
    </row>
    <row r="410" spans="1:83" ht="12.75" customHeight="1">
      <c r="A410" s="13"/>
      <c r="B410" s="11"/>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227"/>
      <c r="CC410" s="227"/>
      <c r="CD410" s="227"/>
      <c r="CE410" s="13"/>
    </row>
    <row r="411" spans="1:83" ht="12.75" customHeight="1">
      <c r="A411" s="13"/>
      <c r="B411" s="11"/>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227"/>
      <c r="CC411" s="227"/>
      <c r="CD411" s="227"/>
      <c r="CE411" s="13"/>
    </row>
    <row r="412" spans="1:83" ht="12.75" customHeight="1">
      <c r="A412" s="13"/>
      <c r="B412" s="11"/>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227"/>
      <c r="CC412" s="227"/>
      <c r="CD412" s="227"/>
      <c r="CE412" s="13"/>
    </row>
    <row r="413" spans="1:83" ht="12.75" customHeight="1">
      <c r="A413" s="13"/>
      <c r="B413" s="11"/>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227"/>
      <c r="CC413" s="227"/>
      <c r="CD413" s="227"/>
      <c r="CE413" s="13"/>
    </row>
    <row r="414" spans="1:83" ht="12.75" customHeight="1">
      <c r="A414" s="13"/>
      <c r="B414" s="11"/>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227"/>
      <c r="CC414" s="227"/>
      <c r="CD414" s="227"/>
      <c r="CE414" s="13"/>
    </row>
    <row r="415" spans="1:83" ht="12.75" customHeight="1">
      <c r="A415" s="13"/>
      <c r="B415" s="11"/>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227"/>
      <c r="CC415" s="227"/>
      <c r="CD415" s="227"/>
      <c r="CE415" s="13"/>
    </row>
    <row r="416" spans="1:83" ht="12.75" customHeight="1">
      <c r="A416" s="13"/>
      <c r="B416" s="11"/>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227"/>
      <c r="CC416" s="227"/>
      <c r="CD416" s="227"/>
      <c r="CE416" s="13"/>
    </row>
    <row r="417" spans="1:83" ht="12.75" customHeight="1">
      <c r="A417" s="13"/>
      <c r="B417" s="11"/>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227"/>
      <c r="CC417" s="227"/>
      <c r="CD417" s="227"/>
      <c r="CE417" s="13"/>
    </row>
    <row r="418" spans="1:83" ht="12.75" customHeight="1">
      <c r="A418" s="13"/>
      <c r="B418" s="11"/>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227"/>
      <c r="CC418" s="227"/>
      <c r="CD418" s="227"/>
      <c r="CE418" s="13"/>
    </row>
    <row r="419" spans="1:83" ht="12.75" customHeight="1">
      <c r="A419" s="13"/>
      <c r="B419" s="11"/>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227"/>
      <c r="CC419" s="227"/>
      <c r="CD419" s="227"/>
      <c r="CE419" s="13"/>
    </row>
    <row r="420" spans="1:83" ht="12.75" customHeight="1">
      <c r="A420" s="13"/>
      <c r="B420" s="11"/>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227"/>
      <c r="CC420" s="227"/>
      <c r="CD420" s="227"/>
      <c r="CE420" s="13"/>
    </row>
    <row r="421" spans="1:83" ht="12.75" customHeight="1">
      <c r="A421" s="13"/>
      <c r="B421" s="11"/>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227"/>
      <c r="CC421" s="227"/>
      <c r="CD421" s="227"/>
      <c r="CE421" s="13"/>
    </row>
    <row r="422" spans="1:83" ht="12.75" customHeight="1">
      <c r="A422" s="13"/>
      <c r="B422" s="11"/>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227"/>
      <c r="CC422" s="227"/>
      <c r="CD422" s="227"/>
      <c r="CE422" s="13"/>
    </row>
    <row r="423" spans="1:83" ht="12.75" customHeight="1">
      <c r="A423" s="13"/>
      <c r="B423" s="11"/>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227"/>
      <c r="CC423" s="227"/>
      <c r="CD423" s="227"/>
      <c r="CE423" s="13"/>
    </row>
    <row r="424" spans="1:83" ht="12.75" customHeight="1">
      <c r="A424" s="13"/>
      <c r="B424" s="11"/>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227"/>
      <c r="CC424" s="227"/>
      <c r="CD424" s="227"/>
      <c r="CE424" s="13"/>
    </row>
    <row r="425" spans="1:83" ht="12.75" customHeight="1">
      <c r="A425" s="13"/>
      <c r="B425" s="11"/>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227"/>
      <c r="CC425" s="227"/>
      <c r="CD425" s="227"/>
      <c r="CE425" s="13"/>
    </row>
    <row r="426" spans="1:83" ht="12.75" customHeight="1">
      <c r="A426" s="13"/>
      <c r="B426" s="11"/>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227"/>
      <c r="CC426" s="227"/>
      <c r="CD426" s="227"/>
      <c r="CE426" s="13"/>
    </row>
    <row r="427" spans="1:83" ht="12.75" customHeight="1">
      <c r="A427" s="13"/>
      <c r="B427" s="11"/>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227"/>
      <c r="CC427" s="227"/>
      <c r="CD427" s="227"/>
      <c r="CE427" s="13"/>
    </row>
    <row r="428" spans="1:83" ht="12.75" customHeight="1">
      <c r="A428" s="13"/>
      <c r="B428" s="11"/>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227"/>
      <c r="CC428" s="227"/>
      <c r="CD428" s="227"/>
      <c r="CE428" s="13"/>
    </row>
    <row r="429" spans="1:83" ht="12.75" customHeight="1">
      <c r="A429" s="13"/>
      <c r="B429" s="11"/>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227"/>
      <c r="CC429" s="227"/>
      <c r="CD429" s="227"/>
      <c r="CE429" s="13"/>
    </row>
    <row r="430" spans="1:83" ht="12.75" customHeight="1">
      <c r="A430" s="13"/>
      <c r="B430" s="11"/>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227"/>
      <c r="CC430" s="227"/>
      <c r="CD430" s="227"/>
      <c r="CE430" s="13"/>
    </row>
    <row r="431" spans="1:83" ht="12.75" customHeight="1">
      <c r="A431" s="13"/>
      <c r="B431" s="11"/>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227"/>
      <c r="CC431" s="227"/>
      <c r="CD431" s="227"/>
      <c r="CE431" s="13"/>
    </row>
    <row r="432" spans="1:83" ht="12.75" customHeight="1">
      <c r="A432" s="13"/>
      <c r="B432" s="11"/>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227"/>
      <c r="CC432" s="227"/>
      <c r="CD432" s="227"/>
      <c r="CE432" s="13"/>
    </row>
    <row r="433" spans="1:83" ht="12.75" customHeight="1">
      <c r="A433" s="13"/>
      <c r="B433" s="11"/>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227"/>
      <c r="CC433" s="227"/>
      <c r="CD433" s="227"/>
      <c r="CE433" s="13"/>
    </row>
    <row r="434" spans="1:83" ht="12.75" customHeight="1">
      <c r="A434" s="13"/>
      <c r="B434" s="11"/>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227"/>
      <c r="CC434" s="227"/>
      <c r="CD434" s="227"/>
      <c r="CE434" s="13"/>
    </row>
    <row r="435" spans="1:83" ht="12.75" customHeight="1">
      <c r="A435" s="13"/>
      <c r="B435" s="11"/>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227"/>
      <c r="CC435" s="227"/>
      <c r="CD435" s="227"/>
      <c r="CE435" s="13"/>
    </row>
    <row r="436" spans="1:83" ht="12.75" customHeight="1">
      <c r="A436" s="13"/>
      <c r="B436" s="11"/>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227"/>
      <c r="CC436" s="227"/>
      <c r="CD436" s="227"/>
      <c r="CE436" s="13"/>
    </row>
    <row r="437" spans="1:83" ht="12.75" customHeight="1">
      <c r="A437" s="13"/>
      <c r="B437" s="11"/>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227"/>
      <c r="CC437" s="227"/>
      <c r="CD437" s="227"/>
      <c r="CE437" s="13"/>
    </row>
    <row r="438" spans="1:83" ht="12.75" customHeight="1">
      <c r="A438" s="13"/>
      <c r="B438" s="11"/>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227"/>
      <c r="CC438" s="227"/>
      <c r="CD438" s="227"/>
      <c r="CE438" s="13"/>
    </row>
    <row r="439" spans="1:83" ht="12.75" customHeight="1">
      <c r="A439" s="13"/>
      <c r="B439" s="11"/>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227"/>
      <c r="CC439" s="227"/>
      <c r="CD439" s="227"/>
      <c r="CE439" s="13"/>
    </row>
    <row r="440" spans="1:83" ht="12.75" customHeight="1">
      <c r="A440" s="13"/>
      <c r="B440" s="11"/>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227"/>
      <c r="CC440" s="227"/>
      <c r="CD440" s="227"/>
      <c r="CE440" s="13"/>
    </row>
    <row r="441" spans="1:83" ht="12.75" customHeight="1">
      <c r="A441" s="13"/>
      <c r="B441" s="11"/>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227"/>
      <c r="CC441" s="227"/>
      <c r="CD441" s="227"/>
      <c r="CE441" s="13"/>
    </row>
    <row r="442" spans="1:83" ht="12.75" customHeight="1">
      <c r="A442" s="13"/>
      <c r="B442" s="11"/>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227"/>
      <c r="CC442" s="227"/>
      <c r="CD442" s="227"/>
      <c r="CE442" s="13"/>
    </row>
    <row r="443" spans="1:83" ht="12.75" customHeight="1">
      <c r="A443" s="13"/>
      <c r="B443" s="11"/>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227"/>
      <c r="CC443" s="227"/>
      <c r="CD443" s="227"/>
      <c r="CE443" s="13"/>
    </row>
    <row r="444" spans="1:83" ht="12.75" customHeight="1">
      <c r="A444" s="13"/>
      <c r="B444" s="11"/>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227"/>
      <c r="CC444" s="227"/>
      <c r="CD444" s="227"/>
      <c r="CE444" s="13"/>
    </row>
    <row r="445" spans="1:83" ht="12.75" customHeight="1">
      <c r="A445" s="13"/>
      <c r="B445" s="11"/>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227"/>
      <c r="CC445" s="227"/>
      <c r="CD445" s="227"/>
      <c r="CE445" s="13"/>
    </row>
    <row r="446" spans="1:83" ht="12.75" customHeight="1">
      <c r="A446" s="13"/>
      <c r="B446" s="11"/>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227"/>
      <c r="CC446" s="227"/>
      <c r="CD446" s="227"/>
      <c r="CE446" s="13"/>
    </row>
    <row r="447" spans="1:83" ht="12.75" customHeight="1">
      <c r="A447" s="13"/>
      <c r="B447" s="11"/>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227"/>
      <c r="CC447" s="227"/>
      <c r="CD447" s="227"/>
      <c r="CE447" s="13"/>
    </row>
    <row r="448" spans="1:83" ht="12.75" customHeight="1">
      <c r="A448" s="13"/>
      <c r="B448" s="11"/>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227"/>
      <c r="CC448" s="227"/>
      <c r="CD448" s="227"/>
      <c r="CE448" s="13"/>
    </row>
    <row r="449" spans="1:83" ht="12.75" customHeight="1">
      <c r="A449" s="13"/>
      <c r="B449" s="11"/>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227"/>
      <c r="CC449" s="227"/>
      <c r="CD449" s="227"/>
      <c r="CE449" s="13"/>
    </row>
    <row r="450" spans="1:83" ht="12.75" customHeight="1">
      <c r="A450" s="13"/>
      <c r="B450" s="11"/>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227"/>
      <c r="CC450" s="227"/>
      <c r="CD450" s="227"/>
      <c r="CE450" s="13"/>
    </row>
    <row r="451" spans="1:83" ht="12.75" customHeight="1">
      <c r="A451" s="13"/>
      <c r="B451" s="11"/>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227"/>
      <c r="CC451" s="227"/>
      <c r="CD451" s="227"/>
      <c r="CE451" s="13"/>
    </row>
    <row r="452" spans="1:83" ht="12.75" customHeight="1">
      <c r="A452" s="13"/>
      <c r="B452" s="11"/>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227"/>
      <c r="CC452" s="227"/>
      <c r="CD452" s="227"/>
      <c r="CE452" s="13"/>
    </row>
    <row r="453" spans="1:83" ht="12.75" customHeight="1">
      <c r="A453" s="13"/>
      <c r="B453" s="11"/>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227"/>
      <c r="CC453" s="227"/>
      <c r="CD453" s="227"/>
      <c r="CE453" s="13"/>
    </row>
    <row r="454" spans="1:83" ht="12.75" customHeight="1">
      <c r="A454" s="13"/>
      <c r="B454" s="11"/>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227"/>
      <c r="CC454" s="227"/>
      <c r="CD454" s="227"/>
      <c r="CE454" s="13"/>
    </row>
    <row r="455" spans="1:83" ht="12.75" customHeight="1">
      <c r="A455" s="13"/>
      <c r="B455" s="11"/>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227"/>
      <c r="CC455" s="227"/>
      <c r="CD455" s="227"/>
      <c r="CE455" s="13"/>
    </row>
    <row r="456" spans="1:83" ht="12.75" customHeight="1">
      <c r="A456" s="13"/>
      <c r="B456" s="11"/>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227"/>
      <c r="CC456" s="227"/>
      <c r="CD456" s="227"/>
      <c r="CE456" s="13"/>
    </row>
    <row r="457" spans="1:83" ht="12.75" customHeight="1">
      <c r="A457" s="13"/>
      <c r="B457" s="11"/>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227"/>
      <c r="CC457" s="227"/>
      <c r="CD457" s="227"/>
      <c r="CE457" s="13"/>
    </row>
    <row r="458" spans="1:83" ht="12.75" customHeight="1">
      <c r="A458" s="13"/>
      <c r="B458" s="11"/>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227"/>
      <c r="CC458" s="227"/>
      <c r="CD458" s="227"/>
      <c r="CE458" s="13"/>
    </row>
    <row r="459" spans="1:83" ht="12.75" customHeight="1">
      <c r="A459" s="13"/>
      <c r="B459" s="11"/>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227"/>
      <c r="CC459" s="227"/>
      <c r="CD459" s="227"/>
      <c r="CE459" s="13"/>
    </row>
    <row r="460" spans="1:83" ht="12.75" customHeight="1">
      <c r="A460" s="13"/>
      <c r="B460" s="11"/>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227"/>
      <c r="CC460" s="227"/>
      <c r="CD460" s="227"/>
      <c r="CE460" s="13"/>
    </row>
    <row r="461" spans="1:83" ht="12.75" customHeight="1">
      <c r="A461" s="13"/>
      <c r="B461" s="11"/>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227"/>
      <c r="CC461" s="227"/>
      <c r="CD461" s="227"/>
      <c r="CE461" s="13"/>
    </row>
    <row r="462" spans="1:83" ht="12.75" customHeight="1">
      <c r="A462" s="13"/>
      <c r="B462" s="11"/>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227"/>
      <c r="CC462" s="227"/>
      <c r="CD462" s="227"/>
      <c r="CE462" s="13"/>
    </row>
    <row r="463" spans="1:83" ht="12.75" customHeight="1">
      <c r="A463" s="13"/>
      <c r="B463" s="11"/>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227"/>
      <c r="CC463" s="227"/>
      <c r="CD463" s="227"/>
      <c r="CE463" s="13"/>
    </row>
    <row r="464" spans="1:83" ht="12.75" customHeight="1">
      <c r="A464" s="13"/>
      <c r="B464" s="11"/>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227"/>
      <c r="CC464" s="227"/>
      <c r="CD464" s="227"/>
      <c r="CE464" s="13"/>
    </row>
    <row r="465" spans="1:83" ht="12.75" customHeight="1">
      <c r="A465" s="13"/>
      <c r="B465" s="11"/>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227"/>
      <c r="CC465" s="227"/>
      <c r="CD465" s="227"/>
      <c r="CE465" s="13"/>
    </row>
    <row r="466" spans="1:83" ht="12.75" customHeight="1">
      <c r="A466" s="13"/>
      <c r="B466" s="11"/>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227"/>
      <c r="CC466" s="227"/>
      <c r="CD466" s="227"/>
      <c r="CE466" s="13"/>
    </row>
    <row r="467" spans="1:83" ht="12.75" customHeight="1">
      <c r="A467" s="13"/>
      <c r="B467" s="11"/>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227"/>
      <c r="CC467" s="227"/>
      <c r="CD467" s="227"/>
      <c r="CE467" s="13"/>
    </row>
    <row r="468" spans="1:83" ht="12.75" customHeight="1">
      <c r="A468" s="13"/>
      <c r="B468" s="11"/>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227"/>
      <c r="CC468" s="227"/>
      <c r="CD468" s="227"/>
      <c r="CE468" s="13"/>
    </row>
    <row r="469" spans="1:83" ht="12.75" customHeight="1">
      <c r="A469" s="13"/>
      <c r="B469" s="11"/>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227"/>
      <c r="CC469" s="227"/>
      <c r="CD469" s="227"/>
      <c r="CE469" s="13"/>
    </row>
    <row r="470" spans="1:83" ht="12.75" customHeight="1">
      <c r="A470" s="13"/>
      <c r="B470" s="11"/>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227"/>
      <c r="CC470" s="227"/>
      <c r="CD470" s="227"/>
      <c r="CE470" s="13"/>
    </row>
    <row r="471" spans="1:83" ht="12.75" customHeight="1">
      <c r="A471" s="13"/>
      <c r="B471" s="11"/>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227"/>
      <c r="CC471" s="227"/>
      <c r="CD471" s="227"/>
      <c r="CE471" s="13"/>
    </row>
    <row r="472" spans="1:83" ht="12.75" customHeight="1">
      <c r="A472" s="13"/>
      <c r="B472" s="11"/>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227"/>
      <c r="CC472" s="227"/>
      <c r="CD472" s="227"/>
      <c r="CE472" s="13"/>
    </row>
    <row r="473" spans="1:83" ht="12.75" customHeight="1">
      <c r="A473" s="13"/>
      <c r="B473" s="11"/>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227"/>
      <c r="CC473" s="227"/>
      <c r="CD473" s="227"/>
      <c r="CE473" s="13"/>
    </row>
    <row r="474" spans="1:83" ht="12.75" customHeight="1">
      <c r="A474" s="13"/>
      <c r="B474" s="11"/>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227"/>
      <c r="CC474" s="227"/>
      <c r="CD474" s="227"/>
      <c r="CE474" s="13"/>
    </row>
    <row r="475" spans="1:83" ht="12.75" customHeight="1">
      <c r="A475" s="13"/>
      <c r="B475" s="11"/>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227"/>
      <c r="CC475" s="227"/>
      <c r="CD475" s="227"/>
      <c r="CE475" s="13"/>
    </row>
    <row r="476" spans="1:83" ht="12.75" customHeight="1">
      <c r="A476" s="13"/>
      <c r="B476" s="11"/>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227"/>
      <c r="CC476" s="227"/>
      <c r="CD476" s="227"/>
      <c r="CE476" s="13"/>
    </row>
    <row r="477" spans="1:83" ht="12.75" customHeight="1">
      <c r="A477" s="13"/>
      <c r="B477" s="11"/>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227"/>
      <c r="CC477" s="227"/>
      <c r="CD477" s="227"/>
      <c r="CE477" s="13"/>
    </row>
    <row r="478" spans="1:83" ht="12.75" customHeight="1">
      <c r="A478" s="13"/>
      <c r="B478" s="11"/>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227"/>
      <c r="CC478" s="227"/>
      <c r="CD478" s="227"/>
      <c r="CE478" s="13"/>
    </row>
    <row r="479" spans="1:83" ht="12.75" customHeight="1">
      <c r="A479" s="13"/>
      <c r="B479" s="11"/>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227"/>
      <c r="CC479" s="227"/>
      <c r="CD479" s="227"/>
      <c r="CE479" s="13"/>
    </row>
    <row r="480" spans="1:83" ht="12.75" customHeight="1">
      <c r="A480" s="13"/>
      <c r="B480" s="11"/>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227"/>
      <c r="CC480" s="227"/>
      <c r="CD480" s="227"/>
      <c r="CE480" s="13"/>
    </row>
    <row r="481" spans="1:83" ht="12.75" customHeight="1">
      <c r="A481" s="13"/>
      <c r="B481" s="11"/>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227"/>
      <c r="CC481" s="227"/>
      <c r="CD481" s="227"/>
      <c r="CE481" s="13"/>
    </row>
    <row r="482" spans="1:83" ht="12.75" customHeight="1">
      <c r="A482" s="13"/>
      <c r="B482" s="11"/>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227"/>
      <c r="CC482" s="227"/>
      <c r="CD482" s="227"/>
      <c r="CE482" s="13"/>
    </row>
    <row r="483" spans="1:83" ht="12.75" customHeight="1">
      <c r="A483" s="13"/>
      <c r="B483" s="11"/>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227"/>
      <c r="CC483" s="227"/>
      <c r="CD483" s="227"/>
      <c r="CE483" s="13"/>
    </row>
    <row r="484" spans="1:83" ht="12.75" customHeight="1">
      <c r="A484" s="13"/>
      <c r="B484" s="11"/>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227"/>
      <c r="CC484" s="227"/>
      <c r="CD484" s="227"/>
      <c r="CE484" s="13"/>
    </row>
    <row r="485" spans="1:83" ht="12.75" customHeight="1">
      <c r="A485" s="13"/>
      <c r="B485" s="11"/>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227"/>
      <c r="CC485" s="227"/>
      <c r="CD485" s="227"/>
      <c r="CE485" s="13"/>
    </row>
    <row r="486" spans="1:83" ht="12.75" customHeight="1">
      <c r="A486" s="13"/>
      <c r="B486" s="11"/>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227"/>
      <c r="CC486" s="227"/>
      <c r="CD486" s="227"/>
      <c r="CE486" s="13"/>
    </row>
    <row r="487" spans="1:83" ht="12.75" customHeight="1">
      <c r="A487" s="13"/>
      <c r="B487" s="11"/>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227"/>
      <c r="CC487" s="227"/>
      <c r="CD487" s="227"/>
      <c r="CE487" s="13"/>
    </row>
    <row r="488" spans="1:83" ht="12.75" customHeight="1">
      <c r="A488" s="13"/>
      <c r="B488" s="11"/>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227"/>
      <c r="CC488" s="227"/>
      <c r="CD488" s="227"/>
      <c r="CE488" s="13"/>
    </row>
    <row r="489" spans="1:83" ht="12.75" customHeight="1">
      <c r="A489" s="13"/>
      <c r="B489" s="11"/>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227"/>
      <c r="CC489" s="227"/>
      <c r="CD489" s="227"/>
      <c r="CE489" s="13"/>
    </row>
    <row r="490" spans="1:83" ht="12.75" customHeight="1">
      <c r="A490" s="13"/>
      <c r="B490" s="11"/>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227"/>
      <c r="CC490" s="227"/>
      <c r="CD490" s="227"/>
      <c r="CE490" s="13"/>
    </row>
    <row r="491" spans="1:83" ht="12.75" customHeight="1">
      <c r="A491" s="13"/>
      <c r="B491" s="11"/>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227"/>
      <c r="CC491" s="227"/>
      <c r="CD491" s="227"/>
      <c r="CE491" s="13"/>
    </row>
    <row r="492" spans="1:83" ht="12.75" customHeight="1">
      <c r="A492" s="13"/>
      <c r="B492" s="11"/>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227"/>
      <c r="CC492" s="227"/>
      <c r="CD492" s="227"/>
      <c r="CE492" s="13"/>
    </row>
    <row r="493" spans="1:83" ht="12.75" customHeight="1">
      <c r="A493" s="13"/>
      <c r="B493" s="11"/>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227"/>
      <c r="CC493" s="227"/>
      <c r="CD493" s="227"/>
      <c r="CE493" s="13"/>
    </row>
    <row r="494" spans="1:83" ht="12.75" customHeight="1">
      <c r="A494" s="13"/>
      <c r="B494" s="11"/>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227"/>
      <c r="CC494" s="227"/>
      <c r="CD494" s="227"/>
      <c r="CE494" s="13"/>
    </row>
    <row r="495" spans="1:83" ht="12.75" customHeight="1">
      <c r="A495" s="13"/>
      <c r="B495" s="11"/>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227"/>
      <c r="CC495" s="227"/>
      <c r="CD495" s="227"/>
      <c r="CE495" s="13"/>
    </row>
    <row r="496" spans="1:83" ht="12.75" customHeight="1">
      <c r="A496" s="13"/>
      <c r="B496" s="11"/>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227"/>
      <c r="CC496" s="227"/>
      <c r="CD496" s="227"/>
      <c r="CE496" s="13"/>
    </row>
    <row r="497" spans="1:83" ht="12.75" customHeight="1">
      <c r="A497" s="13"/>
      <c r="B497" s="11"/>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227"/>
      <c r="CC497" s="227"/>
      <c r="CD497" s="227"/>
      <c r="CE497" s="13"/>
    </row>
    <row r="498" spans="1:83" ht="12.75" customHeight="1">
      <c r="A498" s="13"/>
      <c r="B498" s="11"/>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227"/>
      <c r="CC498" s="227"/>
      <c r="CD498" s="227"/>
      <c r="CE498" s="13"/>
    </row>
    <row r="499" spans="1:83" ht="12.75" customHeight="1">
      <c r="A499" s="13"/>
      <c r="B499" s="11"/>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227"/>
      <c r="CC499" s="227"/>
      <c r="CD499" s="227"/>
      <c r="CE499" s="13"/>
    </row>
    <row r="500" spans="1:83" ht="12.75" customHeight="1">
      <c r="A500" s="13"/>
      <c r="B500" s="11"/>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227"/>
      <c r="CC500" s="227"/>
      <c r="CD500" s="227"/>
      <c r="CE500" s="13"/>
    </row>
    <row r="501" spans="1:83" ht="12.75" customHeight="1">
      <c r="A501" s="13"/>
      <c r="B501" s="11"/>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227"/>
      <c r="CC501" s="227"/>
      <c r="CD501" s="227"/>
      <c r="CE501" s="13"/>
    </row>
    <row r="502" spans="1:83" ht="12.75" customHeight="1">
      <c r="A502" s="13"/>
      <c r="B502" s="11"/>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227"/>
      <c r="CC502" s="227"/>
      <c r="CD502" s="227"/>
      <c r="CE502" s="13"/>
    </row>
    <row r="503" spans="1:83" ht="12.75" customHeight="1">
      <c r="A503" s="13"/>
      <c r="B503" s="11"/>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227"/>
      <c r="CC503" s="227"/>
      <c r="CD503" s="227"/>
      <c r="CE503" s="13"/>
    </row>
    <row r="504" spans="1:83" ht="12.75" customHeight="1">
      <c r="A504" s="13"/>
      <c r="B504" s="11"/>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227"/>
      <c r="CC504" s="227"/>
      <c r="CD504" s="227"/>
      <c r="CE504" s="13"/>
    </row>
    <row r="505" spans="1:83" ht="12.75" customHeight="1">
      <c r="A505" s="13"/>
      <c r="B505" s="11"/>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227"/>
      <c r="CC505" s="227"/>
      <c r="CD505" s="227"/>
      <c r="CE505" s="13"/>
    </row>
    <row r="506" spans="1:83" ht="12.75" customHeight="1">
      <c r="A506" s="13"/>
      <c r="B506" s="11"/>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227"/>
      <c r="CC506" s="227"/>
      <c r="CD506" s="227"/>
      <c r="CE506" s="13"/>
    </row>
    <row r="507" spans="1:83" ht="12.75" customHeight="1">
      <c r="A507" s="13"/>
      <c r="B507" s="11"/>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227"/>
      <c r="CC507" s="227"/>
      <c r="CD507" s="227"/>
      <c r="CE507" s="13"/>
    </row>
    <row r="508" spans="1:83" ht="12.75" customHeight="1">
      <c r="A508" s="13"/>
      <c r="B508" s="11"/>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227"/>
      <c r="CC508" s="227"/>
      <c r="CD508" s="227"/>
      <c r="CE508" s="13"/>
    </row>
    <row r="509" spans="1:83" ht="12.75" customHeight="1">
      <c r="A509" s="13"/>
      <c r="B509" s="11"/>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227"/>
      <c r="CC509" s="227"/>
      <c r="CD509" s="227"/>
      <c r="CE509" s="13"/>
    </row>
    <row r="510" spans="1:83" ht="12.75" customHeight="1">
      <c r="A510" s="13"/>
      <c r="B510" s="11"/>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227"/>
      <c r="CC510" s="227"/>
      <c r="CD510" s="227"/>
      <c r="CE510" s="13"/>
    </row>
    <row r="511" spans="1:83" ht="12.75" customHeight="1">
      <c r="A511" s="13"/>
      <c r="B511" s="11"/>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227"/>
      <c r="CC511" s="227"/>
      <c r="CD511" s="227"/>
      <c r="CE511" s="13"/>
    </row>
    <row r="512" spans="1:83" ht="12.75" customHeight="1">
      <c r="A512" s="13"/>
      <c r="B512" s="11"/>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227"/>
      <c r="CC512" s="227"/>
      <c r="CD512" s="227"/>
      <c r="CE512" s="13"/>
    </row>
    <row r="513" spans="1:83" ht="12.75" customHeight="1">
      <c r="A513" s="13"/>
      <c r="B513" s="11"/>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227"/>
      <c r="CC513" s="227"/>
      <c r="CD513" s="227"/>
      <c r="CE513" s="13"/>
    </row>
    <row r="514" spans="1:83" ht="12.75" customHeight="1">
      <c r="A514" s="13"/>
      <c r="B514" s="11"/>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227"/>
      <c r="CC514" s="227"/>
      <c r="CD514" s="227"/>
      <c r="CE514" s="13"/>
    </row>
    <row r="515" spans="1:83" ht="12.75" customHeight="1">
      <c r="A515" s="13"/>
      <c r="B515" s="11"/>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227"/>
      <c r="CC515" s="227"/>
      <c r="CD515" s="227"/>
      <c r="CE515" s="13"/>
    </row>
    <row r="516" spans="1:83" ht="12.75" customHeight="1">
      <c r="A516" s="13"/>
      <c r="B516" s="11"/>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227"/>
      <c r="CC516" s="227"/>
      <c r="CD516" s="227"/>
      <c r="CE516" s="13"/>
    </row>
    <row r="517" spans="1:83" ht="12.75" customHeight="1">
      <c r="A517" s="13"/>
      <c r="B517" s="11"/>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227"/>
      <c r="CC517" s="227"/>
      <c r="CD517" s="227"/>
      <c r="CE517" s="13"/>
    </row>
    <row r="518" spans="1:83" ht="12.75" customHeight="1">
      <c r="A518" s="13"/>
      <c r="B518" s="11"/>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227"/>
      <c r="CC518" s="227"/>
      <c r="CD518" s="227"/>
      <c r="CE518" s="13"/>
    </row>
    <row r="519" spans="1:83" ht="12.75" customHeight="1">
      <c r="A519" s="13"/>
      <c r="B519" s="11"/>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227"/>
      <c r="CC519" s="227"/>
      <c r="CD519" s="227"/>
      <c r="CE519" s="13"/>
    </row>
    <row r="520" spans="1:83" ht="12.75" customHeight="1">
      <c r="A520" s="13"/>
      <c r="B520" s="11"/>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227"/>
      <c r="CC520" s="227"/>
      <c r="CD520" s="227"/>
      <c r="CE520" s="13"/>
    </row>
    <row r="521" spans="1:83" ht="12.75" customHeight="1">
      <c r="A521" s="13"/>
      <c r="B521" s="11"/>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227"/>
      <c r="CC521" s="227"/>
      <c r="CD521" s="227"/>
      <c r="CE521" s="13"/>
    </row>
    <row r="522" spans="1:83" ht="12.75" customHeight="1">
      <c r="A522" s="13"/>
      <c r="B522" s="11"/>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227"/>
      <c r="CC522" s="227"/>
      <c r="CD522" s="227"/>
      <c r="CE522" s="13"/>
    </row>
    <row r="523" spans="1:83" ht="12.75" customHeight="1">
      <c r="A523" s="13"/>
      <c r="B523" s="11"/>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227"/>
      <c r="CC523" s="227"/>
      <c r="CD523" s="227"/>
      <c r="CE523" s="13"/>
    </row>
    <row r="524" spans="1:83" ht="12.75" customHeight="1">
      <c r="A524" s="13"/>
      <c r="B524" s="11"/>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227"/>
      <c r="CC524" s="227"/>
      <c r="CD524" s="227"/>
      <c r="CE524" s="13"/>
    </row>
    <row r="525" spans="1:83" ht="12.75" customHeight="1">
      <c r="A525" s="13"/>
      <c r="B525" s="11"/>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227"/>
      <c r="CC525" s="227"/>
      <c r="CD525" s="227"/>
      <c r="CE525" s="13"/>
    </row>
    <row r="526" spans="1:83" ht="12.75" customHeight="1">
      <c r="A526" s="13"/>
      <c r="B526" s="11"/>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227"/>
      <c r="CC526" s="227"/>
      <c r="CD526" s="227"/>
      <c r="CE526" s="13"/>
    </row>
    <row r="527" spans="1:83" ht="12.75" customHeight="1">
      <c r="A527" s="13"/>
      <c r="B527" s="11"/>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227"/>
      <c r="CC527" s="227"/>
      <c r="CD527" s="227"/>
      <c r="CE527" s="13"/>
    </row>
    <row r="528" spans="1:83" ht="12.75" customHeight="1">
      <c r="A528" s="13"/>
      <c r="B528" s="11"/>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227"/>
      <c r="CC528" s="227"/>
      <c r="CD528" s="227"/>
      <c r="CE528" s="13"/>
    </row>
    <row r="529" spans="1:83" ht="12.75" customHeight="1">
      <c r="A529" s="13"/>
      <c r="B529" s="11"/>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227"/>
      <c r="CC529" s="227"/>
      <c r="CD529" s="227"/>
      <c r="CE529" s="13"/>
    </row>
    <row r="530" spans="1:83" ht="12.75" customHeight="1">
      <c r="A530" s="13"/>
      <c r="B530" s="11"/>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227"/>
      <c r="CC530" s="227"/>
      <c r="CD530" s="227"/>
      <c r="CE530" s="13"/>
    </row>
    <row r="531" spans="1:83" ht="12.75" customHeight="1">
      <c r="A531" s="13"/>
      <c r="B531" s="11"/>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227"/>
      <c r="CC531" s="227"/>
      <c r="CD531" s="227"/>
      <c r="CE531" s="13"/>
    </row>
    <row r="532" spans="1:83" ht="12.75" customHeight="1">
      <c r="A532" s="13"/>
      <c r="B532" s="11"/>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227"/>
      <c r="CC532" s="227"/>
      <c r="CD532" s="227"/>
      <c r="CE532" s="13"/>
    </row>
    <row r="533" spans="1:83" ht="12.75" customHeight="1">
      <c r="A533" s="13"/>
      <c r="B533" s="11"/>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227"/>
      <c r="CC533" s="227"/>
      <c r="CD533" s="227"/>
      <c r="CE533" s="13"/>
    </row>
    <row r="534" spans="1:83" ht="12.75" customHeight="1">
      <c r="A534" s="13"/>
      <c r="B534" s="11"/>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227"/>
      <c r="CC534" s="227"/>
      <c r="CD534" s="227"/>
      <c r="CE534" s="13"/>
    </row>
    <row r="535" spans="1:83" ht="12.75" customHeight="1">
      <c r="A535" s="13"/>
      <c r="B535" s="11"/>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227"/>
      <c r="CC535" s="227"/>
      <c r="CD535" s="227"/>
      <c r="CE535" s="13"/>
    </row>
    <row r="536" spans="1:83" ht="12.75" customHeight="1">
      <c r="A536" s="13"/>
      <c r="B536" s="11"/>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227"/>
      <c r="CC536" s="227"/>
      <c r="CD536" s="227"/>
      <c r="CE536" s="13"/>
    </row>
    <row r="537" spans="1:83" ht="12.75" customHeight="1">
      <c r="A537" s="13"/>
      <c r="B537" s="11"/>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227"/>
      <c r="CC537" s="227"/>
      <c r="CD537" s="227"/>
      <c r="CE537" s="13"/>
    </row>
    <row r="538" spans="1:83" ht="12.75" customHeight="1">
      <c r="A538" s="13"/>
      <c r="B538" s="11"/>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227"/>
      <c r="CC538" s="227"/>
      <c r="CD538" s="227"/>
      <c r="CE538" s="13"/>
    </row>
    <row r="539" spans="1:83" ht="12.75" customHeight="1">
      <c r="A539" s="13"/>
      <c r="B539" s="11"/>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227"/>
      <c r="CC539" s="227"/>
      <c r="CD539" s="227"/>
      <c r="CE539" s="13"/>
    </row>
    <row r="540" spans="1:83" ht="12.75" customHeight="1">
      <c r="A540" s="13"/>
      <c r="B540" s="11"/>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227"/>
      <c r="CC540" s="227"/>
      <c r="CD540" s="227"/>
      <c r="CE540" s="13"/>
    </row>
    <row r="541" spans="1:83" ht="12.75" customHeight="1">
      <c r="A541" s="13"/>
      <c r="B541" s="11"/>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227"/>
      <c r="CC541" s="227"/>
      <c r="CD541" s="227"/>
      <c r="CE541" s="13"/>
    </row>
    <row r="542" spans="1:83" ht="12.75" customHeight="1">
      <c r="A542" s="13"/>
      <c r="B542" s="11"/>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227"/>
      <c r="CC542" s="227"/>
      <c r="CD542" s="227"/>
      <c r="CE542" s="13"/>
    </row>
    <row r="543" spans="1:83" ht="12.75" customHeight="1">
      <c r="A543" s="13"/>
      <c r="B543" s="11"/>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227"/>
      <c r="CC543" s="227"/>
      <c r="CD543" s="227"/>
      <c r="CE543" s="13"/>
    </row>
    <row r="544" spans="1:83" ht="12.75" customHeight="1">
      <c r="A544" s="13"/>
      <c r="B544" s="11"/>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227"/>
      <c r="CC544" s="227"/>
      <c r="CD544" s="227"/>
      <c r="CE544" s="13"/>
    </row>
    <row r="545" spans="1:83" ht="12.75" customHeight="1">
      <c r="A545" s="13"/>
      <c r="B545" s="11"/>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227"/>
      <c r="CC545" s="227"/>
      <c r="CD545" s="227"/>
      <c r="CE545" s="13"/>
    </row>
    <row r="546" spans="1:83" ht="12.75" customHeight="1">
      <c r="A546" s="13"/>
      <c r="B546" s="11"/>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227"/>
      <c r="CC546" s="227"/>
      <c r="CD546" s="227"/>
      <c r="CE546" s="13"/>
    </row>
    <row r="547" spans="1:83" ht="12.75" customHeight="1">
      <c r="A547" s="13"/>
      <c r="B547" s="11"/>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227"/>
      <c r="CC547" s="227"/>
      <c r="CD547" s="227"/>
      <c r="CE547" s="13"/>
    </row>
    <row r="548" spans="1:83" ht="12.75" customHeight="1">
      <c r="A548" s="13"/>
      <c r="B548" s="11"/>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227"/>
      <c r="CC548" s="227"/>
      <c r="CD548" s="227"/>
      <c r="CE548" s="13"/>
    </row>
    <row r="549" spans="1:83" ht="12.75" customHeight="1">
      <c r="A549" s="13"/>
      <c r="B549" s="11"/>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227"/>
      <c r="CC549" s="227"/>
      <c r="CD549" s="227"/>
      <c r="CE549" s="13"/>
    </row>
    <row r="550" spans="1:83" ht="12.75" customHeight="1">
      <c r="A550" s="13"/>
      <c r="B550" s="11"/>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227"/>
      <c r="CC550" s="227"/>
      <c r="CD550" s="227"/>
      <c r="CE550" s="13"/>
    </row>
    <row r="551" spans="1:83" ht="12.75" customHeight="1">
      <c r="A551" s="13"/>
      <c r="B551" s="11"/>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227"/>
      <c r="CC551" s="227"/>
      <c r="CD551" s="227"/>
      <c r="CE551" s="13"/>
    </row>
    <row r="552" spans="1:83" ht="12.75" customHeight="1">
      <c r="A552" s="13"/>
      <c r="B552" s="11"/>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227"/>
      <c r="CC552" s="227"/>
      <c r="CD552" s="227"/>
      <c r="CE552" s="13"/>
    </row>
    <row r="553" spans="1:83" ht="12.75" customHeight="1">
      <c r="A553" s="13"/>
      <c r="B553" s="11"/>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227"/>
      <c r="CC553" s="227"/>
      <c r="CD553" s="227"/>
      <c r="CE553" s="13"/>
    </row>
    <row r="554" spans="1:83" ht="12.75" customHeight="1">
      <c r="A554" s="13"/>
      <c r="B554" s="11"/>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227"/>
      <c r="CC554" s="227"/>
      <c r="CD554" s="227"/>
      <c r="CE554" s="13"/>
    </row>
    <row r="555" spans="1:83" ht="12.75" customHeight="1">
      <c r="A555" s="13"/>
      <c r="B555" s="11"/>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227"/>
      <c r="CC555" s="227"/>
      <c r="CD555" s="227"/>
      <c r="CE555" s="13"/>
    </row>
    <row r="556" spans="1:83" ht="12.75" customHeight="1">
      <c r="A556" s="13"/>
      <c r="B556" s="11"/>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227"/>
      <c r="CC556" s="227"/>
      <c r="CD556" s="227"/>
      <c r="CE556" s="13"/>
    </row>
    <row r="557" spans="1:83" ht="12.75" customHeight="1">
      <c r="A557" s="13"/>
      <c r="B557" s="11"/>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227"/>
      <c r="CC557" s="227"/>
      <c r="CD557" s="227"/>
      <c r="CE557" s="13"/>
    </row>
    <row r="558" spans="1:83" ht="12.75" customHeight="1">
      <c r="A558" s="13"/>
      <c r="B558" s="11"/>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227"/>
      <c r="CC558" s="227"/>
      <c r="CD558" s="227"/>
      <c r="CE558" s="13"/>
    </row>
    <row r="559" spans="1:83" ht="12.75" customHeight="1">
      <c r="A559" s="13"/>
      <c r="B559" s="11"/>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227"/>
      <c r="CC559" s="227"/>
      <c r="CD559" s="227"/>
      <c r="CE559" s="13"/>
    </row>
    <row r="560" spans="1:83" ht="12.75" customHeight="1">
      <c r="A560" s="13"/>
      <c r="B560" s="11"/>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227"/>
      <c r="CC560" s="227"/>
      <c r="CD560" s="227"/>
      <c r="CE560" s="13"/>
    </row>
    <row r="561" spans="1:83" ht="12.75" customHeight="1">
      <c r="A561" s="13"/>
      <c r="B561" s="11"/>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227"/>
      <c r="CC561" s="227"/>
      <c r="CD561" s="227"/>
      <c r="CE561" s="13"/>
    </row>
    <row r="562" spans="1:83" ht="12.75" customHeight="1">
      <c r="A562" s="13"/>
      <c r="B562" s="11"/>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227"/>
      <c r="CC562" s="227"/>
      <c r="CD562" s="227"/>
      <c r="CE562" s="13"/>
    </row>
    <row r="563" spans="1:83" ht="12.75" customHeight="1">
      <c r="A563" s="13"/>
      <c r="B563" s="11"/>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227"/>
      <c r="CC563" s="227"/>
      <c r="CD563" s="227"/>
      <c r="CE563" s="13"/>
    </row>
    <row r="564" spans="1:83" ht="12.75" customHeight="1">
      <c r="A564" s="13"/>
      <c r="B564" s="11"/>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227"/>
      <c r="CC564" s="227"/>
      <c r="CD564" s="227"/>
      <c r="CE564" s="13"/>
    </row>
    <row r="565" spans="1:83" ht="12.75" customHeight="1">
      <c r="A565" s="13"/>
      <c r="B565" s="11"/>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227"/>
      <c r="CC565" s="227"/>
      <c r="CD565" s="227"/>
      <c r="CE565" s="13"/>
    </row>
    <row r="566" spans="1:83" ht="12.75" customHeight="1">
      <c r="A566" s="13"/>
      <c r="B566" s="11"/>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227"/>
      <c r="CC566" s="227"/>
      <c r="CD566" s="227"/>
      <c r="CE566" s="13"/>
    </row>
    <row r="567" spans="1:83" ht="12.75" customHeight="1">
      <c r="A567" s="13"/>
      <c r="B567" s="11"/>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227"/>
      <c r="CC567" s="227"/>
      <c r="CD567" s="227"/>
      <c r="CE567" s="13"/>
    </row>
    <row r="568" spans="1:83" ht="12.75" customHeight="1">
      <c r="A568" s="13"/>
      <c r="B568" s="11"/>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227"/>
      <c r="CC568" s="227"/>
      <c r="CD568" s="227"/>
      <c r="CE568" s="13"/>
    </row>
    <row r="569" spans="1:83" ht="12.75" customHeight="1">
      <c r="A569" s="13"/>
      <c r="B569" s="11"/>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227"/>
      <c r="CC569" s="227"/>
      <c r="CD569" s="227"/>
      <c r="CE569" s="13"/>
    </row>
    <row r="570" spans="1:83" ht="12.75" customHeight="1">
      <c r="A570" s="13"/>
      <c r="B570" s="11"/>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227"/>
      <c r="CC570" s="227"/>
      <c r="CD570" s="227"/>
      <c r="CE570" s="13"/>
    </row>
    <row r="571" spans="1:83" ht="12.75" customHeight="1">
      <c r="A571" s="13"/>
      <c r="B571" s="11"/>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227"/>
      <c r="CC571" s="227"/>
      <c r="CD571" s="227"/>
      <c r="CE571" s="13"/>
    </row>
    <row r="572" spans="1:83" ht="12.75" customHeight="1">
      <c r="A572" s="13"/>
      <c r="B572" s="11"/>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227"/>
      <c r="CC572" s="227"/>
      <c r="CD572" s="227"/>
      <c r="CE572" s="13"/>
    </row>
    <row r="573" spans="1:83" ht="12.75" customHeight="1">
      <c r="A573" s="13"/>
      <c r="B573" s="11"/>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227"/>
      <c r="CC573" s="227"/>
      <c r="CD573" s="227"/>
      <c r="CE573" s="13"/>
    </row>
    <row r="574" spans="1:83" ht="12.75" customHeight="1">
      <c r="A574" s="13"/>
      <c r="B574" s="11"/>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227"/>
      <c r="CC574" s="227"/>
      <c r="CD574" s="227"/>
      <c r="CE574" s="13"/>
    </row>
    <row r="575" spans="1:83" ht="12.75" customHeight="1">
      <c r="A575" s="13"/>
      <c r="B575" s="11"/>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227"/>
      <c r="CC575" s="227"/>
      <c r="CD575" s="227"/>
      <c r="CE575" s="13"/>
    </row>
    <row r="576" spans="1:83" ht="12.75" customHeight="1">
      <c r="A576" s="13"/>
      <c r="B576" s="11"/>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227"/>
      <c r="CC576" s="227"/>
      <c r="CD576" s="227"/>
      <c r="CE576" s="13"/>
    </row>
    <row r="577" spans="1:83" ht="12.75" customHeight="1">
      <c r="A577" s="13"/>
      <c r="B577" s="11"/>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227"/>
      <c r="CC577" s="227"/>
      <c r="CD577" s="227"/>
      <c r="CE577" s="13"/>
    </row>
    <row r="578" spans="1:83" ht="12.75" customHeight="1">
      <c r="A578" s="13"/>
      <c r="B578" s="11"/>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227"/>
      <c r="CC578" s="227"/>
      <c r="CD578" s="227"/>
      <c r="CE578" s="13"/>
    </row>
    <row r="579" spans="1:83" ht="12.75" customHeight="1">
      <c r="A579" s="13"/>
      <c r="B579" s="11"/>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227"/>
      <c r="CC579" s="227"/>
      <c r="CD579" s="227"/>
      <c r="CE579" s="13"/>
    </row>
    <row r="580" spans="1:83" ht="12.75" customHeight="1">
      <c r="A580" s="13"/>
      <c r="B580" s="11"/>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227"/>
      <c r="CC580" s="227"/>
      <c r="CD580" s="227"/>
      <c r="CE580" s="13"/>
    </row>
    <row r="581" spans="1:83" ht="12.75" customHeight="1">
      <c r="A581" s="13"/>
      <c r="B581" s="11"/>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227"/>
      <c r="CC581" s="227"/>
      <c r="CD581" s="227"/>
      <c r="CE581" s="13"/>
    </row>
    <row r="582" spans="1:83" ht="12.75" customHeight="1">
      <c r="A582" s="13"/>
      <c r="B582" s="11"/>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227"/>
      <c r="CC582" s="227"/>
      <c r="CD582" s="227"/>
      <c r="CE582" s="13"/>
    </row>
    <row r="583" spans="1:83" ht="12.75" customHeight="1">
      <c r="A583" s="13"/>
      <c r="B583" s="11"/>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227"/>
      <c r="CC583" s="227"/>
      <c r="CD583" s="227"/>
      <c r="CE583" s="13"/>
    </row>
    <row r="584" spans="1:83" ht="12.75" customHeight="1">
      <c r="A584" s="13"/>
      <c r="B584" s="11"/>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227"/>
      <c r="CC584" s="227"/>
      <c r="CD584" s="227"/>
      <c r="CE584" s="13"/>
    </row>
    <row r="585" spans="1:83" ht="12.75" customHeight="1">
      <c r="A585" s="13"/>
      <c r="B585" s="11"/>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227"/>
      <c r="CC585" s="227"/>
      <c r="CD585" s="227"/>
      <c r="CE585" s="13"/>
    </row>
    <row r="586" spans="1:83" ht="12.75" customHeight="1">
      <c r="A586" s="13"/>
      <c r="B586" s="11"/>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227"/>
      <c r="CC586" s="227"/>
      <c r="CD586" s="227"/>
      <c r="CE586" s="13"/>
    </row>
    <row r="587" spans="1:83" ht="12.75" customHeight="1">
      <c r="A587" s="13"/>
      <c r="B587" s="11"/>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227"/>
      <c r="CC587" s="227"/>
      <c r="CD587" s="227"/>
      <c r="CE587" s="13"/>
    </row>
    <row r="588" spans="1:83" ht="12.75" customHeight="1">
      <c r="A588" s="13"/>
      <c r="B588" s="11"/>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227"/>
      <c r="CC588" s="227"/>
      <c r="CD588" s="227"/>
      <c r="CE588" s="13"/>
    </row>
    <row r="589" spans="1:83" ht="12.75" customHeight="1">
      <c r="A589" s="13"/>
      <c r="B589" s="11"/>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227"/>
      <c r="CC589" s="227"/>
      <c r="CD589" s="227"/>
      <c r="CE589" s="13"/>
    </row>
    <row r="590" spans="1:83" ht="12.75" customHeight="1">
      <c r="A590" s="13"/>
      <c r="B590" s="11"/>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227"/>
      <c r="CC590" s="227"/>
      <c r="CD590" s="227"/>
      <c r="CE590" s="13"/>
    </row>
    <row r="591" spans="1:83" ht="12.75" customHeight="1">
      <c r="A591" s="13"/>
      <c r="B591" s="11"/>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227"/>
      <c r="CC591" s="227"/>
      <c r="CD591" s="227"/>
      <c r="CE591" s="13"/>
    </row>
    <row r="592" spans="1:83" ht="12.75" customHeight="1">
      <c r="A592" s="13"/>
      <c r="B592" s="11"/>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227"/>
      <c r="CC592" s="227"/>
      <c r="CD592" s="227"/>
      <c r="CE592" s="13"/>
    </row>
    <row r="593" spans="1:83" ht="12.75" customHeight="1">
      <c r="A593" s="13"/>
      <c r="B593" s="11"/>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227"/>
      <c r="CC593" s="227"/>
      <c r="CD593" s="227"/>
      <c r="CE593" s="13"/>
    </row>
    <row r="594" spans="1:83" ht="12.75" customHeight="1">
      <c r="A594" s="13"/>
      <c r="B594" s="11"/>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227"/>
      <c r="CC594" s="227"/>
      <c r="CD594" s="227"/>
      <c r="CE594" s="13"/>
    </row>
    <row r="595" spans="1:83" ht="12.75" customHeight="1">
      <c r="A595" s="13"/>
      <c r="B595" s="11"/>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227"/>
      <c r="CC595" s="227"/>
      <c r="CD595" s="227"/>
      <c r="CE595" s="13"/>
    </row>
    <row r="596" spans="1:83" ht="12.75" customHeight="1">
      <c r="A596" s="13"/>
      <c r="B596" s="11"/>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227"/>
      <c r="CC596" s="227"/>
      <c r="CD596" s="227"/>
      <c r="CE596" s="13"/>
    </row>
    <row r="597" spans="1:83" ht="12.75" customHeight="1">
      <c r="A597" s="13"/>
      <c r="B597" s="11"/>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227"/>
      <c r="CC597" s="227"/>
      <c r="CD597" s="227"/>
      <c r="CE597" s="13"/>
    </row>
    <row r="598" spans="1:83" ht="12.75" customHeight="1">
      <c r="A598" s="13"/>
      <c r="B598" s="11"/>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227"/>
      <c r="CC598" s="227"/>
      <c r="CD598" s="227"/>
      <c r="CE598" s="13"/>
    </row>
    <row r="599" spans="1:83" ht="12.75" customHeight="1">
      <c r="A599" s="13"/>
      <c r="B599" s="11"/>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227"/>
      <c r="CC599" s="227"/>
      <c r="CD599" s="227"/>
      <c r="CE599" s="13"/>
    </row>
    <row r="600" spans="1:83" ht="12.75" customHeight="1">
      <c r="A600" s="13"/>
      <c r="B600" s="11"/>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227"/>
      <c r="CC600" s="227"/>
      <c r="CD600" s="227"/>
      <c r="CE600" s="13"/>
    </row>
    <row r="601" spans="1:83" ht="12.75" customHeight="1">
      <c r="A601" s="13"/>
      <c r="B601" s="11"/>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227"/>
      <c r="CC601" s="227"/>
      <c r="CD601" s="227"/>
      <c r="CE601" s="13"/>
    </row>
    <row r="602" spans="1:83" ht="12.75" customHeight="1">
      <c r="A602" s="13"/>
      <c r="B602" s="11"/>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227"/>
      <c r="CC602" s="227"/>
      <c r="CD602" s="227"/>
      <c r="CE602" s="13"/>
    </row>
    <row r="603" spans="1:83" ht="12.75" customHeight="1">
      <c r="A603" s="13"/>
      <c r="B603" s="11"/>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227"/>
      <c r="CC603" s="227"/>
      <c r="CD603" s="227"/>
      <c r="CE603" s="13"/>
    </row>
    <row r="604" spans="1:83" ht="12.75" customHeight="1">
      <c r="A604" s="13"/>
      <c r="B604" s="11"/>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227"/>
      <c r="CC604" s="227"/>
      <c r="CD604" s="227"/>
      <c r="CE604" s="13"/>
    </row>
    <row r="605" spans="1:83" ht="12.75" customHeight="1">
      <c r="A605" s="13"/>
      <c r="B605" s="11"/>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227"/>
      <c r="CC605" s="227"/>
      <c r="CD605" s="227"/>
      <c r="CE605" s="13"/>
    </row>
    <row r="606" spans="1:83" ht="12.75" customHeight="1">
      <c r="A606" s="13"/>
      <c r="B606" s="11"/>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227"/>
      <c r="CC606" s="227"/>
      <c r="CD606" s="227"/>
      <c r="CE606" s="13"/>
    </row>
    <row r="607" spans="1:83" ht="12.75" customHeight="1">
      <c r="A607" s="13"/>
      <c r="B607" s="11"/>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227"/>
      <c r="CC607" s="227"/>
      <c r="CD607" s="227"/>
      <c r="CE607" s="13"/>
    </row>
    <row r="608" spans="1:83" ht="12.75" customHeight="1">
      <c r="A608" s="13"/>
      <c r="B608" s="11"/>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227"/>
      <c r="CC608" s="227"/>
      <c r="CD608" s="227"/>
      <c r="CE608" s="13"/>
    </row>
    <row r="609" spans="1:83" ht="12.75" customHeight="1">
      <c r="A609" s="13"/>
      <c r="B609" s="11"/>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227"/>
      <c r="CC609" s="227"/>
      <c r="CD609" s="227"/>
      <c r="CE609" s="13"/>
    </row>
    <row r="610" spans="1:83" ht="12.75" customHeight="1">
      <c r="A610" s="13"/>
      <c r="B610" s="11"/>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227"/>
      <c r="CC610" s="227"/>
      <c r="CD610" s="227"/>
      <c r="CE610" s="13"/>
    </row>
    <row r="611" spans="1:83" ht="12.75" customHeight="1">
      <c r="A611" s="13"/>
      <c r="B611" s="11"/>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227"/>
      <c r="CC611" s="227"/>
      <c r="CD611" s="227"/>
      <c r="CE611" s="13"/>
    </row>
    <row r="612" spans="1:83" ht="12.75" customHeight="1">
      <c r="A612" s="13"/>
      <c r="B612" s="1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227"/>
      <c r="CC612" s="227"/>
      <c r="CD612" s="227"/>
      <c r="CE612" s="13"/>
    </row>
    <row r="613" spans="1:83" ht="12.75" customHeight="1">
      <c r="A613" s="13"/>
      <c r="B613" s="11"/>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227"/>
      <c r="CC613" s="227"/>
      <c r="CD613" s="227"/>
      <c r="CE613" s="13"/>
    </row>
    <row r="614" spans="1:83" ht="12.75" customHeight="1">
      <c r="A614" s="13"/>
      <c r="B614" s="11"/>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227"/>
      <c r="CC614" s="227"/>
      <c r="CD614" s="227"/>
      <c r="CE614" s="13"/>
    </row>
    <row r="615" spans="1:83" ht="12.75" customHeight="1">
      <c r="A615" s="13"/>
      <c r="B615" s="11"/>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227"/>
      <c r="CC615" s="227"/>
      <c r="CD615" s="227"/>
      <c r="CE615" s="13"/>
    </row>
    <row r="616" spans="1:83" ht="12.75" customHeight="1">
      <c r="A616" s="13"/>
      <c r="B616" s="11"/>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227"/>
      <c r="CC616" s="227"/>
      <c r="CD616" s="227"/>
      <c r="CE616" s="13"/>
    </row>
    <row r="617" spans="1:83" ht="12.75" customHeight="1">
      <c r="A617" s="13"/>
      <c r="B617" s="11"/>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227"/>
      <c r="CC617" s="227"/>
      <c r="CD617" s="227"/>
      <c r="CE617" s="13"/>
    </row>
    <row r="618" spans="1:83" ht="12.75" customHeight="1">
      <c r="A618" s="13"/>
      <c r="B618" s="11"/>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227"/>
      <c r="CC618" s="227"/>
      <c r="CD618" s="227"/>
      <c r="CE618" s="13"/>
    </row>
    <row r="619" spans="1:83" ht="12.75" customHeight="1">
      <c r="A619" s="13"/>
      <c r="B619" s="11"/>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227"/>
      <c r="CC619" s="227"/>
      <c r="CD619" s="227"/>
      <c r="CE619" s="13"/>
    </row>
    <row r="620" spans="1:83" ht="12.75" customHeight="1">
      <c r="A620" s="13"/>
      <c r="B620" s="11"/>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227"/>
      <c r="CC620" s="227"/>
      <c r="CD620" s="227"/>
      <c r="CE620" s="13"/>
    </row>
    <row r="621" spans="1:83" ht="12.75" customHeight="1">
      <c r="A621" s="13"/>
      <c r="B621" s="11"/>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227"/>
      <c r="CC621" s="227"/>
      <c r="CD621" s="227"/>
      <c r="CE621" s="13"/>
    </row>
    <row r="622" spans="1:83" ht="12.75" customHeight="1">
      <c r="A622" s="13"/>
      <c r="B622" s="11"/>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227"/>
      <c r="CC622" s="227"/>
      <c r="CD622" s="227"/>
      <c r="CE622" s="13"/>
    </row>
    <row r="623" spans="1:83" ht="12.75" customHeight="1">
      <c r="A623" s="13"/>
      <c r="B623" s="11"/>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227"/>
      <c r="CC623" s="227"/>
      <c r="CD623" s="227"/>
      <c r="CE623" s="13"/>
    </row>
    <row r="624" spans="1:83" ht="12.75" customHeight="1">
      <c r="A624" s="13"/>
      <c r="B624" s="11"/>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227"/>
      <c r="CC624" s="227"/>
      <c r="CD624" s="227"/>
      <c r="CE624" s="13"/>
    </row>
    <row r="625" spans="1:83" ht="12.75" customHeight="1">
      <c r="A625" s="13"/>
      <c r="B625" s="11"/>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227"/>
      <c r="CC625" s="227"/>
      <c r="CD625" s="227"/>
      <c r="CE625" s="13"/>
    </row>
    <row r="626" spans="1:83" ht="12.75" customHeight="1">
      <c r="A626" s="13"/>
      <c r="B626" s="11"/>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227"/>
      <c r="CC626" s="227"/>
      <c r="CD626" s="227"/>
      <c r="CE626" s="13"/>
    </row>
    <row r="627" spans="1:83" ht="12.75" customHeight="1">
      <c r="A627" s="13"/>
      <c r="B627" s="11"/>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227"/>
      <c r="CC627" s="227"/>
      <c r="CD627" s="227"/>
      <c r="CE627" s="13"/>
    </row>
    <row r="628" spans="1:83" ht="12.75" customHeight="1">
      <c r="A628" s="13"/>
      <c r="B628" s="11"/>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227"/>
      <c r="CC628" s="227"/>
      <c r="CD628" s="227"/>
      <c r="CE628" s="13"/>
    </row>
    <row r="629" spans="1:83" ht="12.75" customHeight="1">
      <c r="A629" s="13"/>
      <c r="B629" s="11"/>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227"/>
      <c r="CC629" s="227"/>
      <c r="CD629" s="227"/>
      <c r="CE629" s="13"/>
    </row>
    <row r="630" spans="1:83" ht="12.75" customHeight="1">
      <c r="A630" s="13"/>
      <c r="B630" s="11"/>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227"/>
      <c r="CC630" s="227"/>
      <c r="CD630" s="227"/>
      <c r="CE630" s="13"/>
    </row>
    <row r="631" spans="1:83" ht="12.75" customHeight="1">
      <c r="A631" s="13"/>
      <c r="B631" s="11"/>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227"/>
      <c r="CC631" s="227"/>
      <c r="CD631" s="227"/>
      <c r="CE631" s="13"/>
    </row>
    <row r="632" spans="1:83" ht="12.75" customHeight="1">
      <c r="A632" s="13"/>
      <c r="B632" s="11"/>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227"/>
      <c r="CC632" s="227"/>
      <c r="CD632" s="227"/>
      <c r="CE632" s="13"/>
    </row>
    <row r="633" spans="1:83" ht="12.75" customHeight="1">
      <c r="A633" s="13"/>
      <c r="B633" s="11"/>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227"/>
      <c r="CC633" s="227"/>
      <c r="CD633" s="227"/>
      <c r="CE633" s="13"/>
    </row>
    <row r="634" spans="1:83" ht="12.75" customHeight="1">
      <c r="A634" s="13"/>
      <c r="B634" s="11"/>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227"/>
      <c r="CC634" s="227"/>
      <c r="CD634" s="227"/>
      <c r="CE634" s="13"/>
    </row>
    <row r="635" spans="1:83" ht="12.75" customHeight="1">
      <c r="A635" s="13"/>
      <c r="B635" s="11"/>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227"/>
      <c r="CC635" s="227"/>
      <c r="CD635" s="227"/>
      <c r="CE635" s="13"/>
    </row>
    <row r="636" spans="1:83" ht="12.75" customHeight="1">
      <c r="A636" s="13"/>
      <c r="B636" s="11"/>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227"/>
      <c r="CC636" s="227"/>
      <c r="CD636" s="227"/>
      <c r="CE636" s="13"/>
    </row>
    <row r="637" spans="1:83" ht="12.75" customHeight="1">
      <c r="A637" s="13"/>
      <c r="B637" s="11"/>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227"/>
      <c r="CC637" s="227"/>
      <c r="CD637" s="227"/>
      <c r="CE637" s="13"/>
    </row>
    <row r="638" spans="1:83" ht="12.75" customHeight="1">
      <c r="A638" s="13"/>
      <c r="B638" s="11"/>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227"/>
      <c r="CC638" s="227"/>
      <c r="CD638" s="227"/>
      <c r="CE638" s="13"/>
    </row>
    <row r="639" spans="1:83" ht="12.75" customHeight="1">
      <c r="A639" s="13"/>
      <c r="B639" s="11"/>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227"/>
      <c r="CC639" s="227"/>
      <c r="CD639" s="227"/>
      <c r="CE639" s="13"/>
    </row>
    <row r="640" spans="1:83" ht="12.75" customHeight="1">
      <c r="A640" s="13"/>
      <c r="B640" s="11"/>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227"/>
      <c r="CC640" s="227"/>
      <c r="CD640" s="227"/>
      <c r="CE640" s="13"/>
    </row>
    <row r="641" spans="1:83" ht="12.75" customHeight="1">
      <c r="A641" s="13"/>
      <c r="B641" s="11"/>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227"/>
      <c r="CC641" s="227"/>
      <c r="CD641" s="227"/>
      <c r="CE641" s="13"/>
    </row>
    <row r="642" spans="1:83" ht="12.75" customHeight="1">
      <c r="A642" s="13"/>
      <c r="B642" s="11"/>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227"/>
      <c r="CC642" s="227"/>
      <c r="CD642" s="227"/>
      <c r="CE642" s="13"/>
    </row>
    <row r="643" spans="1:83" ht="12.75" customHeight="1">
      <c r="A643" s="13"/>
      <c r="B643" s="11"/>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227"/>
      <c r="CC643" s="227"/>
      <c r="CD643" s="227"/>
      <c r="CE643" s="13"/>
    </row>
    <row r="644" spans="1:83" ht="12.75" customHeight="1">
      <c r="A644" s="13"/>
      <c r="B644" s="11"/>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227"/>
      <c r="CC644" s="227"/>
      <c r="CD644" s="227"/>
      <c r="CE644" s="13"/>
    </row>
    <row r="645" spans="1:83" ht="12.75" customHeight="1">
      <c r="A645" s="13"/>
      <c r="B645" s="11"/>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227"/>
      <c r="CC645" s="227"/>
      <c r="CD645" s="227"/>
      <c r="CE645" s="13"/>
    </row>
    <row r="646" spans="1:83" ht="12.75" customHeight="1">
      <c r="A646" s="13"/>
      <c r="B646" s="11"/>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227"/>
      <c r="CC646" s="227"/>
      <c r="CD646" s="227"/>
      <c r="CE646" s="13"/>
    </row>
    <row r="647" spans="1:83" ht="12.75" customHeight="1">
      <c r="A647" s="13"/>
      <c r="B647" s="11"/>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227"/>
      <c r="CC647" s="227"/>
      <c r="CD647" s="227"/>
      <c r="CE647" s="13"/>
    </row>
    <row r="648" spans="1:83" ht="12.75" customHeight="1">
      <c r="A648" s="13"/>
      <c r="B648" s="11"/>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227"/>
      <c r="CC648" s="227"/>
      <c r="CD648" s="227"/>
      <c r="CE648" s="13"/>
    </row>
    <row r="649" spans="1:83" ht="12.75" customHeight="1">
      <c r="A649" s="13"/>
      <c r="B649" s="11"/>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227"/>
      <c r="CC649" s="227"/>
      <c r="CD649" s="227"/>
      <c r="CE649" s="13"/>
    </row>
    <row r="650" spans="1:83" ht="12.75" customHeight="1">
      <c r="A650" s="13"/>
      <c r="B650" s="11"/>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227"/>
      <c r="CC650" s="227"/>
      <c r="CD650" s="227"/>
      <c r="CE650" s="13"/>
    </row>
    <row r="651" spans="1:83" ht="12.75" customHeight="1">
      <c r="A651" s="13"/>
      <c r="B651" s="11"/>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227"/>
      <c r="CC651" s="227"/>
      <c r="CD651" s="227"/>
      <c r="CE651" s="13"/>
    </row>
    <row r="652" spans="1:83" ht="12.75" customHeight="1">
      <c r="A652" s="13"/>
      <c r="B652" s="11"/>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227"/>
      <c r="CC652" s="227"/>
      <c r="CD652" s="227"/>
      <c r="CE652" s="13"/>
    </row>
    <row r="653" spans="1:83" ht="12.75" customHeight="1">
      <c r="A653" s="13"/>
      <c r="B653" s="11"/>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227"/>
      <c r="CC653" s="227"/>
      <c r="CD653" s="227"/>
      <c r="CE653" s="13"/>
    </row>
    <row r="654" spans="1:83" ht="12.75" customHeight="1">
      <c r="A654" s="13"/>
      <c r="B654" s="11"/>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227"/>
      <c r="CC654" s="227"/>
      <c r="CD654" s="227"/>
      <c r="CE654" s="13"/>
    </row>
    <row r="655" spans="1:83" ht="12.75" customHeight="1">
      <c r="A655" s="13"/>
      <c r="B655" s="11"/>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227"/>
      <c r="CC655" s="227"/>
      <c r="CD655" s="227"/>
      <c r="CE655" s="13"/>
    </row>
    <row r="656" spans="1:83" ht="12.75" customHeight="1">
      <c r="A656" s="13"/>
      <c r="B656" s="11"/>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227"/>
      <c r="CC656" s="227"/>
      <c r="CD656" s="227"/>
      <c r="CE656" s="13"/>
    </row>
    <row r="657" spans="1:83" ht="12.75" customHeight="1">
      <c r="A657" s="13"/>
      <c r="B657" s="11"/>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227"/>
      <c r="CC657" s="227"/>
      <c r="CD657" s="227"/>
      <c r="CE657" s="13"/>
    </row>
    <row r="658" spans="1:83" ht="12.75" customHeight="1">
      <c r="A658" s="13"/>
      <c r="B658" s="11"/>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227"/>
      <c r="CC658" s="227"/>
      <c r="CD658" s="227"/>
      <c r="CE658" s="13"/>
    </row>
    <row r="659" spans="1:83" ht="12.75" customHeight="1">
      <c r="A659" s="13"/>
      <c r="B659" s="11"/>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227"/>
      <c r="CC659" s="227"/>
      <c r="CD659" s="227"/>
      <c r="CE659" s="13"/>
    </row>
    <row r="660" spans="1:83" ht="12.75" customHeight="1">
      <c r="A660" s="13"/>
      <c r="B660" s="11"/>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227"/>
      <c r="CC660" s="227"/>
      <c r="CD660" s="227"/>
      <c r="CE660" s="13"/>
    </row>
    <row r="661" spans="1:83" ht="12.75" customHeight="1">
      <c r="A661" s="13"/>
      <c r="B661" s="11"/>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227"/>
      <c r="CC661" s="227"/>
      <c r="CD661" s="227"/>
      <c r="CE661" s="13"/>
    </row>
    <row r="662" spans="1:83" ht="12.75" customHeight="1">
      <c r="A662" s="13"/>
      <c r="B662" s="11"/>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227"/>
      <c r="CC662" s="227"/>
      <c r="CD662" s="227"/>
      <c r="CE662" s="13"/>
    </row>
    <row r="663" spans="1:83" ht="12.75" customHeight="1">
      <c r="A663" s="13"/>
      <c r="B663" s="11"/>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227"/>
      <c r="CC663" s="227"/>
      <c r="CD663" s="227"/>
      <c r="CE663" s="13"/>
    </row>
    <row r="664" spans="1:83" ht="12.75" customHeight="1">
      <c r="A664" s="13"/>
      <c r="B664" s="11"/>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227"/>
      <c r="CC664" s="227"/>
      <c r="CD664" s="227"/>
      <c r="CE664" s="13"/>
    </row>
    <row r="665" spans="1:83" ht="12.75" customHeight="1">
      <c r="A665" s="13"/>
      <c r="B665" s="11"/>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227"/>
      <c r="CC665" s="227"/>
      <c r="CD665" s="227"/>
      <c r="CE665" s="13"/>
    </row>
    <row r="666" spans="1:83" ht="12.75" customHeight="1">
      <c r="A666" s="13"/>
      <c r="B666" s="11"/>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227"/>
      <c r="CC666" s="227"/>
      <c r="CD666" s="227"/>
      <c r="CE666" s="13"/>
    </row>
    <row r="667" spans="1:83" ht="12.75" customHeight="1">
      <c r="A667" s="13"/>
      <c r="B667" s="11"/>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227"/>
      <c r="CC667" s="227"/>
      <c r="CD667" s="227"/>
      <c r="CE667" s="13"/>
    </row>
    <row r="668" spans="1:83" ht="12.75" customHeight="1">
      <c r="A668" s="13"/>
      <c r="B668" s="11"/>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227"/>
      <c r="CC668" s="227"/>
      <c r="CD668" s="227"/>
      <c r="CE668" s="13"/>
    </row>
    <row r="669" spans="1:83" ht="12.75" customHeight="1">
      <c r="A669" s="13"/>
      <c r="B669" s="11"/>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227"/>
      <c r="CC669" s="227"/>
      <c r="CD669" s="227"/>
      <c r="CE669" s="13"/>
    </row>
    <row r="670" spans="1:83" ht="12.75" customHeight="1">
      <c r="A670" s="13"/>
      <c r="B670" s="11"/>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227"/>
      <c r="CC670" s="227"/>
      <c r="CD670" s="227"/>
      <c r="CE670" s="13"/>
    </row>
    <row r="671" spans="1:83" ht="12.75" customHeight="1">
      <c r="A671" s="13"/>
      <c r="B671" s="11"/>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227"/>
      <c r="CC671" s="227"/>
      <c r="CD671" s="227"/>
      <c r="CE671" s="13"/>
    </row>
    <row r="672" spans="1:83" ht="12.75" customHeight="1">
      <c r="A672" s="13"/>
      <c r="B672" s="11"/>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227"/>
      <c r="CC672" s="227"/>
      <c r="CD672" s="227"/>
      <c r="CE672" s="13"/>
    </row>
    <row r="673" spans="1:83" ht="12.75" customHeight="1">
      <c r="A673" s="13"/>
      <c r="B673" s="11"/>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227"/>
      <c r="CC673" s="227"/>
      <c r="CD673" s="227"/>
      <c r="CE673" s="13"/>
    </row>
    <row r="674" spans="1:83" ht="12.75" customHeight="1">
      <c r="A674" s="13"/>
      <c r="B674" s="11"/>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227"/>
      <c r="CC674" s="227"/>
      <c r="CD674" s="227"/>
      <c r="CE674" s="13"/>
    </row>
    <row r="675" spans="1:83" ht="12.75" customHeight="1">
      <c r="A675" s="13"/>
      <c r="B675" s="11"/>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227"/>
      <c r="CC675" s="227"/>
      <c r="CD675" s="227"/>
      <c r="CE675" s="13"/>
    </row>
    <row r="676" spans="1:83" ht="12.75" customHeight="1">
      <c r="A676" s="13"/>
      <c r="B676" s="11"/>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227"/>
      <c r="CC676" s="227"/>
      <c r="CD676" s="227"/>
      <c r="CE676" s="13"/>
    </row>
    <row r="677" spans="1:83" ht="12.75" customHeight="1">
      <c r="A677" s="13"/>
      <c r="B677" s="11"/>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227"/>
      <c r="CC677" s="227"/>
      <c r="CD677" s="227"/>
      <c r="CE677" s="13"/>
    </row>
    <row r="678" spans="1:83" ht="12.75" customHeight="1">
      <c r="A678" s="13"/>
      <c r="B678" s="11"/>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227"/>
      <c r="CC678" s="227"/>
      <c r="CD678" s="227"/>
      <c r="CE678" s="13"/>
    </row>
    <row r="679" spans="1:83" ht="12.75" customHeight="1">
      <c r="A679" s="13"/>
      <c r="B679" s="11"/>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227"/>
      <c r="CC679" s="227"/>
      <c r="CD679" s="227"/>
      <c r="CE679" s="13"/>
    </row>
    <row r="680" spans="1:83" ht="12.75" customHeight="1">
      <c r="A680" s="13"/>
      <c r="B680" s="11"/>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227"/>
      <c r="CC680" s="227"/>
      <c r="CD680" s="227"/>
      <c r="CE680" s="13"/>
    </row>
    <row r="681" spans="1:83" ht="12.75" customHeight="1">
      <c r="A681" s="13"/>
      <c r="B681" s="11"/>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227"/>
      <c r="CC681" s="227"/>
      <c r="CD681" s="227"/>
      <c r="CE681" s="13"/>
    </row>
    <row r="682" spans="1:83" ht="12.75" customHeight="1">
      <c r="A682" s="13"/>
      <c r="B682" s="11"/>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227"/>
      <c r="CC682" s="227"/>
      <c r="CD682" s="227"/>
      <c r="CE682" s="13"/>
    </row>
    <row r="683" spans="1:83" ht="12.75" customHeight="1">
      <c r="A683" s="13"/>
      <c r="B683" s="11"/>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227"/>
      <c r="CC683" s="227"/>
      <c r="CD683" s="227"/>
      <c r="CE683" s="13"/>
    </row>
    <row r="684" spans="1:83" ht="12.75" customHeight="1">
      <c r="A684" s="13"/>
      <c r="B684" s="11"/>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227"/>
      <c r="CC684" s="227"/>
      <c r="CD684" s="227"/>
      <c r="CE684" s="13"/>
    </row>
    <row r="685" spans="1:83" ht="12.75" customHeight="1">
      <c r="A685" s="13"/>
      <c r="B685" s="11"/>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227"/>
      <c r="CC685" s="227"/>
      <c r="CD685" s="227"/>
      <c r="CE685" s="13"/>
    </row>
    <row r="686" spans="1:83" ht="12.75" customHeight="1">
      <c r="A686" s="13"/>
      <c r="B686" s="11"/>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227"/>
      <c r="CC686" s="227"/>
      <c r="CD686" s="227"/>
      <c r="CE686" s="13"/>
    </row>
    <row r="687" spans="1:83" ht="12.75" customHeight="1">
      <c r="A687" s="13"/>
      <c r="B687" s="11"/>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227"/>
      <c r="CC687" s="227"/>
      <c r="CD687" s="227"/>
      <c r="CE687" s="13"/>
    </row>
    <row r="688" spans="1:83" ht="12.75" customHeight="1">
      <c r="A688" s="13"/>
      <c r="B688" s="11"/>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227"/>
      <c r="CC688" s="227"/>
      <c r="CD688" s="227"/>
      <c r="CE688" s="13"/>
    </row>
    <row r="689" spans="1:83" ht="12.75" customHeight="1">
      <c r="A689" s="13"/>
      <c r="B689" s="11"/>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227"/>
      <c r="CC689" s="227"/>
      <c r="CD689" s="227"/>
      <c r="CE689" s="13"/>
    </row>
    <row r="690" spans="1:83" ht="12.75" customHeight="1">
      <c r="A690" s="13"/>
      <c r="B690" s="11"/>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227"/>
      <c r="CC690" s="227"/>
      <c r="CD690" s="227"/>
      <c r="CE690" s="13"/>
    </row>
    <row r="691" spans="1:83" ht="12.75" customHeight="1">
      <c r="A691" s="13"/>
      <c r="B691" s="11"/>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227"/>
      <c r="CC691" s="227"/>
      <c r="CD691" s="227"/>
      <c r="CE691" s="13"/>
    </row>
    <row r="692" spans="1:83" ht="12.75" customHeight="1">
      <c r="A692" s="13"/>
      <c r="B692" s="11"/>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227"/>
      <c r="CC692" s="227"/>
      <c r="CD692" s="227"/>
      <c r="CE692" s="13"/>
    </row>
    <row r="693" spans="1:83" ht="12.75" customHeight="1">
      <c r="A693" s="13"/>
      <c r="B693" s="11"/>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227"/>
      <c r="CC693" s="227"/>
      <c r="CD693" s="227"/>
      <c r="CE693" s="13"/>
    </row>
    <row r="694" spans="1:83" ht="12.75" customHeight="1">
      <c r="A694" s="13"/>
      <c r="B694" s="11"/>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227"/>
      <c r="CC694" s="227"/>
      <c r="CD694" s="227"/>
      <c r="CE694" s="13"/>
    </row>
    <row r="695" spans="1:83" ht="12.75" customHeight="1">
      <c r="A695" s="13"/>
      <c r="B695" s="11"/>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227"/>
      <c r="CC695" s="227"/>
      <c r="CD695" s="227"/>
      <c r="CE695" s="13"/>
    </row>
    <row r="696" spans="1:83" ht="12.75" customHeight="1">
      <c r="A696" s="13"/>
      <c r="B696" s="11"/>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227"/>
      <c r="CC696" s="227"/>
      <c r="CD696" s="227"/>
      <c r="CE696" s="13"/>
    </row>
    <row r="697" spans="1:83" ht="12.75" customHeight="1">
      <c r="A697" s="13"/>
      <c r="B697" s="11"/>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227"/>
      <c r="CC697" s="227"/>
      <c r="CD697" s="227"/>
      <c r="CE697" s="13"/>
    </row>
    <row r="698" spans="1:83" ht="12.75" customHeight="1">
      <c r="A698" s="13"/>
      <c r="B698" s="11"/>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227"/>
      <c r="CC698" s="227"/>
      <c r="CD698" s="227"/>
      <c r="CE698" s="13"/>
    </row>
    <row r="699" spans="1:83" ht="12.75" customHeight="1">
      <c r="A699" s="13"/>
      <c r="B699" s="11"/>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227"/>
      <c r="CC699" s="227"/>
      <c r="CD699" s="227"/>
      <c r="CE699" s="13"/>
    </row>
    <row r="700" spans="1:83" ht="12.75" customHeight="1">
      <c r="A700" s="13"/>
      <c r="B700" s="11"/>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227"/>
      <c r="CC700" s="227"/>
      <c r="CD700" s="227"/>
      <c r="CE700" s="13"/>
    </row>
    <row r="701" spans="1:83" ht="12.75" customHeight="1">
      <c r="A701" s="13"/>
      <c r="B701" s="11"/>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227"/>
      <c r="CC701" s="227"/>
      <c r="CD701" s="227"/>
      <c r="CE701" s="13"/>
    </row>
    <row r="702" spans="1:83" ht="12.75" customHeight="1">
      <c r="A702" s="13"/>
      <c r="B702" s="11"/>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227"/>
      <c r="CC702" s="227"/>
      <c r="CD702" s="227"/>
      <c r="CE702" s="13"/>
    </row>
    <row r="703" spans="1:83" ht="12.75" customHeight="1">
      <c r="A703" s="13"/>
      <c r="B703" s="11"/>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227"/>
      <c r="CC703" s="227"/>
      <c r="CD703" s="227"/>
      <c r="CE703" s="13"/>
    </row>
    <row r="704" spans="1:83" ht="12.75" customHeight="1">
      <c r="A704" s="13"/>
      <c r="B704" s="11"/>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227"/>
      <c r="CC704" s="227"/>
      <c r="CD704" s="227"/>
      <c r="CE704" s="13"/>
    </row>
    <row r="705" spans="1:83" ht="12.75" customHeight="1">
      <c r="A705" s="13"/>
      <c r="B705" s="11"/>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227"/>
      <c r="CC705" s="227"/>
      <c r="CD705" s="227"/>
      <c r="CE705" s="13"/>
    </row>
    <row r="706" spans="1:83" ht="12.75" customHeight="1">
      <c r="A706" s="13"/>
      <c r="B706" s="11"/>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227"/>
      <c r="CC706" s="227"/>
      <c r="CD706" s="227"/>
      <c r="CE706" s="13"/>
    </row>
    <row r="707" spans="1:83" ht="12.75" customHeight="1">
      <c r="A707" s="13"/>
      <c r="B707" s="11"/>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227"/>
      <c r="CC707" s="227"/>
      <c r="CD707" s="227"/>
      <c r="CE707" s="13"/>
    </row>
    <row r="708" spans="1:83" ht="12.75" customHeight="1">
      <c r="A708" s="13"/>
      <c r="B708" s="11"/>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227"/>
      <c r="CC708" s="227"/>
      <c r="CD708" s="227"/>
      <c r="CE708" s="13"/>
    </row>
    <row r="709" spans="1:83" ht="12.75" customHeight="1">
      <c r="A709" s="13"/>
      <c r="B709" s="11"/>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227"/>
      <c r="CC709" s="227"/>
      <c r="CD709" s="227"/>
      <c r="CE709" s="13"/>
    </row>
    <row r="710" spans="1:83" ht="12.75" customHeight="1">
      <c r="A710" s="13"/>
      <c r="B710" s="11"/>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227"/>
      <c r="CC710" s="227"/>
      <c r="CD710" s="227"/>
      <c r="CE710" s="13"/>
    </row>
    <row r="711" spans="1:83" ht="12.75" customHeight="1">
      <c r="A711" s="13"/>
      <c r="B711" s="11"/>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227"/>
      <c r="CC711" s="227"/>
      <c r="CD711" s="227"/>
      <c r="CE711" s="13"/>
    </row>
    <row r="712" spans="1:83" ht="12.75" customHeight="1">
      <c r="A712" s="13"/>
      <c r="B712" s="11"/>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227"/>
      <c r="CC712" s="227"/>
      <c r="CD712" s="227"/>
      <c r="CE712" s="13"/>
    </row>
    <row r="713" spans="1:83" ht="12.75" customHeight="1">
      <c r="A713" s="13"/>
      <c r="B713" s="11"/>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227"/>
      <c r="CC713" s="227"/>
      <c r="CD713" s="227"/>
      <c r="CE713" s="13"/>
    </row>
    <row r="714" spans="1:83" ht="12.75" customHeight="1">
      <c r="A714" s="13"/>
      <c r="B714" s="11"/>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227"/>
      <c r="CC714" s="227"/>
      <c r="CD714" s="227"/>
      <c r="CE714" s="13"/>
    </row>
    <row r="715" spans="1:83" ht="12.75" customHeight="1">
      <c r="A715" s="13"/>
      <c r="B715" s="11"/>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227"/>
      <c r="CC715" s="227"/>
      <c r="CD715" s="227"/>
      <c r="CE715" s="13"/>
    </row>
    <row r="716" spans="1:83" ht="12.75" customHeight="1">
      <c r="A716" s="13"/>
      <c r="B716" s="11"/>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227"/>
      <c r="CC716" s="227"/>
      <c r="CD716" s="227"/>
      <c r="CE716" s="13"/>
    </row>
    <row r="717" spans="1:83" ht="12.75" customHeight="1">
      <c r="A717" s="13"/>
      <c r="B717" s="11"/>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227"/>
      <c r="CC717" s="227"/>
      <c r="CD717" s="227"/>
      <c r="CE717" s="13"/>
    </row>
    <row r="718" spans="1:83" ht="12.75" customHeight="1">
      <c r="A718" s="13"/>
      <c r="B718" s="11"/>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227"/>
      <c r="CC718" s="227"/>
      <c r="CD718" s="227"/>
      <c r="CE718" s="13"/>
    </row>
    <row r="719" spans="1:83" ht="12.75" customHeight="1">
      <c r="A719" s="13"/>
      <c r="B719" s="11"/>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227"/>
      <c r="CC719" s="227"/>
      <c r="CD719" s="227"/>
      <c r="CE719" s="13"/>
    </row>
    <row r="720" spans="1:83" ht="12.75" customHeight="1">
      <c r="A720" s="13"/>
      <c r="B720" s="11"/>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227"/>
      <c r="CC720" s="227"/>
      <c r="CD720" s="227"/>
      <c r="CE720" s="13"/>
    </row>
    <row r="721" spans="1:83" ht="12.75" customHeight="1">
      <c r="A721" s="13"/>
      <c r="B721" s="11"/>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227"/>
      <c r="CC721" s="227"/>
      <c r="CD721" s="227"/>
      <c r="CE721" s="13"/>
    </row>
    <row r="722" spans="1:83" ht="12.75" customHeight="1">
      <c r="A722" s="13"/>
      <c r="B722" s="11"/>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227"/>
      <c r="CC722" s="227"/>
      <c r="CD722" s="227"/>
      <c r="CE722" s="13"/>
    </row>
    <row r="723" spans="1:83" ht="12.75" customHeight="1">
      <c r="A723" s="13"/>
      <c r="B723" s="11"/>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227"/>
      <c r="CC723" s="227"/>
      <c r="CD723" s="227"/>
      <c r="CE723" s="13"/>
    </row>
    <row r="724" spans="1:83" ht="12.75" customHeight="1">
      <c r="A724" s="13"/>
      <c r="B724" s="11"/>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227"/>
      <c r="CC724" s="227"/>
      <c r="CD724" s="227"/>
      <c r="CE724" s="13"/>
    </row>
    <row r="725" spans="1:83" ht="12.75" customHeight="1">
      <c r="A725" s="13"/>
      <c r="B725" s="11"/>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227"/>
      <c r="CC725" s="227"/>
      <c r="CD725" s="227"/>
      <c r="CE725" s="13"/>
    </row>
    <row r="726" spans="1:83" ht="12.75" customHeight="1">
      <c r="A726" s="13"/>
      <c r="B726" s="11"/>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227"/>
      <c r="CC726" s="227"/>
      <c r="CD726" s="227"/>
      <c r="CE726" s="13"/>
    </row>
    <row r="727" spans="1:83" ht="12.75" customHeight="1">
      <c r="A727" s="13"/>
      <c r="B727" s="11"/>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227"/>
      <c r="CC727" s="227"/>
      <c r="CD727" s="227"/>
      <c r="CE727" s="13"/>
    </row>
    <row r="728" spans="1:83" ht="12.75" customHeight="1">
      <c r="A728" s="13"/>
      <c r="B728" s="11"/>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227"/>
      <c r="CC728" s="227"/>
      <c r="CD728" s="227"/>
      <c r="CE728" s="13"/>
    </row>
    <row r="729" spans="1:83" ht="12.75" customHeight="1">
      <c r="A729" s="13"/>
      <c r="B729" s="11"/>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227"/>
      <c r="CC729" s="227"/>
      <c r="CD729" s="227"/>
      <c r="CE729" s="13"/>
    </row>
    <row r="730" spans="1:83" ht="12.75" customHeight="1">
      <c r="A730" s="13"/>
      <c r="B730" s="11"/>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227"/>
      <c r="CC730" s="227"/>
      <c r="CD730" s="227"/>
      <c r="CE730" s="13"/>
    </row>
    <row r="731" spans="1:83" ht="12.75" customHeight="1">
      <c r="A731" s="13"/>
      <c r="B731" s="11"/>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227"/>
      <c r="CC731" s="227"/>
      <c r="CD731" s="227"/>
      <c r="CE731" s="13"/>
    </row>
    <row r="732" spans="1:83" ht="12.75" customHeight="1">
      <c r="A732" s="13"/>
      <c r="B732" s="11"/>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227"/>
      <c r="CC732" s="227"/>
      <c r="CD732" s="227"/>
      <c r="CE732" s="13"/>
    </row>
    <row r="733" spans="1:83" ht="12.75" customHeight="1">
      <c r="A733" s="13"/>
      <c r="B733" s="11"/>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227"/>
      <c r="CC733" s="227"/>
      <c r="CD733" s="227"/>
      <c r="CE733" s="13"/>
    </row>
    <row r="734" spans="1:83" ht="12.75" customHeight="1">
      <c r="A734" s="13"/>
      <c r="B734" s="11"/>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227"/>
      <c r="CC734" s="227"/>
      <c r="CD734" s="227"/>
      <c r="CE734" s="13"/>
    </row>
    <row r="735" spans="1:83" ht="12.75" customHeight="1">
      <c r="A735" s="13"/>
      <c r="B735" s="11"/>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227"/>
      <c r="CC735" s="227"/>
      <c r="CD735" s="227"/>
      <c r="CE735" s="13"/>
    </row>
    <row r="736" spans="1:83" ht="12.75" customHeight="1">
      <c r="A736" s="13"/>
      <c r="B736" s="11"/>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227"/>
      <c r="CC736" s="227"/>
      <c r="CD736" s="227"/>
      <c r="CE736" s="13"/>
    </row>
    <row r="737" spans="1:83" ht="12.75" customHeight="1">
      <c r="A737" s="13"/>
      <c r="B737" s="11"/>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227"/>
      <c r="CC737" s="227"/>
      <c r="CD737" s="227"/>
      <c r="CE737" s="13"/>
    </row>
    <row r="738" spans="1:83" ht="12.75" customHeight="1">
      <c r="A738" s="13"/>
      <c r="B738" s="11"/>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227"/>
      <c r="CC738" s="227"/>
      <c r="CD738" s="227"/>
      <c r="CE738" s="13"/>
    </row>
    <row r="739" spans="1:83" ht="12.75" customHeight="1">
      <c r="A739" s="13"/>
      <c r="B739" s="11"/>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227"/>
      <c r="CC739" s="227"/>
      <c r="CD739" s="227"/>
      <c r="CE739" s="13"/>
    </row>
    <row r="740" spans="1:83" ht="12.75" customHeight="1">
      <c r="A740" s="13"/>
      <c r="B740" s="11"/>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227"/>
      <c r="CC740" s="227"/>
      <c r="CD740" s="227"/>
      <c r="CE740" s="13"/>
    </row>
    <row r="741" spans="1:83" ht="12.75" customHeight="1">
      <c r="A741" s="13"/>
      <c r="B741" s="11"/>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227"/>
      <c r="CC741" s="227"/>
      <c r="CD741" s="227"/>
      <c r="CE741" s="13"/>
    </row>
    <row r="742" spans="1:83" ht="12.75" customHeight="1">
      <c r="A742" s="13"/>
      <c r="B742" s="11"/>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227"/>
      <c r="CC742" s="227"/>
      <c r="CD742" s="227"/>
      <c r="CE742" s="13"/>
    </row>
    <row r="743" spans="1:83" ht="12.75" customHeight="1">
      <c r="A743" s="13"/>
      <c r="B743" s="11"/>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227"/>
      <c r="CC743" s="227"/>
      <c r="CD743" s="227"/>
      <c r="CE743" s="13"/>
    </row>
    <row r="744" spans="1:83" ht="12.75" customHeight="1">
      <c r="A744" s="13"/>
      <c r="B744" s="11"/>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227"/>
      <c r="CC744" s="227"/>
      <c r="CD744" s="227"/>
      <c r="CE744" s="13"/>
    </row>
    <row r="745" spans="1:83" ht="12.75" customHeight="1">
      <c r="A745" s="13"/>
      <c r="B745" s="11"/>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227"/>
      <c r="CC745" s="227"/>
      <c r="CD745" s="227"/>
      <c r="CE745" s="13"/>
    </row>
    <row r="746" spans="1:83" ht="12.75" customHeight="1">
      <c r="A746" s="13"/>
      <c r="B746" s="11"/>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227"/>
      <c r="CC746" s="227"/>
      <c r="CD746" s="227"/>
      <c r="CE746" s="13"/>
    </row>
    <row r="747" spans="1:83" ht="12.75" customHeight="1">
      <c r="A747" s="13"/>
      <c r="B747" s="11"/>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227"/>
      <c r="CC747" s="227"/>
      <c r="CD747" s="227"/>
      <c r="CE747" s="13"/>
    </row>
    <row r="748" spans="1:83" ht="12.75" customHeight="1">
      <c r="A748" s="13"/>
      <c r="B748" s="11"/>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227"/>
      <c r="CC748" s="227"/>
      <c r="CD748" s="227"/>
      <c r="CE748" s="13"/>
    </row>
    <row r="749" spans="1:83" ht="12.75" customHeight="1">
      <c r="A749" s="13"/>
      <c r="B749" s="11"/>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227"/>
      <c r="CC749" s="227"/>
      <c r="CD749" s="227"/>
      <c r="CE749" s="13"/>
    </row>
    <row r="750" spans="1:83" ht="12.75" customHeight="1">
      <c r="A750" s="13"/>
      <c r="B750" s="11"/>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227"/>
      <c r="CC750" s="227"/>
      <c r="CD750" s="227"/>
      <c r="CE750" s="13"/>
    </row>
    <row r="751" spans="1:83" ht="12.75" customHeight="1">
      <c r="A751" s="13"/>
      <c r="B751" s="11"/>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227"/>
      <c r="CC751" s="227"/>
      <c r="CD751" s="227"/>
      <c r="CE751" s="13"/>
    </row>
    <row r="752" spans="1:83" ht="12.75" customHeight="1">
      <c r="A752" s="13"/>
      <c r="B752" s="11"/>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227"/>
      <c r="CC752" s="227"/>
      <c r="CD752" s="227"/>
      <c r="CE752" s="13"/>
    </row>
    <row r="753" spans="1:83" ht="12.75" customHeight="1">
      <c r="A753" s="13"/>
      <c r="B753" s="11"/>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227"/>
      <c r="CC753" s="227"/>
      <c r="CD753" s="227"/>
      <c r="CE753" s="13"/>
    </row>
    <row r="754" spans="1:83" ht="12.75" customHeight="1">
      <c r="A754" s="13"/>
      <c r="B754" s="11"/>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227"/>
      <c r="CC754" s="227"/>
      <c r="CD754" s="227"/>
      <c r="CE754" s="13"/>
    </row>
    <row r="755" spans="1:83" ht="12.75" customHeight="1">
      <c r="A755" s="13"/>
      <c r="B755" s="11"/>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227"/>
      <c r="CC755" s="227"/>
      <c r="CD755" s="227"/>
      <c r="CE755" s="13"/>
    </row>
    <row r="756" spans="1:83" ht="12.75" customHeight="1">
      <c r="A756" s="13"/>
      <c r="B756" s="11"/>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227"/>
      <c r="CC756" s="227"/>
      <c r="CD756" s="227"/>
      <c r="CE756" s="13"/>
    </row>
    <row r="757" spans="1:83" ht="12.75" customHeight="1">
      <c r="A757" s="13"/>
      <c r="B757" s="11"/>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227"/>
      <c r="CC757" s="227"/>
      <c r="CD757" s="227"/>
      <c r="CE757" s="13"/>
    </row>
    <row r="758" spans="1:83" ht="12.75" customHeight="1">
      <c r="A758" s="13"/>
      <c r="B758" s="11"/>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227"/>
      <c r="CC758" s="227"/>
      <c r="CD758" s="227"/>
      <c r="CE758" s="13"/>
    </row>
    <row r="759" spans="1:83" ht="12.75" customHeight="1">
      <c r="A759" s="13"/>
      <c r="B759" s="11"/>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227"/>
      <c r="CC759" s="227"/>
      <c r="CD759" s="227"/>
      <c r="CE759" s="13"/>
    </row>
    <row r="760" spans="1:83" ht="12.75" customHeight="1">
      <c r="A760" s="13"/>
      <c r="B760" s="11"/>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227"/>
      <c r="CC760" s="227"/>
      <c r="CD760" s="227"/>
      <c r="CE760" s="13"/>
    </row>
    <row r="761" spans="1:83" ht="12.75" customHeight="1">
      <c r="A761" s="13"/>
      <c r="B761" s="11"/>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227"/>
      <c r="CC761" s="227"/>
      <c r="CD761" s="227"/>
      <c r="CE761" s="13"/>
    </row>
    <row r="762" spans="1:83" ht="12.75" customHeight="1">
      <c r="A762" s="13"/>
      <c r="B762" s="11"/>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227"/>
      <c r="CC762" s="227"/>
      <c r="CD762" s="227"/>
      <c r="CE762" s="13"/>
    </row>
    <row r="763" spans="1:83" ht="12.75" customHeight="1">
      <c r="A763" s="13"/>
      <c r="B763" s="11"/>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227"/>
      <c r="CC763" s="227"/>
      <c r="CD763" s="227"/>
      <c r="CE763" s="13"/>
    </row>
    <row r="764" spans="1:83" ht="12.75" customHeight="1">
      <c r="A764" s="13"/>
      <c r="B764" s="11"/>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227"/>
      <c r="CC764" s="227"/>
      <c r="CD764" s="227"/>
      <c r="CE764" s="13"/>
    </row>
    <row r="765" spans="1:83" ht="12.75" customHeight="1">
      <c r="A765" s="13"/>
      <c r="B765" s="11"/>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227"/>
      <c r="CC765" s="227"/>
      <c r="CD765" s="227"/>
      <c r="CE765" s="13"/>
    </row>
    <row r="766" spans="1:83" ht="12.75" customHeight="1">
      <c r="A766" s="13"/>
      <c r="B766" s="11"/>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227"/>
      <c r="CC766" s="227"/>
      <c r="CD766" s="227"/>
      <c r="CE766" s="13"/>
    </row>
    <row r="767" spans="1:83" ht="12.75" customHeight="1">
      <c r="A767" s="13"/>
      <c r="B767" s="11"/>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227"/>
      <c r="CC767" s="227"/>
      <c r="CD767" s="227"/>
      <c r="CE767" s="13"/>
    </row>
    <row r="768" spans="1:83" ht="12.75" customHeight="1">
      <c r="A768" s="13"/>
      <c r="B768" s="11"/>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227"/>
      <c r="CC768" s="227"/>
      <c r="CD768" s="227"/>
      <c r="CE768" s="13"/>
    </row>
    <row r="769" spans="1:83" ht="12.75" customHeight="1">
      <c r="A769" s="13"/>
      <c r="B769" s="11"/>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227"/>
      <c r="CC769" s="227"/>
      <c r="CD769" s="227"/>
      <c r="CE769" s="13"/>
    </row>
    <row r="770" spans="1:83" ht="12.75" customHeight="1">
      <c r="A770" s="13"/>
      <c r="B770" s="11"/>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227"/>
      <c r="CC770" s="227"/>
      <c r="CD770" s="227"/>
      <c r="CE770" s="13"/>
    </row>
    <row r="771" spans="1:83" ht="12.75" customHeight="1">
      <c r="A771" s="13"/>
      <c r="B771" s="11"/>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227"/>
      <c r="CC771" s="227"/>
      <c r="CD771" s="227"/>
      <c r="CE771" s="13"/>
    </row>
    <row r="772" spans="1:83" ht="12.75" customHeight="1">
      <c r="A772" s="13"/>
      <c r="B772" s="11"/>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227"/>
      <c r="CC772" s="227"/>
      <c r="CD772" s="227"/>
      <c r="CE772" s="13"/>
    </row>
    <row r="773" spans="1:83" ht="12.75" customHeight="1">
      <c r="A773" s="13"/>
      <c r="B773" s="11"/>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227"/>
      <c r="CC773" s="227"/>
      <c r="CD773" s="227"/>
      <c r="CE773" s="13"/>
    </row>
    <row r="774" spans="1:83" ht="12.75" customHeight="1">
      <c r="A774" s="13"/>
      <c r="B774" s="11"/>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227"/>
      <c r="CC774" s="227"/>
      <c r="CD774" s="227"/>
      <c r="CE774" s="13"/>
    </row>
    <row r="775" spans="1:83" ht="12.75" customHeight="1">
      <c r="A775" s="13"/>
      <c r="B775" s="11"/>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227"/>
      <c r="CC775" s="227"/>
      <c r="CD775" s="227"/>
      <c r="CE775" s="13"/>
    </row>
    <row r="776" spans="1:83" ht="12.75" customHeight="1">
      <c r="A776" s="13"/>
      <c r="B776" s="11"/>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227"/>
      <c r="CC776" s="227"/>
      <c r="CD776" s="227"/>
      <c r="CE776" s="13"/>
    </row>
    <row r="777" spans="1:83" ht="12.75" customHeight="1">
      <c r="A777" s="13"/>
      <c r="B777" s="11"/>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227"/>
      <c r="CC777" s="227"/>
      <c r="CD777" s="227"/>
      <c r="CE777" s="13"/>
    </row>
    <row r="778" spans="1:83" ht="12.75" customHeight="1">
      <c r="A778" s="13"/>
      <c r="B778" s="11"/>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227"/>
      <c r="CC778" s="227"/>
      <c r="CD778" s="227"/>
      <c r="CE778" s="13"/>
    </row>
    <row r="779" spans="1:83" ht="12.75" customHeight="1">
      <c r="A779" s="13"/>
      <c r="B779" s="11"/>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227"/>
      <c r="CC779" s="227"/>
      <c r="CD779" s="227"/>
      <c r="CE779" s="13"/>
    </row>
    <row r="780" spans="1:83" ht="12.75" customHeight="1">
      <c r="A780" s="13"/>
      <c r="B780" s="11"/>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227"/>
      <c r="CC780" s="227"/>
      <c r="CD780" s="227"/>
      <c r="CE780" s="13"/>
    </row>
    <row r="781" spans="1:83" ht="12.75" customHeight="1">
      <c r="A781" s="13"/>
      <c r="B781" s="11"/>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227"/>
      <c r="CC781" s="227"/>
      <c r="CD781" s="227"/>
      <c r="CE781" s="13"/>
    </row>
    <row r="782" spans="1:83" ht="12.75" customHeight="1">
      <c r="A782" s="13"/>
      <c r="B782" s="11"/>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227"/>
      <c r="CC782" s="227"/>
      <c r="CD782" s="227"/>
      <c r="CE782" s="13"/>
    </row>
    <row r="783" spans="1:83" ht="12.75" customHeight="1">
      <c r="A783" s="13"/>
      <c r="B783" s="11"/>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227"/>
      <c r="CC783" s="227"/>
      <c r="CD783" s="227"/>
      <c r="CE783" s="13"/>
    </row>
    <row r="784" spans="1:83" ht="12.75" customHeight="1">
      <c r="A784" s="13"/>
      <c r="B784" s="11"/>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227"/>
      <c r="CC784" s="227"/>
      <c r="CD784" s="227"/>
      <c r="CE784" s="13"/>
    </row>
    <row r="785" spans="1:83" ht="12.75" customHeight="1">
      <c r="A785" s="13"/>
      <c r="B785" s="11"/>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227"/>
      <c r="CC785" s="227"/>
      <c r="CD785" s="227"/>
      <c r="CE785" s="13"/>
    </row>
    <row r="786" spans="1:83" ht="12.75" customHeight="1">
      <c r="A786" s="13"/>
      <c r="B786" s="11"/>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227"/>
      <c r="CC786" s="227"/>
      <c r="CD786" s="227"/>
      <c r="CE786" s="13"/>
    </row>
    <row r="787" spans="1:83" ht="12.75" customHeight="1">
      <c r="A787" s="13"/>
      <c r="B787" s="11"/>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227"/>
      <c r="CC787" s="227"/>
      <c r="CD787" s="227"/>
      <c r="CE787" s="13"/>
    </row>
    <row r="788" spans="1:83" ht="12.75" customHeight="1">
      <c r="A788" s="13"/>
      <c r="B788" s="11"/>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227"/>
      <c r="CC788" s="227"/>
      <c r="CD788" s="227"/>
      <c r="CE788" s="13"/>
    </row>
    <row r="789" spans="1:83" ht="12.75" customHeight="1">
      <c r="A789" s="13"/>
      <c r="B789" s="11"/>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227"/>
      <c r="CC789" s="227"/>
      <c r="CD789" s="227"/>
      <c r="CE789" s="13"/>
    </row>
    <row r="790" spans="1:83" ht="12.75" customHeight="1">
      <c r="A790" s="13"/>
      <c r="B790" s="11"/>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227"/>
      <c r="CC790" s="227"/>
      <c r="CD790" s="227"/>
      <c r="CE790" s="13"/>
    </row>
    <row r="791" spans="1:83" ht="12.75" customHeight="1">
      <c r="A791" s="13"/>
      <c r="B791" s="11"/>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227"/>
      <c r="CC791" s="227"/>
      <c r="CD791" s="227"/>
      <c r="CE791" s="13"/>
    </row>
    <row r="792" spans="1:83" ht="12.75" customHeight="1">
      <c r="A792" s="13"/>
      <c r="B792" s="11"/>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227"/>
      <c r="CC792" s="227"/>
      <c r="CD792" s="227"/>
      <c r="CE792" s="13"/>
    </row>
    <row r="793" spans="1:83" ht="12.75" customHeight="1">
      <c r="A793" s="13"/>
      <c r="B793" s="11"/>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227"/>
      <c r="CC793" s="227"/>
      <c r="CD793" s="227"/>
      <c r="CE793" s="13"/>
    </row>
    <row r="794" spans="1:83" ht="12.75" customHeight="1">
      <c r="A794" s="13"/>
      <c r="B794" s="11"/>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227"/>
      <c r="CC794" s="227"/>
      <c r="CD794" s="227"/>
      <c r="CE794" s="13"/>
    </row>
    <row r="795" spans="1:83" ht="12.75" customHeight="1">
      <c r="A795" s="13"/>
      <c r="B795" s="11"/>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227"/>
      <c r="CC795" s="227"/>
      <c r="CD795" s="227"/>
      <c r="CE795" s="13"/>
    </row>
    <row r="796" spans="1:83" ht="12.75" customHeight="1">
      <c r="A796" s="13"/>
      <c r="B796" s="11"/>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227"/>
      <c r="CC796" s="227"/>
      <c r="CD796" s="227"/>
      <c r="CE796" s="13"/>
    </row>
    <row r="797" spans="1:83" ht="12.75" customHeight="1">
      <c r="A797" s="13"/>
      <c r="B797" s="11"/>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227"/>
      <c r="CC797" s="227"/>
      <c r="CD797" s="227"/>
      <c r="CE797" s="13"/>
    </row>
    <row r="798" spans="1:83" ht="12.75" customHeight="1">
      <c r="A798" s="13"/>
      <c r="B798" s="11"/>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227"/>
      <c r="CC798" s="227"/>
      <c r="CD798" s="227"/>
      <c r="CE798" s="13"/>
    </row>
    <row r="799" spans="1:83" ht="12.75" customHeight="1">
      <c r="A799" s="13"/>
      <c r="B799" s="11"/>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227"/>
      <c r="CC799" s="227"/>
      <c r="CD799" s="227"/>
      <c r="CE799" s="13"/>
    </row>
    <row r="800" spans="1:83" ht="12.75" customHeight="1">
      <c r="A800" s="13"/>
      <c r="B800" s="11"/>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227"/>
      <c r="CC800" s="227"/>
      <c r="CD800" s="227"/>
      <c r="CE800" s="13"/>
    </row>
    <row r="801" spans="1:83" ht="12.75" customHeight="1">
      <c r="A801" s="13"/>
      <c r="B801" s="11"/>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227"/>
      <c r="CC801" s="227"/>
      <c r="CD801" s="227"/>
      <c r="CE801" s="13"/>
    </row>
    <row r="802" spans="1:83" ht="12.75" customHeight="1">
      <c r="A802" s="13"/>
      <c r="B802" s="11"/>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227"/>
      <c r="CC802" s="227"/>
      <c r="CD802" s="227"/>
      <c r="CE802" s="13"/>
    </row>
    <row r="803" spans="1:83" ht="12.75" customHeight="1">
      <c r="A803" s="13"/>
      <c r="B803" s="11"/>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227"/>
      <c r="CC803" s="227"/>
      <c r="CD803" s="227"/>
      <c r="CE803" s="13"/>
    </row>
    <row r="804" spans="1:83" ht="12.75" customHeight="1">
      <c r="A804" s="13"/>
      <c r="B804" s="11"/>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227"/>
      <c r="CC804" s="227"/>
      <c r="CD804" s="227"/>
      <c r="CE804" s="13"/>
    </row>
    <row r="805" spans="1:83" ht="12.75" customHeight="1">
      <c r="A805" s="13"/>
      <c r="B805" s="11"/>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227"/>
      <c r="CC805" s="227"/>
      <c r="CD805" s="227"/>
      <c r="CE805" s="13"/>
    </row>
    <row r="806" spans="1:83" ht="12.75" customHeight="1">
      <c r="A806" s="13"/>
      <c r="B806" s="11"/>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227"/>
      <c r="CC806" s="227"/>
      <c r="CD806" s="227"/>
      <c r="CE806" s="13"/>
    </row>
    <row r="807" spans="1:83" ht="12.75" customHeight="1">
      <c r="A807" s="13"/>
      <c r="B807" s="11"/>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227"/>
      <c r="CC807" s="227"/>
      <c r="CD807" s="227"/>
      <c r="CE807" s="13"/>
    </row>
    <row r="808" spans="1:83" ht="12.75" customHeight="1">
      <c r="A808" s="13"/>
      <c r="B808" s="11"/>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227"/>
      <c r="CC808" s="227"/>
      <c r="CD808" s="227"/>
      <c r="CE808" s="13"/>
    </row>
    <row r="809" spans="1:83" ht="12.75" customHeight="1">
      <c r="A809" s="13"/>
      <c r="B809" s="11"/>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227"/>
      <c r="CC809" s="227"/>
      <c r="CD809" s="227"/>
      <c r="CE809" s="13"/>
    </row>
    <row r="810" spans="1:83" ht="12.75" customHeight="1">
      <c r="A810" s="13"/>
      <c r="B810" s="11"/>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227"/>
      <c r="CC810" s="227"/>
      <c r="CD810" s="227"/>
      <c r="CE810" s="13"/>
    </row>
    <row r="811" spans="1:83" ht="12.75" customHeight="1">
      <c r="A811" s="13"/>
      <c r="B811" s="11"/>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227"/>
      <c r="CC811" s="227"/>
      <c r="CD811" s="227"/>
      <c r="CE811" s="13"/>
    </row>
    <row r="812" spans="1:83" ht="12.75" customHeight="1">
      <c r="A812" s="13"/>
      <c r="B812" s="11"/>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227"/>
      <c r="CC812" s="227"/>
      <c r="CD812" s="227"/>
      <c r="CE812" s="13"/>
    </row>
    <row r="813" spans="1:83" ht="12.75" customHeight="1">
      <c r="A813" s="13"/>
      <c r="B813" s="11"/>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227"/>
      <c r="CC813" s="227"/>
      <c r="CD813" s="227"/>
      <c r="CE813" s="13"/>
    </row>
    <row r="814" spans="1:83" ht="12.75" customHeight="1">
      <c r="A814" s="13"/>
      <c r="B814" s="11"/>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227"/>
      <c r="CC814" s="227"/>
      <c r="CD814" s="227"/>
      <c r="CE814" s="13"/>
    </row>
    <row r="815" spans="1:83" ht="12.75" customHeight="1">
      <c r="A815" s="13"/>
      <c r="B815" s="11"/>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227"/>
      <c r="CC815" s="227"/>
      <c r="CD815" s="227"/>
      <c r="CE815" s="13"/>
    </row>
    <row r="816" spans="1:83" ht="12.75" customHeight="1">
      <c r="A816" s="13"/>
      <c r="B816" s="11"/>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227"/>
      <c r="CC816" s="227"/>
      <c r="CD816" s="227"/>
      <c r="CE816" s="13"/>
    </row>
    <row r="817" spans="1:83" ht="12.75" customHeight="1">
      <c r="A817" s="13"/>
      <c r="B817" s="11"/>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227"/>
      <c r="CC817" s="227"/>
      <c r="CD817" s="227"/>
      <c r="CE817" s="13"/>
    </row>
    <row r="818" spans="1:83" ht="12.75" customHeight="1">
      <c r="A818" s="13"/>
      <c r="B818" s="11"/>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227"/>
      <c r="CC818" s="227"/>
      <c r="CD818" s="227"/>
      <c r="CE818" s="13"/>
    </row>
    <row r="819" spans="1:83" ht="12.75" customHeight="1">
      <c r="A819" s="13"/>
      <c r="B819" s="11"/>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227"/>
      <c r="CC819" s="227"/>
      <c r="CD819" s="227"/>
      <c r="CE819" s="13"/>
    </row>
    <row r="820" spans="1:83" ht="12.75" customHeight="1">
      <c r="A820" s="13"/>
      <c r="B820" s="11"/>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227"/>
      <c r="CC820" s="227"/>
      <c r="CD820" s="227"/>
      <c r="CE820" s="13"/>
    </row>
    <row r="821" spans="1:83" ht="12.75" customHeight="1">
      <c r="A821" s="13"/>
      <c r="B821" s="11"/>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227"/>
      <c r="CC821" s="227"/>
      <c r="CD821" s="227"/>
      <c r="CE821" s="13"/>
    </row>
    <row r="822" spans="1:83" ht="12.75" customHeight="1">
      <c r="A822" s="13"/>
      <c r="B822" s="11"/>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227"/>
      <c r="CC822" s="227"/>
      <c r="CD822" s="227"/>
      <c r="CE822" s="13"/>
    </row>
    <row r="823" spans="1:83" ht="12.75" customHeight="1">
      <c r="A823" s="13"/>
      <c r="B823" s="11"/>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227"/>
      <c r="CC823" s="227"/>
      <c r="CD823" s="227"/>
      <c r="CE823" s="13"/>
    </row>
    <row r="824" spans="1:83" ht="12.75" customHeight="1">
      <c r="A824" s="13"/>
      <c r="B824" s="11"/>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227"/>
      <c r="CC824" s="227"/>
      <c r="CD824" s="227"/>
      <c r="CE824" s="13"/>
    </row>
    <row r="825" spans="1:83" ht="12.75" customHeight="1">
      <c r="A825" s="13"/>
      <c r="B825" s="11"/>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227"/>
      <c r="CC825" s="227"/>
      <c r="CD825" s="227"/>
      <c r="CE825" s="13"/>
    </row>
    <row r="826" spans="1:83" ht="12.75" customHeight="1">
      <c r="A826" s="13"/>
      <c r="B826" s="11"/>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227"/>
      <c r="CC826" s="227"/>
      <c r="CD826" s="227"/>
      <c r="CE826" s="13"/>
    </row>
    <row r="827" spans="1:83" ht="12.75" customHeight="1">
      <c r="A827" s="13"/>
      <c r="B827" s="11"/>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227"/>
      <c r="CC827" s="227"/>
      <c r="CD827" s="227"/>
      <c r="CE827" s="13"/>
    </row>
    <row r="828" spans="1:83" ht="12.75" customHeight="1">
      <c r="A828" s="13"/>
      <c r="B828" s="11"/>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227"/>
      <c r="CC828" s="227"/>
      <c r="CD828" s="227"/>
      <c r="CE828" s="13"/>
    </row>
    <row r="829" spans="1:83" ht="12.75" customHeight="1">
      <c r="A829" s="13"/>
      <c r="B829" s="11"/>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227"/>
      <c r="CC829" s="227"/>
      <c r="CD829" s="227"/>
      <c r="CE829" s="13"/>
    </row>
    <row r="830" spans="1:83" ht="12.75" customHeight="1">
      <c r="A830" s="13"/>
      <c r="B830" s="11"/>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227"/>
      <c r="CC830" s="227"/>
      <c r="CD830" s="227"/>
      <c r="CE830" s="13"/>
    </row>
    <row r="831" spans="1:83" ht="12.75" customHeight="1">
      <c r="A831" s="13"/>
      <c r="B831" s="11"/>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227"/>
      <c r="CC831" s="227"/>
      <c r="CD831" s="227"/>
      <c r="CE831" s="13"/>
    </row>
    <row r="832" spans="1:83" ht="12.75" customHeight="1">
      <c r="A832" s="13"/>
      <c r="B832" s="11"/>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227"/>
      <c r="CC832" s="227"/>
      <c r="CD832" s="227"/>
      <c r="CE832" s="13"/>
    </row>
    <row r="833" spans="1:83" ht="12.75" customHeight="1">
      <c r="A833" s="13"/>
      <c r="B833" s="11"/>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227"/>
      <c r="CC833" s="227"/>
      <c r="CD833" s="227"/>
      <c r="CE833" s="13"/>
    </row>
    <row r="834" spans="1:83" ht="12.75" customHeight="1">
      <c r="A834" s="13"/>
      <c r="B834" s="11"/>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227"/>
      <c r="CC834" s="227"/>
      <c r="CD834" s="227"/>
      <c r="CE834" s="13"/>
    </row>
    <row r="835" spans="1:83" ht="12.75" customHeight="1">
      <c r="A835" s="13"/>
      <c r="B835" s="11"/>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227"/>
      <c r="CC835" s="227"/>
      <c r="CD835" s="227"/>
      <c r="CE835" s="13"/>
    </row>
    <row r="836" spans="1:83" ht="12.75" customHeight="1">
      <c r="A836" s="13"/>
      <c r="B836" s="11"/>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227"/>
      <c r="CC836" s="227"/>
      <c r="CD836" s="227"/>
      <c r="CE836" s="13"/>
    </row>
    <row r="837" spans="1:83" ht="12.75" customHeight="1">
      <c r="A837" s="13"/>
      <c r="B837" s="11"/>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227"/>
      <c r="CC837" s="227"/>
      <c r="CD837" s="227"/>
      <c r="CE837" s="13"/>
    </row>
    <row r="838" spans="1:83" ht="12.75" customHeight="1">
      <c r="A838" s="13"/>
      <c r="B838" s="11"/>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227"/>
      <c r="CC838" s="227"/>
      <c r="CD838" s="227"/>
      <c r="CE838" s="13"/>
    </row>
    <row r="839" spans="1:83" ht="12.75" customHeight="1">
      <c r="A839" s="13"/>
      <c r="B839" s="11"/>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227"/>
      <c r="CC839" s="227"/>
      <c r="CD839" s="227"/>
      <c r="CE839" s="13"/>
    </row>
    <row r="840" spans="1:83" ht="12.75" customHeight="1">
      <c r="A840" s="13"/>
      <c r="B840" s="11"/>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227"/>
      <c r="CC840" s="227"/>
      <c r="CD840" s="227"/>
      <c r="CE840" s="13"/>
    </row>
    <row r="841" spans="1:83" ht="12.75" customHeight="1">
      <c r="A841" s="13"/>
      <c r="B841" s="11"/>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227"/>
      <c r="CC841" s="227"/>
      <c r="CD841" s="227"/>
      <c r="CE841" s="13"/>
    </row>
    <row r="842" spans="1:83" ht="12.75" customHeight="1">
      <c r="A842" s="13"/>
      <c r="B842" s="11"/>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227"/>
      <c r="CC842" s="227"/>
      <c r="CD842" s="227"/>
      <c r="CE842" s="13"/>
    </row>
    <row r="843" spans="1:83" ht="12.75" customHeight="1">
      <c r="A843" s="13"/>
      <c r="B843" s="11"/>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227"/>
      <c r="CC843" s="227"/>
      <c r="CD843" s="227"/>
      <c r="CE843" s="13"/>
    </row>
    <row r="844" spans="1:83" ht="12.75" customHeight="1">
      <c r="A844" s="13"/>
      <c r="B844" s="11"/>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227"/>
      <c r="CC844" s="227"/>
      <c r="CD844" s="227"/>
      <c r="CE844" s="13"/>
    </row>
    <row r="845" spans="1:83" ht="12.75" customHeight="1">
      <c r="A845" s="13"/>
      <c r="B845" s="11"/>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227"/>
      <c r="CC845" s="227"/>
      <c r="CD845" s="227"/>
      <c r="CE845" s="13"/>
    </row>
    <row r="846" spans="1:83" ht="12.75" customHeight="1">
      <c r="A846" s="13"/>
      <c r="B846" s="11"/>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227"/>
      <c r="CC846" s="227"/>
      <c r="CD846" s="227"/>
      <c r="CE846" s="13"/>
    </row>
    <row r="847" spans="1:83" ht="12.75" customHeight="1">
      <c r="A847" s="13"/>
      <c r="B847" s="11"/>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227"/>
      <c r="CC847" s="227"/>
      <c r="CD847" s="227"/>
      <c r="CE847" s="13"/>
    </row>
    <row r="848" spans="1:83" ht="12.75" customHeight="1">
      <c r="A848" s="13"/>
      <c r="B848" s="11"/>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227"/>
      <c r="CC848" s="227"/>
      <c r="CD848" s="227"/>
      <c r="CE848" s="13"/>
    </row>
    <row r="849" spans="1:83" ht="12.75" customHeight="1">
      <c r="A849" s="13"/>
      <c r="B849" s="11"/>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227"/>
      <c r="CC849" s="227"/>
      <c r="CD849" s="227"/>
      <c r="CE849" s="13"/>
    </row>
    <row r="850" spans="1:83" ht="12.75" customHeight="1">
      <c r="A850" s="13"/>
      <c r="B850" s="11"/>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227"/>
      <c r="CC850" s="227"/>
      <c r="CD850" s="227"/>
      <c r="CE850" s="13"/>
    </row>
    <row r="851" spans="1:83" ht="12.75" customHeight="1">
      <c r="A851" s="13"/>
      <c r="B851" s="11"/>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227"/>
      <c r="CC851" s="227"/>
      <c r="CD851" s="227"/>
      <c r="CE851" s="13"/>
    </row>
    <row r="852" spans="1:83" ht="12.75" customHeight="1">
      <c r="A852" s="13"/>
      <c r="B852" s="11"/>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227"/>
      <c r="CC852" s="227"/>
      <c r="CD852" s="227"/>
      <c r="CE852" s="13"/>
    </row>
    <row r="853" spans="1:83" ht="12.75" customHeight="1">
      <c r="A853" s="13"/>
      <c r="B853" s="11"/>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227"/>
      <c r="CC853" s="227"/>
      <c r="CD853" s="227"/>
      <c r="CE853" s="13"/>
    </row>
    <row r="854" spans="1:83" ht="12.75" customHeight="1">
      <c r="A854" s="13"/>
      <c r="B854" s="11"/>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227"/>
      <c r="CC854" s="227"/>
      <c r="CD854" s="227"/>
      <c r="CE854" s="13"/>
    </row>
    <row r="855" spans="1:83" ht="12.75" customHeight="1">
      <c r="A855" s="13"/>
      <c r="B855" s="11"/>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227"/>
      <c r="CC855" s="227"/>
      <c r="CD855" s="227"/>
      <c r="CE855" s="13"/>
    </row>
    <row r="856" spans="1:83" ht="12.75" customHeight="1">
      <c r="A856" s="13"/>
      <c r="B856" s="11"/>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227"/>
      <c r="CC856" s="227"/>
      <c r="CD856" s="227"/>
      <c r="CE856" s="13"/>
    </row>
    <row r="857" spans="1:83" ht="12.75" customHeight="1">
      <c r="A857" s="13"/>
      <c r="B857" s="11"/>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227"/>
      <c r="CC857" s="227"/>
      <c r="CD857" s="227"/>
      <c r="CE857" s="13"/>
    </row>
    <row r="858" spans="1:83" ht="12.75" customHeight="1">
      <c r="A858" s="13"/>
      <c r="B858" s="11"/>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227"/>
      <c r="CC858" s="227"/>
      <c r="CD858" s="227"/>
      <c r="CE858" s="13"/>
    </row>
    <row r="859" spans="1:83" ht="12.75" customHeight="1">
      <c r="A859" s="13"/>
      <c r="B859" s="11"/>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227"/>
      <c r="CC859" s="227"/>
      <c r="CD859" s="227"/>
      <c r="CE859" s="13"/>
    </row>
    <row r="860" spans="1:83" ht="12.75" customHeight="1">
      <c r="A860" s="13"/>
      <c r="B860" s="11"/>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227"/>
      <c r="CC860" s="227"/>
      <c r="CD860" s="227"/>
      <c r="CE860" s="13"/>
    </row>
    <row r="861" spans="1:83" ht="12.75" customHeight="1">
      <c r="A861" s="13"/>
      <c r="B861" s="11"/>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227"/>
      <c r="CC861" s="227"/>
      <c r="CD861" s="227"/>
      <c r="CE861" s="13"/>
    </row>
    <row r="862" spans="1:83" ht="12.75" customHeight="1">
      <c r="A862" s="13"/>
      <c r="B862" s="11"/>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227"/>
      <c r="CC862" s="227"/>
      <c r="CD862" s="227"/>
      <c r="CE862" s="13"/>
    </row>
    <row r="863" spans="1:83" ht="12.75" customHeight="1">
      <c r="A863" s="13"/>
      <c r="B863" s="11"/>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227"/>
      <c r="CC863" s="227"/>
      <c r="CD863" s="227"/>
      <c r="CE863" s="13"/>
    </row>
    <row r="864" spans="1:83" ht="12.75" customHeight="1">
      <c r="A864" s="13"/>
      <c r="B864" s="11"/>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227"/>
      <c r="CC864" s="227"/>
      <c r="CD864" s="227"/>
      <c r="CE864" s="13"/>
    </row>
    <row r="865" spans="1:83" ht="12.75" customHeight="1">
      <c r="A865" s="13"/>
      <c r="B865" s="11"/>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227"/>
      <c r="CC865" s="227"/>
      <c r="CD865" s="227"/>
      <c r="CE865" s="13"/>
    </row>
    <row r="866" spans="1:83" ht="12.75" customHeight="1">
      <c r="A866" s="13"/>
      <c r="B866" s="11"/>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227"/>
      <c r="CC866" s="227"/>
      <c r="CD866" s="227"/>
      <c r="CE866" s="13"/>
    </row>
    <row r="867" spans="1:83" ht="12.75" customHeight="1">
      <c r="A867" s="13"/>
      <c r="B867" s="11"/>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227"/>
      <c r="CC867" s="227"/>
      <c r="CD867" s="227"/>
      <c r="CE867" s="13"/>
    </row>
    <row r="868" spans="1:83" ht="12.75" customHeight="1">
      <c r="A868" s="13"/>
      <c r="B868" s="11"/>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227"/>
      <c r="CC868" s="227"/>
      <c r="CD868" s="227"/>
      <c r="CE868" s="13"/>
    </row>
    <row r="869" spans="1:83" ht="12.75" customHeight="1">
      <c r="A869" s="13"/>
      <c r="B869" s="11"/>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227"/>
      <c r="CC869" s="227"/>
      <c r="CD869" s="227"/>
      <c r="CE869" s="13"/>
    </row>
    <row r="870" spans="1:83" ht="12.75" customHeight="1">
      <c r="A870" s="13"/>
      <c r="B870" s="11"/>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227"/>
      <c r="CC870" s="227"/>
      <c r="CD870" s="227"/>
      <c r="CE870" s="13"/>
    </row>
    <row r="871" spans="1:83" ht="12.75" customHeight="1">
      <c r="A871" s="13"/>
      <c r="B871" s="11"/>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227"/>
      <c r="CC871" s="227"/>
      <c r="CD871" s="227"/>
      <c r="CE871" s="13"/>
    </row>
    <row r="872" spans="1:83" ht="12.75" customHeight="1">
      <c r="A872" s="13"/>
      <c r="B872" s="11"/>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227"/>
      <c r="CC872" s="227"/>
      <c r="CD872" s="227"/>
      <c r="CE872" s="13"/>
    </row>
    <row r="873" spans="1:83" ht="12.75" customHeight="1">
      <c r="A873" s="13"/>
      <c r="B873" s="11"/>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227"/>
      <c r="CC873" s="227"/>
      <c r="CD873" s="227"/>
      <c r="CE873" s="13"/>
    </row>
    <row r="874" spans="1:83" ht="12.75" customHeight="1">
      <c r="A874" s="13"/>
      <c r="B874" s="11"/>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227"/>
      <c r="CC874" s="227"/>
      <c r="CD874" s="227"/>
      <c r="CE874" s="13"/>
    </row>
    <row r="875" spans="1:83" ht="12.75" customHeight="1">
      <c r="A875" s="13"/>
      <c r="B875" s="11"/>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227"/>
      <c r="CC875" s="227"/>
      <c r="CD875" s="227"/>
      <c r="CE875" s="13"/>
    </row>
    <row r="876" spans="1:83" ht="12.75" customHeight="1">
      <c r="A876" s="13"/>
      <c r="B876" s="11"/>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227"/>
      <c r="CC876" s="227"/>
      <c r="CD876" s="227"/>
      <c r="CE876" s="13"/>
    </row>
    <row r="877" spans="1:83" ht="12.75" customHeight="1">
      <c r="A877" s="13"/>
      <c r="B877" s="11"/>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227"/>
      <c r="CC877" s="227"/>
      <c r="CD877" s="227"/>
      <c r="CE877" s="13"/>
    </row>
    <row r="878" spans="1:83" ht="12.75" customHeight="1">
      <c r="A878" s="13"/>
      <c r="B878" s="11"/>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227"/>
      <c r="CC878" s="227"/>
      <c r="CD878" s="227"/>
      <c r="CE878" s="13"/>
    </row>
    <row r="879" spans="1:83" ht="12.75" customHeight="1">
      <c r="A879" s="13"/>
      <c r="B879" s="11"/>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227"/>
      <c r="CC879" s="227"/>
      <c r="CD879" s="227"/>
      <c r="CE879" s="13"/>
    </row>
    <row r="880" spans="1:83" ht="12.75" customHeight="1">
      <c r="A880" s="13"/>
      <c r="B880" s="11"/>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227"/>
      <c r="CC880" s="227"/>
      <c r="CD880" s="227"/>
      <c r="CE880" s="13"/>
    </row>
    <row r="881" spans="1:83" ht="12.75" customHeight="1">
      <c r="A881" s="13"/>
      <c r="B881" s="11"/>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227"/>
      <c r="CC881" s="227"/>
      <c r="CD881" s="227"/>
      <c r="CE881" s="13"/>
    </row>
    <row r="882" spans="1:83" ht="12.75" customHeight="1">
      <c r="A882" s="13"/>
      <c r="B882" s="11"/>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227"/>
      <c r="CC882" s="227"/>
      <c r="CD882" s="227"/>
      <c r="CE882" s="13"/>
    </row>
    <row r="883" spans="1:83" ht="12.75" customHeight="1">
      <c r="A883" s="13"/>
      <c r="B883" s="11"/>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227"/>
      <c r="CC883" s="227"/>
      <c r="CD883" s="227"/>
      <c r="CE883" s="13"/>
    </row>
    <row r="884" spans="1:83" ht="12.75" customHeight="1">
      <c r="A884" s="13"/>
      <c r="B884" s="11"/>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227"/>
      <c r="CC884" s="227"/>
      <c r="CD884" s="227"/>
      <c r="CE884" s="13"/>
    </row>
    <row r="885" spans="1:83" ht="12.75" customHeight="1">
      <c r="A885" s="13"/>
      <c r="B885" s="11"/>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227"/>
      <c r="CC885" s="227"/>
      <c r="CD885" s="227"/>
      <c r="CE885" s="13"/>
    </row>
    <row r="886" spans="1:83" ht="12.75" customHeight="1">
      <c r="A886" s="13"/>
      <c r="B886" s="11"/>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227"/>
      <c r="CC886" s="227"/>
      <c r="CD886" s="227"/>
      <c r="CE886" s="13"/>
    </row>
    <row r="887" spans="1:83" ht="12.75" customHeight="1">
      <c r="A887" s="13"/>
      <c r="B887" s="11"/>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227"/>
      <c r="CC887" s="227"/>
      <c r="CD887" s="227"/>
      <c r="CE887" s="13"/>
    </row>
    <row r="888" spans="1:83" ht="12.75" customHeight="1">
      <c r="A888" s="13"/>
      <c r="B888" s="11"/>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227"/>
      <c r="CC888" s="227"/>
      <c r="CD888" s="227"/>
      <c r="CE888" s="13"/>
    </row>
    <row r="889" spans="1:83" ht="12.75" customHeight="1">
      <c r="A889" s="13"/>
      <c r="B889" s="11"/>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227"/>
      <c r="CC889" s="227"/>
      <c r="CD889" s="227"/>
      <c r="CE889" s="13"/>
    </row>
    <row r="890" spans="1:83" ht="12.75" customHeight="1">
      <c r="A890" s="13"/>
      <c r="B890" s="11"/>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227"/>
      <c r="CC890" s="227"/>
      <c r="CD890" s="227"/>
      <c r="CE890" s="13"/>
    </row>
    <row r="891" spans="1:83" ht="12.75" customHeight="1">
      <c r="A891" s="13"/>
      <c r="B891" s="11"/>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227"/>
      <c r="CC891" s="227"/>
      <c r="CD891" s="227"/>
      <c r="CE891" s="13"/>
    </row>
    <row r="892" spans="1:83" ht="12.75" customHeight="1">
      <c r="A892" s="13"/>
      <c r="B892" s="11"/>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227"/>
      <c r="CC892" s="227"/>
      <c r="CD892" s="227"/>
      <c r="CE892" s="13"/>
    </row>
    <row r="893" spans="1:83" ht="12.75" customHeight="1">
      <c r="A893" s="13"/>
      <c r="B893" s="11"/>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227"/>
      <c r="CC893" s="227"/>
      <c r="CD893" s="227"/>
      <c r="CE893" s="13"/>
    </row>
    <row r="894" spans="1:83" ht="12.75" customHeight="1">
      <c r="A894" s="13"/>
      <c r="B894" s="11"/>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227"/>
      <c r="CC894" s="227"/>
      <c r="CD894" s="227"/>
      <c r="CE894" s="13"/>
    </row>
    <row r="895" spans="1:83" ht="12.75" customHeight="1">
      <c r="A895" s="13"/>
      <c r="B895" s="11"/>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227"/>
      <c r="CC895" s="227"/>
      <c r="CD895" s="227"/>
      <c r="CE895" s="13"/>
    </row>
    <row r="896" spans="1:83" ht="12.75" customHeight="1">
      <c r="A896" s="13"/>
      <c r="B896" s="11"/>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227"/>
      <c r="CC896" s="227"/>
      <c r="CD896" s="227"/>
      <c r="CE896" s="13"/>
    </row>
    <row r="897" spans="1:83" ht="12.75" customHeight="1">
      <c r="A897" s="13"/>
      <c r="B897" s="11"/>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227"/>
      <c r="CC897" s="227"/>
      <c r="CD897" s="227"/>
      <c r="CE897" s="13"/>
    </row>
    <row r="898" spans="1:83" ht="12.75" customHeight="1">
      <c r="A898" s="13"/>
      <c r="B898" s="11"/>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227"/>
      <c r="CC898" s="227"/>
      <c r="CD898" s="227"/>
      <c r="CE898" s="13"/>
    </row>
    <row r="899" spans="1:83" ht="12.75" customHeight="1">
      <c r="A899" s="13"/>
      <c r="B899" s="11"/>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227"/>
      <c r="CC899" s="227"/>
      <c r="CD899" s="227"/>
      <c r="CE899" s="13"/>
    </row>
    <row r="900" spans="1:83" ht="12.75" customHeight="1">
      <c r="A900" s="13"/>
      <c r="B900" s="11"/>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227"/>
      <c r="CC900" s="227"/>
      <c r="CD900" s="227"/>
      <c r="CE900" s="13"/>
    </row>
    <row r="901" spans="1:83" ht="12.75" customHeight="1">
      <c r="A901" s="13"/>
      <c r="B901" s="11"/>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227"/>
      <c r="CC901" s="227"/>
      <c r="CD901" s="227"/>
      <c r="CE901" s="13"/>
    </row>
    <row r="902" spans="1:83" ht="12.75" customHeight="1">
      <c r="A902" s="13"/>
      <c r="B902" s="11"/>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227"/>
      <c r="CC902" s="227"/>
      <c r="CD902" s="227"/>
      <c r="CE902" s="13"/>
    </row>
    <row r="903" spans="1:83" ht="12.75" customHeight="1">
      <c r="A903" s="13"/>
      <c r="B903" s="11"/>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227"/>
      <c r="CC903" s="227"/>
      <c r="CD903" s="227"/>
      <c r="CE903" s="13"/>
    </row>
    <row r="904" spans="1:83" ht="12.75" customHeight="1">
      <c r="A904" s="13"/>
      <c r="B904" s="11"/>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227"/>
      <c r="CC904" s="227"/>
      <c r="CD904" s="227"/>
      <c r="CE904" s="13"/>
    </row>
    <row r="905" spans="1:83" ht="12.75" customHeight="1">
      <c r="A905" s="13"/>
      <c r="B905" s="11"/>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227"/>
      <c r="CC905" s="227"/>
      <c r="CD905" s="227"/>
      <c r="CE905" s="13"/>
    </row>
    <row r="906" spans="1:83" ht="12.75" customHeight="1">
      <c r="A906" s="13"/>
      <c r="B906" s="11"/>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227"/>
      <c r="CC906" s="227"/>
      <c r="CD906" s="227"/>
      <c r="CE906" s="13"/>
    </row>
    <row r="907" spans="1:83" ht="12.75" customHeight="1">
      <c r="A907" s="13"/>
      <c r="B907" s="11"/>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227"/>
      <c r="CC907" s="227"/>
      <c r="CD907" s="227"/>
      <c r="CE907" s="13"/>
    </row>
    <row r="908" spans="1:83" ht="12.75" customHeight="1">
      <c r="A908" s="13"/>
      <c r="B908" s="11"/>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227"/>
      <c r="CC908" s="227"/>
      <c r="CD908" s="227"/>
      <c r="CE908" s="13"/>
    </row>
    <row r="909" spans="1:83" ht="12.75" customHeight="1">
      <c r="A909" s="13"/>
      <c r="B909" s="11"/>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227"/>
      <c r="CC909" s="227"/>
      <c r="CD909" s="227"/>
      <c r="CE909" s="13"/>
    </row>
    <row r="910" spans="1:83" ht="12.75" customHeight="1">
      <c r="A910" s="13"/>
      <c r="B910" s="11"/>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227"/>
      <c r="CC910" s="227"/>
      <c r="CD910" s="227"/>
      <c r="CE910" s="13"/>
    </row>
    <row r="911" spans="1:83" ht="12.75" customHeight="1">
      <c r="A911" s="13"/>
      <c r="B911" s="11"/>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227"/>
      <c r="CC911" s="227"/>
      <c r="CD911" s="227"/>
      <c r="CE911" s="13"/>
    </row>
    <row r="912" spans="1:83" ht="12.75" customHeight="1">
      <c r="A912" s="13"/>
      <c r="B912" s="11"/>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227"/>
      <c r="CC912" s="227"/>
      <c r="CD912" s="227"/>
      <c r="CE912" s="13"/>
    </row>
    <row r="913" spans="1:83" ht="12.75" customHeight="1">
      <c r="A913" s="13"/>
      <c r="B913" s="11"/>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227"/>
      <c r="CC913" s="227"/>
      <c r="CD913" s="227"/>
      <c r="CE913" s="13"/>
    </row>
    <row r="914" spans="1:83" ht="12.75" customHeight="1">
      <c r="A914" s="13"/>
      <c r="B914" s="11"/>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227"/>
      <c r="CC914" s="227"/>
      <c r="CD914" s="227"/>
      <c r="CE914" s="13"/>
    </row>
    <row r="915" spans="1:83" ht="12.75" customHeight="1">
      <c r="A915" s="13"/>
      <c r="B915" s="11"/>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227"/>
      <c r="CC915" s="227"/>
      <c r="CD915" s="227"/>
      <c r="CE915" s="13"/>
    </row>
    <row r="916" spans="1:83" ht="12.75" customHeight="1">
      <c r="A916" s="13"/>
      <c r="B916" s="11"/>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227"/>
      <c r="CC916" s="227"/>
      <c r="CD916" s="227"/>
      <c r="CE916" s="13"/>
    </row>
    <row r="917" spans="1:83" ht="12.75" customHeight="1">
      <c r="A917" s="13"/>
      <c r="B917" s="11"/>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227"/>
      <c r="CC917" s="227"/>
      <c r="CD917" s="227"/>
      <c r="CE917" s="13"/>
    </row>
    <row r="918" spans="1:83" ht="12.75" customHeight="1">
      <c r="A918" s="13"/>
      <c r="B918" s="11"/>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227"/>
      <c r="CC918" s="227"/>
      <c r="CD918" s="227"/>
      <c r="CE918" s="13"/>
    </row>
    <row r="919" spans="1:83" ht="12.75" customHeight="1">
      <c r="A919" s="13"/>
      <c r="B919" s="11"/>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227"/>
      <c r="CC919" s="227"/>
      <c r="CD919" s="227"/>
      <c r="CE919" s="13"/>
    </row>
    <row r="920" spans="1:83" ht="12.75" customHeight="1">
      <c r="A920" s="13"/>
      <c r="B920" s="11"/>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227"/>
      <c r="CC920" s="227"/>
      <c r="CD920" s="227"/>
      <c r="CE920" s="13"/>
    </row>
    <row r="921" spans="1:83" ht="12.75" customHeight="1">
      <c r="A921" s="13"/>
      <c r="B921" s="11"/>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227"/>
      <c r="CC921" s="227"/>
      <c r="CD921" s="227"/>
      <c r="CE921" s="13"/>
    </row>
    <row r="922" spans="1:83" ht="12.75" customHeight="1">
      <c r="A922" s="13"/>
      <c r="B922" s="11"/>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227"/>
      <c r="CC922" s="227"/>
      <c r="CD922" s="227"/>
      <c r="CE922" s="13"/>
    </row>
    <row r="923" spans="1:83" ht="12.75" customHeight="1">
      <c r="A923" s="13"/>
      <c r="B923" s="11"/>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227"/>
      <c r="CC923" s="227"/>
      <c r="CD923" s="227"/>
      <c r="CE923" s="13"/>
    </row>
    <row r="924" spans="1:83" ht="12.75" customHeight="1">
      <c r="A924" s="13"/>
      <c r="B924" s="11"/>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227"/>
      <c r="CC924" s="227"/>
      <c r="CD924" s="227"/>
      <c r="CE924" s="13"/>
    </row>
    <row r="925" spans="1:83" ht="12.75" customHeight="1">
      <c r="A925" s="13"/>
      <c r="B925" s="11"/>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227"/>
      <c r="CC925" s="227"/>
      <c r="CD925" s="227"/>
      <c r="CE925" s="13"/>
    </row>
    <row r="926" spans="1:83" ht="12.75" customHeight="1">
      <c r="A926" s="13"/>
      <c r="B926" s="11"/>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227"/>
      <c r="CC926" s="227"/>
      <c r="CD926" s="227"/>
      <c r="CE926" s="13"/>
    </row>
    <row r="927" spans="1:83" ht="12.75" customHeight="1">
      <c r="A927" s="13"/>
      <c r="B927" s="11"/>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227"/>
      <c r="CC927" s="227"/>
      <c r="CD927" s="227"/>
      <c r="CE927" s="13"/>
    </row>
    <row r="928" spans="1:83" ht="12.75" customHeight="1">
      <c r="A928" s="13"/>
      <c r="B928" s="11"/>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227"/>
      <c r="CC928" s="227"/>
      <c r="CD928" s="227"/>
      <c r="CE928" s="13"/>
    </row>
    <row r="929" spans="1:83" ht="12.75" customHeight="1">
      <c r="A929" s="13"/>
      <c r="B929" s="11"/>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227"/>
      <c r="CC929" s="227"/>
      <c r="CD929" s="227"/>
      <c r="CE929" s="13"/>
    </row>
    <row r="930" spans="1:83" ht="12.75" customHeight="1">
      <c r="A930" s="13"/>
      <c r="B930" s="11"/>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227"/>
      <c r="CC930" s="227"/>
      <c r="CD930" s="227"/>
      <c r="CE930" s="13"/>
    </row>
    <row r="931" spans="1:83" ht="12.75" customHeight="1">
      <c r="A931" s="13"/>
      <c r="B931" s="11"/>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227"/>
      <c r="CC931" s="227"/>
      <c r="CD931" s="227"/>
      <c r="CE931" s="13"/>
    </row>
    <row r="932" spans="1:83" ht="12.75" customHeight="1">
      <c r="A932" s="13"/>
      <c r="B932" s="11"/>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227"/>
      <c r="CC932" s="227"/>
      <c r="CD932" s="227"/>
      <c r="CE932" s="13"/>
    </row>
    <row r="933" spans="1:83" ht="12.75" customHeight="1">
      <c r="A933" s="13"/>
      <c r="B933" s="11"/>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227"/>
      <c r="CC933" s="227"/>
      <c r="CD933" s="227"/>
      <c r="CE933" s="13"/>
    </row>
    <row r="934" spans="1:83" ht="12.75" customHeight="1">
      <c r="A934" s="13"/>
      <c r="B934" s="11"/>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227"/>
      <c r="CC934" s="227"/>
      <c r="CD934" s="227"/>
      <c r="CE934" s="13"/>
    </row>
    <row r="935" spans="1:83" ht="12.75" customHeight="1">
      <c r="A935" s="13"/>
      <c r="B935" s="11"/>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227"/>
      <c r="CC935" s="227"/>
      <c r="CD935" s="227"/>
      <c r="CE935" s="13"/>
    </row>
    <row r="936" spans="1:83" ht="12.75" customHeight="1">
      <c r="A936" s="13"/>
      <c r="B936" s="11"/>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227"/>
      <c r="CC936" s="227"/>
      <c r="CD936" s="227"/>
      <c r="CE936" s="13"/>
    </row>
    <row r="937" spans="1:83" ht="12.75" customHeight="1">
      <c r="A937" s="13"/>
      <c r="B937" s="11"/>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227"/>
      <c r="CC937" s="227"/>
      <c r="CD937" s="227"/>
      <c r="CE937" s="13"/>
    </row>
    <row r="938" spans="1:83" ht="12.75" customHeight="1">
      <c r="A938" s="13"/>
      <c r="B938" s="11"/>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227"/>
      <c r="CC938" s="227"/>
      <c r="CD938" s="227"/>
      <c r="CE938" s="13"/>
    </row>
    <row r="939" spans="1:83" ht="12.75" customHeight="1">
      <c r="A939" s="13"/>
      <c r="B939" s="11"/>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227"/>
      <c r="CC939" s="227"/>
      <c r="CD939" s="227"/>
      <c r="CE939" s="13"/>
    </row>
    <row r="940" spans="1:83" ht="12.75" customHeight="1">
      <c r="A940" s="13"/>
      <c r="B940" s="11"/>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227"/>
      <c r="CC940" s="227"/>
      <c r="CD940" s="227"/>
      <c r="CE940" s="13"/>
    </row>
    <row r="941" spans="1:83" ht="12.75" customHeight="1">
      <c r="A941" s="13"/>
      <c r="B941" s="11"/>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227"/>
      <c r="CC941" s="227"/>
      <c r="CD941" s="227"/>
      <c r="CE941" s="13"/>
    </row>
    <row r="942" spans="1:83" ht="12.75" customHeight="1">
      <c r="A942" s="13"/>
      <c r="B942" s="11"/>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227"/>
      <c r="CC942" s="227"/>
      <c r="CD942" s="227"/>
      <c r="CE942" s="13"/>
    </row>
    <row r="943" spans="1:83" ht="12.75" customHeight="1">
      <c r="A943" s="13"/>
      <c r="B943" s="11"/>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227"/>
      <c r="CC943" s="227"/>
      <c r="CD943" s="227"/>
      <c r="CE943" s="13"/>
    </row>
    <row r="944" spans="1:83" ht="12.75" customHeight="1">
      <c r="A944" s="13"/>
      <c r="B944" s="11"/>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227"/>
      <c r="CC944" s="227"/>
      <c r="CD944" s="227"/>
      <c r="CE944" s="13"/>
    </row>
    <row r="945" spans="1:83" ht="12.75" customHeight="1">
      <c r="A945" s="13"/>
      <c r="B945" s="11"/>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227"/>
      <c r="CC945" s="227"/>
      <c r="CD945" s="227"/>
      <c r="CE945" s="13"/>
    </row>
    <row r="946" spans="1:83" ht="12.75" customHeight="1">
      <c r="A946" s="13"/>
      <c r="B946" s="11"/>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227"/>
      <c r="CC946" s="227"/>
      <c r="CD946" s="227"/>
      <c r="CE946" s="13"/>
    </row>
    <row r="947" spans="1:83" ht="12.75" customHeight="1">
      <c r="A947" s="13"/>
      <c r="B947" s="11"/>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227"/>
      <c r="CC947" s="227"/>
      <c r="CD947" s="227"/>
      <c r="CE947" s="13"/>
    </row>
    <row r="948" spans="1:83" ht="12.75" customHeight="1">
      <c r="A948" s="13"/>
      <c r="B948" s="11"/>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227"/>
      <c r="CC948" s="227"/>
      <c r="CD948" s="227"/>
      <c r="CE948" s="13"/>
    </row>
    <row r="949" spans="1:83" ht="12.75" customHeight="1">
      <c r="A949" s="13"/>
      <c r="B949" s="11"/>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227"/>
      <c r="CC949" s="227"/>
      <c r="CD949" s="227"/>
      <c r="CE949" s="13"/>
    </row>
    <row r="950" spans="1:83" ht="12.75" customHeight="1">
      <c r="A950" s="13"/>
      <c r="B950" s="11"/>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227"/>
      <c r="CC950" s="227"/>
      <c r="CD950" s="227"/>
      <c r="CE950" s="13"/>
    </row>
    <row r="951" spans="1:83" ht="12.75" customHeight="1">
      <c r="A951" s="13"/>
      <c r="B951" s="11"/>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227"/>
      <c r="CC951" s="227"/>
      <c r="CD951" s="227"/>
      <c r="CE951" s="13"/>
    </row>
    <row r="952" spans="1:83" ht="12.75" customHeight="1">
      <c r="A952" s="13"/>
      <c r="B952" s="11"/>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227"/>
      <c r="CC952" s="227"/>
      <c r="CD952" s="227"/>
      <c r="CE952" s="13"/>
    </row>
    <row r="953" spans="1:83" ht="12.75" customHeight="1">
      <c r="A953" s="13"/>
      <c r="B953" s="11"/>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227"/>
      <c r="CC953" s="227"/>
      <c r="CD953" s="227"/>
      <c r="CE953" s="13"/>
    </row>
    <row r="954" spans="1:83" ht="12.75" customHeight="1">
      <c r="A954" s="13"/>
      <c r="B954" s="11"/>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227"/>
      <c r="CC954" s="227"/>
      <c r="CD954" s="227"/>
      <c r="CE954" s="13"/>
    </row>
    <row r="955" spans="1:83" ht="12.75" customHeight="1">
      <c r="A955" s="13"/>
      <c r="B955" s="11"/>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227"/>
      <c r="CC955" s="227"/>
      <c r="CD955" s="227"/>
      <c r="CE955" s="13"/>
    </row>
    <row r="956" spans="1:83" ht="12.75" customHeight="1">
      <c r="A956" s="13"/>
      <c r="B956" s="11"/>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227"/>
      <c r="CC956" s="227"/>
      <c r="CD956" s="227"/>
      <c r="CE956" s="13"/>
    </row>
    <row r="957" spans="1:83" ht="12.75" customHeight="1">
      <c r="A957" s="13"/>
      <c r="B957" s="11"/>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227"/>
      <c r="CC957" s="227"/>
      <c r="CD957" s="227"/>
      <c r="CE957" s="13"/>
    </row>
    <row r="958" spans="1:83" ht="12.75" customHeight="1">
      <c r="A958" s="13"/>
      <c r="B958" s="11"/>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227"/>
      <c r="CC958" s="227"/>
      <c r="CD958" s="227"/>
      <c r="CE958" s="13"/>
    </row>
    <row r="959" spans="1:83" ht="12.75" customHeight="1">
      <c r="A959" s="13"/>
      <c r="B959" s="11"/>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227"/>
      <c r="CC959" s="227"/>
      <c r="CD959" s="227"/>
      <c r="CE959" s="13"/>
    </row>
    <row r="960" spans="1:83" ht="12.75" customHeight="1">
      <c r="A960" s="13"/>
      <c r="B960" s="11"/>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227"/>
      <c r="CC960" s="227"/>
      <c r="CD960" s="227"/>
      <c r="CE960" s="13"/>
    </row>
    <row r="961" spans="1:83" ht="12.75" customHeight="1">
      <c r="A961" s="13"/>
      <c r="B961" s="11"/>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227"/>
      <c r="CC961" s="227"/>
      <c r="CD961" s="227"/>
      <c r="CE961" s="13"/>
    </row>
    <row r="962" spans="1:83" ht="12.75" customHeight="1">
      <c r="A962" s="13"/>
      <c r="B962" s="11"/>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227"/>
      <c r="CC962" s="227"/>
      <c r="CD962" s="227"/>
      <c r="CE962" s="13"/>
    </row>
    <row r="963" spans="1:83" ht="12.75" customHeight="1">
      <c r="A963" s="13"/>
      <c r="B963" s="11"/>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227"/>
      <c r="CC963" s="227"/>
      <c r="CD963" s="227"/>
      <c r="CE963" s="13"/>
    </row>
    <row r="964" spans="1:83" ht="12.75" customHeight="1">
      <c r="A964" s="13"/>
      <c r="B964" s="11"/>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227"/>
      <c r="CC964" s="227"/>
      <c r="CD964" s="227"/>
      <c r="CE964" s="13"/>
    </row>
    <row r="965" spans="1:83" ht="12.75" customHeight="1">
      <c r="A965" s="13"/>
      <c r="B965" s="11"/>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227"/>
      <c r="CC965" s="227"/>
      <c r="CD965" s="227"/>
      <c r="CE965" s="13"/>
    </row>
    <row r="966" spans="1:83" ht="12.75" customHeight="1">
      <c r="A966" s="13"/>
      <c r="B966" s="11"/>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227"/>
      <c r="CC966" s="227"/>
      <c r="CD966" s="227"/>
      <c r="CE966" s="13"/>
    </row>
    <row r="967" spans="1:83" ht="12.75" customHeight="1">
      <c r="A967" s="13"/>
      <c r="B967" s="11"/>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227"/>
      <c r="CC967" s="227"/>
      <c r="CD967" s="227"/>
      <c r="CE967" s="13"/>
    </row>
    <row r="968" spans="1:83" ht="12.75" customHeight="1">
      <c r="A968" s="13"/>
      <c r="B968" s="11"/>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227"/>
      <c r="CC968" s="227"/>
      <c r="CD968" s="227"/>
      <c r="CE968" s="13"/>
    </row>
    <row r="969" spans="1:83" ht="12.75" customHeight="1">
      <c r="A969" s="13"/>
      <c r="B969" s="11"/>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227"/>
      <c r="CC969" s="227"/>
      <c r="CD969" s="227"/>
      <c r="CE969" s="13"/>
    </row>
    <row r="970" spans="1:83" ht="12.75" customHeight="1">
      <c r="A970" s="13"/>
      <c r="B970" s="11"/>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227"/>
      <c r="CC970" s="227"/>
      <c r="CD970" s="227"/>
      <c r="CE970" s="13"/>
    </row>
    <row r="971" spans="1:83" ht="12.75" customHeight="1">
      <c r="A971" s="13"/>
      <c r="B971" s="11"/>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227"/>
      <c r="CC971" s="227"/>
      <c r="CD971" s="227"/>
      <c r="CE971" s="13"/>
    </row>
    <row r="972" spans="1:83" ht="12.75" customHeight="1">
      <c r="A972" s="13"/>
      <c r="B972" s="11"/>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227"/>
      <c r="CC972" s="227"/>
      <c r="CD972" s="227"/>
      <c r="CE972" s="13"/>
    </row>
    <row r="973" spans="1:83" ht="12.75" customHeight="1">
      <c r="A973" s="13"/>
      <c r="B973" s="11"/>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227"/>
      <c r="CC973" s="227"/>
      <c r="CD973" s="227"/>
      <c r="CE973" s="13"/>
    </row>
    <row r="974" spans="1:83" ht="12.75" customHeight="1">
      <c r="A974" s="13"/>
      <c r="B974" s="11"/>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227"/>
      <c r="CC974" s="227"/>
      <c r="CD974" s="227"/>
      <c r="CE974" s="13"/>
    </row>
    <row r="975" spans="1:83" ht="12.75" customHeight="1">
      <c r="A975" s="13"/>
      <c r="B975" s="11"/>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227"/>
      <c r="CC975" s="227"/>
      <c r="CD975" s="227"/>
      <c r="CE975" s="13"/>
    </row>
    <row r="976" spans="1:83" ht="12.75" customHeight="1">
      <c r="A976" s="13"/>
      <c r="B976" s="11"/>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227"/>
      <c r="CC976" s="227"/>
      <c r="CD976" s="227"/>
      <c r="CE976" s="13"/>
    </row>
    <row r="977" spans="1:83" ht="12.75" customHeight="1">
      <c r="A977" s="13"/>
      <c r="B977" s="11"/>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227"/>
      <c r="CC977" s="227"/>
      <c r="CD977" s="227"/>
      <c r="CE977" s="13"/>
    </row>
    <row r="978" spans="1:83" ht="12.75" customHeight="1">
      <c r="A978" s="13"/>
      <c r="B978" s="11"/>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227"/>
      <c r="CC978" s="227"/>
      <c r="CD978" s="227"/>
      <c r="CE978" s="13"/>
    </row>
    <row r="979" spans="1:83" ht="12.75" customHeight="1">
      <c r="A979" s="13"/>
      <c r="B979" s="11"/>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227"/>
      <c r="CC979" s="227"/>
      <c r="CD979" s="227"/>
      <c r="CE979" s="13"/>
    </row>
    <row r="980" spans="1:83" ht="12.75" customHeight="1">
      <c r="A980" s="13"/>
      <c r="B980" s="11"/>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227"/>
      <c r="CC980" s="227"/>
      <c r="CD980" s="227"/>
      <c r="CE980" s="13"/>
    </row>
    <row r="981" spans="1:83" ht="12.75" customHeight="1">
      <c r="A981" s="13"/>
      <c r="B981" s="11"/>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227"/>
      <c r="CC981" s="227"/>
      <c r="CD981" s="227"/>
      <c r="CE981" s="13"/>
    </row>
    <row r="982" spans="1:83" ht="12.75" customHeight="1">
      <c r="A982" s="13"/>
      <c r="B982" s="11"/>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227"/>
      <c r="CC982" s="227"/>
      <c r="CD982" s="227"/>
      <c r="CE982" s="13"/>
    </row>
    <row r="983" spans="1:83" ht="12.75" customHeight="1">
      <c r="A983" s="13"/>
      <c r="B983" s="11"/>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227"/>
      <c r="CC983" s="227"/>
      <c r="CD983" s="227"/>
      <c r="CE983" s="13"/>
    </row>
    <row r="984" spans="1:83" ht="12.75" customHeight="1">
      <c r="A984" s="13"/>
      <c r="B984" s="11"/>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227"/>
      <c r="CC984" s="227"/>
      <c r="CD984" s="227"/>
      <c r="CE984" s="13"/>
    </row>
    <row r="985" spans="1:83" ht="12.75" customHeight="1">
      <c r="A985" s="13"/>
      <c r="B985" s="11"/>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227"/>
      <c r="CC985" s="227"/>
      <c r="CD985" s="227"/>
      <c r="CE985" s="13"/>
    </row>
    <row r="986" spans="1:83" ht="12.75" customHeight="1">
      <c r="A986" s="13"/>
      <c r="B986" s="11"/>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227"/>
      <c r="CC986" s="227"/>
      <c r="CD986" s="227"/>
      <c r="CE986" s="13"/>
    </row>
    <row r="987" spans="1:83" ht="12.75" customHeight="1">
      <c r="A987" s="13"/>
      <c r="B987" s="11"/>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227"/>
      <c r="CC987" s="227"/>
      <c r="CD987" s="227"/>
      <c r="CE987" s="13"/>
    </row>
    <row r="988" spans="1:83" ht="12.75" customHeight="1">
      <c r="A988" s="13"/>
      <c r="B988" s="11"/>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227"/>
      <c r="CC988" s="227"/>
      <c r="CD988" s="227"/>
      <c r="CE988" s="13"/>
    </row>
    <row r="989" spans="1:83" ht="12.75" customHeight="1">
      <c r="A989" s="13"/>
      <c r="B989" s="11"/>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227"/>
      <c r="CC989" s="227"/>
      <c r="CD989" s="227"/>
      <c r="CE989" s="13"/>
    </row>
    <row r="990" spans="1:83" ht="12.75" customHeight="1">
      <c r="A990" s="13"/>
      <c r="B990" s="11"/>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227"/>
      <c r="CC990" s="227"/>
      <c r="CD990" s="227"/>
      <c r="CE990" s="13"/>
    </row>
    <row r="991" spans="1:83" ht="12.75" customHeight="1">
      <c r="A991" s="13"/>
      <c r="B991" s="11"/>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227"/>
      <c r="CC991" s="227"/>
      <c r="CD991" s="227"/>
      <c r="CE991" s="13"/>
    </row>
    <row r="992" spans="1:83" ht="12.75" customHeight="1">
      <c r="A992" s="13"/>
      <c r="B992" s="11"/>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227"/>
      <c r="CC992" s="227"/>
      <c r="CD992" s="227"/>
      <c r="CE992" s="13"/>
    </row>
    <row r="993" spans="1:83" ht="12.75" customHeight="1">
      <c r="A993" s="13"/>
      <c r="B993" s="11"/>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227"/>
      <c r="CC993" s="227"/>
      <c r="CD993" s="227"/>
      <c r="CE993" s="13"/>
    </row>
    <row r="994" spans="1:83" ht="12.75" customHeight="1">
      <c r="A994" s="13"/>
      <c r="B994" s="11"/>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227"/>
      <c r="CC994" s="227"/>
      <c r="CD994" s="227"/>
      <c r="CE994" s="13"/>
    </row>
    <row r="995" spans="1:83" ht="12.75" customHeight="1">
      <c r="A995" s="13"/>
      <c r="B995" s="11"/>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227"/>
      <c r="CC995" s="227"/>
      <c r="CD995" s="227"/>
      <c r="CE995" s="13"/>
    </row>
    <row r="996" spans="1:83" ht="12.75" customHeight="1">
      <c r="A996" s="13"/>
      <c r="B996" s="11"/>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227"/>
      <c r="CC996" s="227"/>
      <c r="CD996" s="227"/>
      <c r="CE996" s="13"/>
    </row>
    <row r="997" spans="1:83" ht="12.75" customHeight="1">
      <c r="A997" s="13"/>
      <c r="B997" s="11"/>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227"/>
      <c r="CC997" s="227"/>
      <c r="CD997" s="227"/>
      <c r="CE997" s="13"/>
    </row>
    <row r="998" spans="1:83" ht="12.75" customHeight="1">
      <c r="A998" s="13"/>
      <c r="B998" s="11"/>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227"/>
      <c r="CC998" s="227"/>
      <c r="CD998" s="227"/>
      <c r="CE998" s="13"/>
    </row>
    <row r="999" spans="1:83" ht="12.75" customHeight="1">
      <c r="A999" s="13"/>
      <c r="B999" s="11"/>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227"/>
      <c r="CC999" s="227"/>
      <c r="CD999" s="227"/>
      <c r="CE999" s="13"/>
    </row>
    <row r="1000" spans="1:83" ht="12.75" customHeight="1">
      <c r="A1000" s="13"/>
      <c r="B1000" s="11"/>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227"/>
      <c r="CC1000" s="227"/>
      <c r="CD1000" s="227"/>
      <c r="CE1000" s="13"/>
    </row>
    <row r="1001" spans="1:83" ht="12.75" customHeight="1">
      <c r="A1001" s="13"/>
      <c r="B1001" s="11"/>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c r="BW1001" s="13"/>
      <c r="BX1001" s="13"/>
      <c r="BY1001" s="13"/>
      <c r="BZ1001" s="13"/>
      <c r="CA1001" s="13"/>
      <c r="CB1001" s="227"/>
      <c r="CC1001" s="227"/>
      <c r="CD1001" s="227"/>
      <c r="CE1001" s="13"/>
    </row>
  </sheetData>
  <mergeCells count="3005">
    <mergeCell ref="C142:D143"/>
    <mergeCell ref="BX4:BX8"/>
    <mergeCell ref="BY4:BY8"/>
    <mergeCell ref="CC6:CC8"/>
    <mergeCell ref="BC4:BC8"/>
    <mergeCell ref="BD4:BD8"/>
    <mergeCell ref="BE4:BE8"/>
    <mergeCell ref="BF4:BF8"/>
    <mergeCell ref="BG4:BG8"/>
    <mergeCell ref="BH4:BH8"/>
    <mergeCell ref="BI4:BI8"/>
    <mergeCell ref="BJ4:BJ8"/>
    <mergeCell ref="BK4:BK8"/>
    <mergeCell ref="BQ4:BQ8"/>
    <mergeCell ref="BR4:BR8"/>
    <mergeCell ref="BS4:BS8"/>
    <mergeCell ref="BT4:BT8"/>
    <mergeCell ref="BU4:BU8"/>
    <mergeCell ref="BV4:BV8"/>
    <mergeCell ref="BW4:BW8"/>
    <mergeCell ref="BM4:BM8"/>
    <mergeCell ref="BN4:BN8"/>
    <mergeCell ref="BO4:BO8"/>
    <mergeCell ref="BP4:BP8"/>
    <mergeCell ref="CB24:CC24"/>
    <mergeCell ref="CB25:CC25"/>
    <mergeCell ref="CB26:CC26"/>
    <mergeCell ref="CB27:CC27"/>
    <mergeCell ref="CB28:CD28"/>
    <mergeCell ref="CB32:CC32"/>
    <mergeCell ref="CB33:CC33"/>
    <mergeCell ref="CB34:CC34"/>
    <mergeCell ref="A8:B8"/>
    <mergeCell ref="C8:D8"/>
    <mergeCell ref="M4:M8"/>
    <mergeCell ref="N4:N8"/>
    <mergeCell ref="O4:O8"/>
    <mergeCell ref="P4:P8"/>
    <mergeCell ref="Q4:Q8"/>
    <mergeCell ref="R4:R8"/>
    <mergeCell ref="S4:S8"/>
    <mergeCell ref="T4:T8"/>
    <mergeCell ref="U4:U8"/>
    <mergeCell ref="V4:V8"/>
    <mergeCell ref="W4:W8"/>
    <mergeCell ref="X4:X8"/>
    <mergeCell ref="Y4:Y8"/>
    <mergeCell ref="Z4:Z8"/>
    <mergeCell ref="BL4:BL8"/>
    <mergeCell ref="AP4:AP8"/>
    <mergeCell ref="AQ4:AQ8"/>
    <mergeCell ref="AR4:AR8"/>
    <mergeCell ref="AA4:AA8"/>
    <mergeCell ref="AB4:AB8"/>
    <mergeCell ref="AC4:AC8"/>
    <mergeCell ref="AD4:AD8"/>
    <mergeCell ref="AE4:AE8"/>
    <mergeCell ref="AF4:AF8"/>
    <mergeCell ref="AG4:AG8"/>
    <mergeCell ref="AH4:AH8"/>
    <mergeCell ref="AI4:AI8"/>
    <mergeCell ref="CB35:CC35"/>
    <mergeCell ref="A12:B12"/>
    <mergeCell ref="C12:D12"/>
    <mergeCell ref="G12:BY12"/>
    <mergeCell ref="C21:D22"/>
    <mergeCell ref="CB14:CC14"/>
    <mergeCell ref="CB15:CC15"/>
    <mergeCell ref="CB16:CC16"/>
    <mergeCell ref="CB17:CC17"/>
    <mergeCell ref="CB18:CD18"/>
    <mergeCell ref="G15:G16"/>
    <mergeCell ref="G17:G18"/>
    <mergeCell ref="G21:G22"/>
    <mergeCell ref="P15:P16"/>
    <mergeCell ref="Q15:Q16"/>
    <mergeCell ref="R15:R16"/>
    <mergeCell ref="S15:S16"/>
    <mergeCell ref="T15:T16"/>
    <mergeCell ref="U15:U16"/>
    <mergeCell ref="V15:V16"/>
    <mergeCell ref="W15:W16"/>
    <mergeCell ref="X15:X16"/>
    <mergeCell ref="Y15:Y16"/>
    <mergeCell ref="I15:I16"/>
    <mergeCell ref="J15:J16"/>
    <mergeCell ref="K15:K16"/>
    <mergeCell ref="L15:L16"/>
    <mergeCell ref="M15:M16"/>
    <mergeCell ref="N15:N16"/>
    <mergeCell ref="O15:O16"/>
    <mergeCell ref="I33:I35"/>
    <mergeCell ref="J33:J35"/>
    <mergeCell ref="M160:Q160"/>
    <mergeCell ref="M161:Q161"/>
    <mergeCell ref="M162:Q162"/>
    <mergeCell ref="CB36:CD36"/>
    <mergeCell ref="C82:D83"/>
    <mergeCell ref="A134:B134"/>
    <mergeCell ref="C134:D134"/>
    <mergeCell ref="A140:B140"/>
    <mergeCell ref="A144:B144"/>
    <mergeCell ref="CB42:CC42"/>
    <mergeCell ref="CB43:CC43"/>
    <mergeCell ref="CB44:CD44"/>
    <mergeCell ref="CB48:CC48"/>
    <mergeCell ref="CB49:CC49"/>
    <mergeCell ref="CB50:CC50"/>
    <mergeCell ref="CB51:CC51"/>
    <mergeCell ref="CB52:CD52"/>
    <mergeCell ref="G68:G70"/>
    <mergeCell ref="A152:B152"/>
    <mergeCell ref="A155:D155"/>
    <mergeCell ref="A156:D156"/>
    <mergeCell ref="M158:Q158"/>
    <mergeCell ref="M159:Q159"/>
    <mergeCell ref="G73:G74"/>
    <mergeCell ref="G75:G76"/>
    <mergeCell ref="G78:G81"/>
    <mergeCell ref="G82:G83"/>
    <mergeCell ref="G84:G85"/>
    <mergeCell ref="G87:G88"/>
    <mergeCell ref="G89:G90"/>
    <mergeCell ref="G91:G92"/>
    <mergeCell ref="G114:G116"/>
    <mergeCell ref="CD6:CD8"/>
    <mergeCell ref="CB4:CF5"/>
    <mergeCell ref="CE6:CE8"/>
    <mergeCell ref="CF6:CF8"/>
    <mergeCell ref="CA6:CA8"/>
    <mergeCell ref="CB13:CC13"/>
    <mergeCell ref="CB40:CC40"/>
    <mergeCell ref="CB41:CC41"/>
    <mergeCell ref="BB4:BB8"/>
    <mergeCell ref="F4:F8"/>
    <mergeCell ref="G4:G8"/>
    <mergeCell ref="H4:H8"/>
    <mergeCell ref="I4:I8"/>
    <mergeCell ref="J4:J8"/>
    <mergeCell ref="K4:K8"/>
    <mergeCell ref="L4:L8"/>
    <mergeCell ref="CB6:CB8"/>
    <mergeCell ref="AS4:AS8"/>
    <mergeCell ref="AT4:AT8"/>
    <mergeCell ref="AU4:AU8"/>
    <mergeCell ref="AV4:AV8"/>
    <mergeCell ref="AW4:AW8"/>
    <mergeCell ref="AX4:AX8"/>
    <mergeCell ref="AY4:AY8"/>
    <mergeCell ref="AZ4:AZ8"/>
    <mergeCell ref="BA4:BA8"/>
    <mergeCell ref="AJ4:AJ8"/>
    <mergeCell ref="AK4:AK8"/>
    <mergeCell ref="AL4:AL8"/>
    <mergeCell ref="AM4:AM8"/>
    <mergeCell ref="AN4:AN8"/>
    <mergeCell ref="AO4:AO8"/>
    <mergeCell ref="G117:G119"/>
    <mergeCell ref="H142:H143"/>
    <mergeCell ref="H93:H94"/>
    <mergeCell ref="H95:H97"/>
    <mergeCell ref="H98:H99"/>
    <mergeCell ref="H100:H102"/>
    <mergeCell ref="H103:H104"/>
    <mergeCell ref="H106:H109"/>
    <mergeCell ref="H111:H113"/>
    <mergeCell ref="H114:H116"/>
    <mergeCell ref="H117:H119"/>
    <mergeCell ref="G142:G143"/>
    <mergeCell ref="G93:G94"/>
    <mergeCell ref="G24:G25"/>
    <mergeCell ref="G26:G27"/>
    <mergeCell ref="G28:G29"/>
    <mergeCell ref="G30:G31"/>
    <mergeCell ref="G33:G35"/>
    <mergeCell ref="G41:G43"/>
    <mergeCell ref="G46:G48"/>
    <mergeCell ref="G51:G54"/>
    <mergeCell ref="G59:G62"/>
    <mergeCell ref="H89:H90"/>
    <mergeCell ref="H91:H92"/>
    <mergeCell ref="G120:G122"/>
    <mergeCell ref="G123:G125"/>
    <mergeCell ref="G126:G128"/>
    <mergeCell ref="G129:G131"/>
    <mergeCell ref="G132:G133"/>
    <mergeCell ref="H132:H133"/>
    <mergeCell ref="H134:H136"/>
    <mergeCell ref="H138:H139"/>
    <mergeCell ref="G144:G147"/>
    <mergeCell ref="G152:G153"/>
    <mergeCell ref="H15:H16"/>
    <mergeCell ref="H17:H18"/>
    <mergeCell ref="H21:H22"/>
    <mergeCell ref="H24:H25"/>
    <mergeCell ref="H26:H27"/>
    <mergeCell ref="H28:H29"/>
    <mergeCell ref="H30:H31"/>
    <mergeCell ref="H33:H35"/>
    <mergeCell ref="H41:H43"/>
    <mergeCell ref="H46:H48"/>
    <mergeCell ref="H51:H54"/>
    <mergeCell ref="H59:H62"/>
    <mergeCell ref="H68:H70"/>
    <mergeCell ref="H73:H74"/>
    <mergeCell ref="H75:H76"/>
    <mergeCell ref="H78:H81"/>
    <mergeCell ref="H82:H83"/>
    <mergeCell ref="H84:H85"/>
    <mergeCell ref="H87:H88"/>
    <mergeCell ref="H144:H147"/>
    <mergeCell ref="H152:H153"/>
    <mergeCell ref="G134:G136"/>
    <mergeCell ref="G138:G139"/>
    <mergeCell ref="G140:G141"/>
    <mergeCell ref="G95:G97"/>
    <mergeCell ref="G98:G99"/>
    <mergeCell ref="G100:G102"/>
    <mergeCell ref="G103:G104"/>
    <mergeCell ref="G106:G109"/>
    <mergeCell ref="G111:G113"/>
    <mergeCell ref="K33:K35"/>
    <mergeCell ref="L33:L35"/>
    <mergeCell ref="M33:M35"/>
    <mergeCell ref="N33:N35"/>
    <mergeCell ref="O33:O35"/>
    <mergeCell ref="I78:I81"/>
    <mergeCell ref="J78:J81"/>
    <mergeCell ref="K78:K81"/>
    <mergeCell ref="L78:L81"/>
    <mergeCell ref="M78:M81"/>
    <mergeCell ref="N78:N81"/>
    <mergeCell ref="O78:O81"/>
    <mergeCell ref="I98:I99"/>
    <mergeCell ref="H120:H122"/>
    <mergeCell ref="H123:H125"/>
    <mergeCell ref="H126:H128"/>
    <mergeCell ref="H129:H131"/>
    <mergeCell ref="H140:H141"/>
    <mergeCell ref="AI15:AI16"/>
    <mergeCell ref="AJ15:AJ16"/>
    <mergeCell ref="AK15:AK16"/>
    <mergeCell ref="AL15:AL16"/>
    <mergeCell ref="AM15:AM16"/>
    <mergeCell ref="AN15:AN16"/>
    <mergeCell ref="AO15:AO16"/>
    <mergeCell ref="AP15:AP16"/>
    <mergeCell ref="AJ17:AJ18"/>
    <mergeCell ref="AK17:AK18"/>
    <mergeCell ref="AL17:AL18"/>
    <mergeCell ref="AM17:AM18"/>
    <mergeCell ref="AN17:AN18"/>
    <mergeCell ref="AO17:AO18"/>
    <mergeCell ref="AP17:AP18"/>
    <mergeCell ref="AK21:AK22"/>
    <mergeCell ref="AL21:AL22"/>
    <mergeCell ref="AM21:AM22"/>
    <mergeCell ref="AN21:AN22"/>
    <mergeCell ref="AO21:AO22"/>
    <mergeCell ref="AP21:AP22"/>
    <mergeCell ref="AL24:AL25"/>
    <mergeCell ref="AM24:AM25"/>
    <mergeCell ref="AD24:AD25"/>
    <mergeCell ref="AE24:AE25"/>
    <mergeCell ref="AF24:AF25"/>
    <mergeCell ref="AG24:AG25"/>
    <mergeCell ref="AH24:AH25"/>
    <mergeCell ref="AI24:AI25"/>
    <mergeCell ref="AJ24:AJ25"/>
    <mergeCell ref="AK24:AK25"/>
    <mergeCell ref="AQ15:AQ16"/>
    <mergeCell ref="Z15:Z16"/>
    <mergeCell ref="AA15:AA16"/>
    <mergeCell ref="AB15:AB16"/>
    <mergeCell ref="AC15:AC16"/>
    <mergeCell ref="AD15:AD16"/>
    <mergeCell ref="AE15:AE16"/>
    <mergeCell ref="AF15:AF16"/>
    <mergeCell ref="AG15:AG16"/>
    <mergeCell ref="AH15:AH16"/>
    <mergeCell ref="BR15:BR16"/>
    <mergeCell ref="BA15:BA16"/>
    <mergeCell ref="BB15:BB16"/>
    <mergeCell ref="BC15:BC16"/>
    <mergeCell ref="BD15:BD16"/>
    <mergeCell ref="BE15:BE16"/>
    <mergeCell ref="BF15:BF16"/>
    <mergeCell ref="BG15:BG16"/>
    <mergeCell ref="BH15:BH16"/>
    <mergeCell ref="BI15:BI16"/>
    <mergeCell ref="AR15:AR16"/>
    <mergeCell ref="AS15:AS16"/>
    <mergeCell ref="AT15:AT16"/>
    <mergeCell ref="AU15:AU16"/>
    <mergeCell ref="AV15:AV16"/>
    <mergeCell ref="AW15:AW16"/>
    <mergeCell ref="AX15:AX16"/>
    <mergeCell ref="AY15:AY16"/>
    <mergeCell ref="AZ15:AZ16"/>
    <mergeCell ref="BS15:BS16"/>
    <mergeCell ref="BT15:BT16"/>
    <mergeCell ref="BU15:BU16"/>
    <mergeCell ref="BV15:BV16"/>
    <mergeCell ref="BW15:BW16"/>
    <mergeCell ref="BX15:BX16"/>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BJ15:BJ16"/>
    <mergeCell ref="BK15:BK16"/>
    <mergeCell ref="BL15:BL16"/>
    <mergeCell ref="BM15:BM16"/>
    <mergeCell ref="BN15:BN16"/>
    <mergeCell ref="BO15:BO16"/>
    <mergeCell ref="BP15:BP16"/>
    <mergeCell ref="BQ15:BQ16"/>
    <mergeCell ref="AQ17:AQ18"/>
    <mergeCell ref="AR17:AR18"/>
    <mergeCell ref="AA17:AA18"/>
    <mergeCell ref="AB17:AB18"/>
    <mergeCell ref="AC17:AC18"/>
    <mergeCell ref="AD17:AD18"/>
    <mergeCell ref="AE17:AE18"/>
    <mergeCell ref="AF17:AF18"/>
    <mergeCell ref="AG17:AG18"/>
    <mergeCell ref="AH17:AH18"/>
    <mergeCell ref="AI17:AI18"/>
    <mergeCell ref="BS17:BS18"/>
    <mergeCell ref="BB17:BB18"/>
    <mergeCell ref="BC17:BC18"/>
    <mergeCell ref="BD17:BD18"/>
    <mergeCell ref="BE17:BE18"/>
    <mergeCell ref="BF17:BF18"/>
    <mergeCell ref="BG17:BG18"/>
    <mergeCell ref="BH17:BH18"/>
    <mergeCell ref="BI17:BI18"/>
    <mergeCell ref="BJ17:BJ18"/>
    <mergeCell ref="AS17:AS18"/>
    <mergeCell ref="AT17:AT18"/>
    <mergeCell ref="AU17:AU18"/>
    <mergeCell ref="AV17:AV18"/>
    <mergeCell ref="AW17:AW18"/>
    <mergeCell ref="AX17:AX18"/>
    <mergeCell ref="AY17:AY18"/>
    <mergeCell ref="AZ17:AZ18"/>
    <mergeCell ref="BA17:BA18"/>
    <mergeCell ref="BT17:BT18"/>
    <mergeCell ref="BU17:BU18"/>
    <mergeCell ref="BV17:BV18"/>
    <mergeCell ref="BW17:BW18"/>
    <mergeCell ref="BX17:BX18"/>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BK17:BK18"/>
    <mergeCell ref="BL17:BL18"/>
    <mergeCell ref="BM17:BM18"/>
    <mergeCell ref="BN17:BN18"/>
    <mergeCell ref="BO17:BO18"/>
    <mergeCell ref="BP17:BP18"/>
    <mergeCell ref="BQ17:BQ18"/>
    <mergeCell ref="BR17:BR18"/>
    <mergeCell ref="AQ21:AQ22"/>
    <mergeCell ref="AR21:AR22"/>
    <mergeCell ref="AS21:AS22"/>
    <mergeCell ref="AB21:AB22"/>
    <mergeCell ref="AC21:AC22"/>
    <mergeCell ref="AD21:AD22"/>
    <mergeCell ref="AE21:AE22"/>
    <mergeCell ref="AF21:AF22"/>
    <mergeCell ref="AG21:AG22"/>
    <mergeCell ref="AH21:AH22"/>
    <mergeCell ref="AI21:AI22"/>
    <mergeCell ref="AJ21:AJ22"/>
    <mergeCell ref="BT21:BT22"/>
    <mergeCell ref="BC21:BC22"/>
    <mergeCell ref="BD21:BD22"/>
    <mergeCell ref="BE21:BE22"/>
    <mergeCell ref="BF21:BF22"/>
    <mergeCell ref="BG21:BG22"/>
    <mergeCell ref="BH21:BH22"/>
    <mergeCell ref="BI21:BI22"/>
    <mergeCell ref="BJ21:BJ22"/>
    <mergeCell ref="BK21:BK22"/>
    <mergeCell ref="AT21:AT22"/>
    <mergeCell ref="AU21:AU22"/>
    <mergeCell ref="AV21:AV22"/>
    <mergeCell ref="AW21:AW22"/>
    <mergeCell ref="AX21:AX22"/>
    <mergeCell ref="AY21:AY22"/>
    <mergeCell ref="AZ21:AZ22"/>
    <mergeCell ref="BA21:BA22"/>
    <mergeCell ref="BB21:BB22"/>
    <mergeCell ref="BU21:BU22"/>
    <mergeCell ref="BV21:BV22"/>
    <mergeCell ref="BW21:BW22"/>
    <mergeCell ref="BX21:BX22"/>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BL21:BL22"/>
    <mergeCell ref="BM21:BM22"/>
    <mergeCell ref="BN21:BN22"/>
    <mergeCell ref="BO21:BO22"/>
    <mergeCell ref="BP21:BP22"/>
    <mergeCell ref="BQ21:BQ22"/>
    <mergeCell ref="BR21:BR22"/>
    <mergeCell ref="BS21:BS22"/>
    <mergeCell ref="BE24:BE25"/>
    <mergeCell ref="BF24:BF25"/>
    <mergeCell ref="BG24:BG25"/>
    <mergeCell ref="BH24:BH25"/>
    <mergeCell ref="BI24:BI25"/>
    <mergeCell ref="BJ24:BJ25"/>
    <mergeCell ref="BK24:BK25"/>
    <mergeCell ref="BL24:BL25"/>
    <mergeCell ref="AU24:AU25"/>
    <mergeCell ref="AV24:AV25"/>
    <mergeCell ref="AW24:AW25"/>
    <mergeCell ref="AX24:AX25"/>
    <mergeCell ref="AY24:AY25"/>
    <mergeCell ref="AZ24:AZ25"/>
    <mergeCell ref="BR24:BR25"/>
    <mergeCell ref="BS24:BS25"/>
    <mergeCell ref="BT24:BT25"/>
    <mergeCell ref="BA24:BA25"/>
    <mergeCell ref="BB24:BB25"/>
    <mergeCell ref="BC24:BC25"/>
    <mergeCell ref="BW24:BW25"/>
    <mergeCell ref="BX24:BX25"/>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BM24:BM25"/>
    <mergeCell ref="BN24:BN25"/>
    <mergeCell ref="BO24:BO25"/>
    <mergeCell ref="BP24:BP25"/>
    <mergeCell ref="BQ24:BQ25"/>
    <mergeCell ref="AN24:AN25"/>
    <mergeCell ref="AO24:AO25"/>
    <mergeCell ref="BU24:BU25"/>
    <mergeCell ref="BD24:BD25"/>
    <mergeCell ref="AP24:AP25"/>
    <mergeCell ref="AC24:AC25"/>
    <mergeCell ref="AM26:AM27"/>
    <mergeCell ref="AN26:AN27"/>
    <mergeCell ref="AO26:AO27"/>
    <mergeCell ref="AP26:AP27"/>
    <mergeCell ref="AQ26:AQ27"/>
    <mergeCell ref="AR26:AR27"/>
    <mergeCell ref="AS26:AS27"/>
    <mergeCell ref="AT26:AT27"/>
    <mergeCell ref="AU26:AU27"/>
    <mergeCell ref="AD26:AD27"/>
    <mergeCell ref="AE26:AE27"/>
    <mergeCell ref="AF26:AF27"/>
    <mergeCell ref="AG26:AG27"/>
    <mergeCell ref="AH26:AH27"/>
    <mergeCell ref="AI26:AI27"/>
    <mergeCell ref="AJ26:AJ27"/>
    <mergeCell ref="AK26:AK27"/>
    <mergeCell ref="AL26:AL27"/>
    <mergeCell ref="AS24:AS25"/>
    <mergeCell ref="AT24:AT25"/>
    <mergeCell ref="AQ24:AQ25"/>
    <mergeCell ref="AR24:AR25"/>
    <mergeCell ref="BV26:BV27"/>
    <mergeCell ref="BE26:BE27"/>
    <mergeCell ref="BF26:BF27"/>
    <mergeCell ref="BG26:BG27"/>
    <mergeCell ref="BH26:BH27"/>
    <mergeCell ref="BI26:BI27"/>
    <mergeCell ref="BJ26:BJ27"/>
    <mergeCell ref="BK26:BK27"/>
    <mergeCell ref="BL26:BL27"/>
    <mergeCell ref="BM26:BM27"/>
    <mergeCell ref="AV26:AV27"/>
    <mergeCell ref="AW26:AW27"/>
    <mergeCell ref="AX26:AX27"/>
    <mergeCell ref="AY26:AY27"/>
    <mergeCell ref="AZ26:AZ27"/>
    <mergeCell ref="BA26:BA27"/>
    <mergeCell ref="BB26:BB27"/>
    <mergeCell ref="BC26:BC27"/>
    <mergeCell ref="BD26:BD27"/>
    <mergeCell ref="BU26:BU27"/>
    <mergeCell ref="BV24:BV25"/>
    <mergeCell ref="BW26:BW27"/>
    <mergeCell ref="BX26:BX27"/>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BN26:BN27"/>
    <mergeCell ref="BO26:BO27"/>
    <mergeCell ref="BP26:BP27"/>
    <mergeCell ref="BQ26:BQ27"/>
    <mergeCell ref="BR26:BR27"/>
    <mergeCell ref="BS26:BS27"/>
    <mergeCell ref="BT26:BT27"/>
    <mergeCell ref="AN28:AN29"/>
    <mergeCell ref="AO28:AO29"/>
    <mergeCell ref="AP28:AP29"/>
    <mergeCell ref="AQ28:AQ29"/>
    <mergeCell ref="AR28:AR29"/>
    <mergeCell ref="AS28:AS29"/>
    <mergeCell ref="AT28:AT29"/>
    <mergeCell ref="AU28:AU29"/>
    <mergeCell ref="AV28:AV29"/>
    <mergeCell ref="AE28:AE29"/>
    <mergeCell ref="AF28:AF29"/>
    <mergeCell ref="AG28:AG29"/>
    <mergeCell ref="AH28:AH29"/>
    <mergeCell ref="AI28:AI29"/>
    <mergeCell ref="AJ28:AJ29"/>
    <mergeCell ref="AK28:AK29"/>
    <mergeCell ref="AL28:AL29"/>
    <mergeCell ref="AM28:AM29"/>
    <mergeCell ref="BT28:BT29"/>
    <mergeCell ref="BU28:BU29"/>
    <mergeCell ref="BV28:BV29"/>
    <mergeCell ref="BW28:BW29"/>
    <mergeCell ref="BF28:BF29"/>
    <mergeCell ref="BG28:BG29"/>
    <mergeCell ref="BH28:BH29"/>
    <mergeCell ref="BI28:BI29"/>
    <mergeCell ref="BJ28:BJ29"/>
    <mergeCell ref="BK28:BK29"/>
    <mergeCell ref="BL28:BL29"/>
    <mergeCell ref="BM28:BM29"/>
    <mergeCell ref="BN28:BN29"/>
    <mergeCell ref="AW28:AW29"/>
    <mergeCell ref="AX28:AX29"/>
    <mergeCell ref="AY28:AY29"/>
    <mergeCell ref="AZ28:AZ29"/>
    <mergeCell ref="BA28:BA29"/>
    <mergeCell ref="BB28:BB29"/>
    <mergeCell ref="BC28:BC29"/>
    <mergeCell ref="BD28:BD29"/>
    <mergeCell ref="BE28:BE29"/>
    <mergeCell ref="AL30:AL31"/>
    <mergeCell ref="AM30:AM31"/>
    <mergeCell ref="AN30:AN31"/>
    <mergeCell ref="BX28:BX29"/>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BO28:BO29"/>
    <mergeCell ref="BP28:BP29"/>
    <mergeCell ref="BQ28:BQ29"/>
    <mergeCell ref="BR28:BR29"/>
    <mergeCell ref="BS28:BS29"/>
    <mergeCell ref="BX30:BX31"/>
    <mergeCell ref="BG30:BG31"/>
    <mergeCell ref="BH30:BH31"/>
    <mergeCell ref="BI30:BI31"/>
    <mergeCell ref="BJ30:BJ31"/>
    <mergeCell ref="BK30:BK31"/>
    <mergeCell ref="BL30:BL31"/>
    <mergeCell ref="BM30:BM31"/>
    <mergeCell ref="BN30:BN31"/>
    <mergeCell ref="BO30:BO31"/>
    <mergeCell ref="AX30:AX31"/>
    <mergeCell ref="AY30:AY31"/>
    <mergeCell ref="AZ30:AZ31"/>
    <mergeCell ref="BA30:BA31"/>
    <mergeCell ref="BB30:BB31"/>
    <mergeCell ref="BC30:BC31"/>
    <mergeCell ref="BD30:BD31"/>
    <mergeCell ref="BE30:BE31"/>
    <mergeCell ref="BF30:BF31"/>
    <mergeCell ref="P33:P35"/>
    <mergeCell ref="Q33:Q35"/>
    <mergeCell ref="R33:R35"/>
    <mergeCell ref="S33:S35"/>
    <mergeCell ref="T33:T35"/>
    <mergeCell ref="U33:U35"/>
    <mergeCell ref="V33:V35"/>
    <mergeCell ref="W33:W35"/>
    <mergeCell ref="X33:X35"/>
    <mergeCell ref="BP30:BP31"/>
    <mergeCell ref="BQ30:BQ31"/>
    <mergeCell ref="BR30:BR31"/>
    <mergeCell ref="BS30:BS31"/>
    <mergeCell ref="BT30:BT31"/>
    <mergeCell ref="BU30:BU31"/>
    <mergeCell ref="BV30:BV31"/>
    <mergeCell ref="BW30:BW31"/>
    <mergeCell ref="AO30:AO31"/>
    <mergeCell ref="AP30:AP31"/>
    <mergeCell ref="AQ30:AQ31"/>
    <mergeCell ref="AR30:AR31"/>
    <mergeCell ref="AS30:AS31"/>
    <mergeCell ref="AT30:AT31"/>
    <mergeCell ref="AU30:AU31"/>
    <mergeCell ref="AV30:AV31"/>
    <mergeCell ref="AW30:AW31"/>
    <mergeCell ref="AF30:AF31"/>
    <mergeCell ref="AG30:AG31"/>
    <mergeCell ref="AH30:AH31"/>
    <mergeCell ref="AI30:AI31"/>
    <mergeCell ref="AJ30:AJ31"/>
    <mergeCell ref="AK30:AK31"/>
    <mergeCell ref="AH33:AH35"/>
    <mergeCell ref="AI33:AI35"/>
    <mergeCell ref="AJ33:AJ35"/>
    <mergeCell ref="AK33:AK35"/>
    <mergeCell ref="AL33:AL35"/>
    <mergeCell ref="AM33:AM35"/>
    <mergeCell ref="AN33:AN35"/>
    <mergeCell ref="AO33:AO35"/>
    <mergeCell ref="AP33:AP35"/>
    <mergeCell ref="Y33:Y35"/>
    <mergeCell ref="Z33:Z35"/>
    <mergeCell ref="AA33:AA35"/>
    <mergeCell ref="AB33:AB35"/>
    <mergeCell ref="AC33:AC35"/>
    <mergeCell ref="AD33:AD35"/>
    <mergeCell ref="AE33:AE35"/>
    <mergeCell ref="AF33:AF35"/>
    <mergeCell ref="AG33:AG35"/>
    <mergeCell ref="BQ33:BQ35"/>
    <mergeCell ref="AZ33:AZ35"/>
    <mergeCell ref="BA33:BA35"/>
    <mergeCell ref="BB33:BB35"/>
    <mergeCell ref="BC33:BC35"/>
    <mergeCell ref="BD33:BD35"/>
    <mergeCell ref="BE33:BE35"/>
    <mergeCell ref="BF33:BF35"/>
    <mergeCell ref="BG33:BG35"/>
    <mergeCell ref="BH33:BH35"/>
    <mergeCell ref="AQ33:AQ35"/>
    <mergeCell ref="AR33:AR35"/>
    <mergeCell ref="AS33:AS35"/>
    <mergeCell ref="AT33:AT35"/>
    <mergeCell ref="AU33:AU35"/>
    <mergeCell ref="AV33:AV35"/>
    <mergeCell ref="AW33:AW35"/>
    <mergeCell ref="AX33:AX35"/>
    <mergeCell ref="AY33:AY35"/>
    <mergeCell ref="BR33:BR35"/>
    <mergeCell ref="BS33:BS35"/>
    <mergeCell ref="BT33:BT35"/>
    <mergeCell ref="BU33:BU35"/>
    <mergeCell ref="BV33:BV35"/>
    <mergeCell ref="BW33:BW35"/>
    <mergeCell ref="BX33:BX35"/>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BI33:BI35"/>
    <mergeCell ref="BJ33:BJ35"/>
    <mergeCell ref="BK33:BK35"/>
    <mergeCell ref="BL33:BL35"/>
    <mergeCell ref="BM33:BM35"/>
    <mergeCell ref="BN33:BN35"/>
    <mergeCell ref="BO33:BO35"/>
    <mergeCell ref="BP33:BP35"/>
    <mergeCell ref="AI41:AI43"/>
    <mergeCell ref="AJ41:AJ43"/>
    <mergeCell ref="AK41:AK43"/>
    <mergeCell ref="AL41:AL43"/>
    <mergeCell ref="AM41:AM43"/>
    <mergeCell ref="AN41:AN43"/>
    <mergeCell ref="AO41:AO43"/>
    <mergeCell ref="AP41:AP43"/>
    <mergeCell ref="AQ41:AQ43"/>
    <mergeCell ref="Z41:Z43"/>
    <mergeCell ref="AA41:AA43"/>
    <mergeCell ref="AB41:AB43"/>
    <mergeCell ref="AC41:AC43"/>
    <mergeCell ref="AD41:AD43"/>
    <mergeCell ref="AE41:AE43"/>
    <mergeCell ref="AF41:AF43"/>
    <mergeCell ref="AG41:AG43"/>
    <mergeCell ref="AH41:AH43"/>
    <mergeCell ref="BR41:BR43"/>
    <mergeCell ref="BA41:BA43"/>
    <mergeCell ref="BB41:BB43"/>
    <mergeCell ref="BC41:BC43"/>
    <mergeCell ref="BD41:BD43"/>
    <mergeCell ref="BE41:BE43"/>
    <mergeCell ref="BF41:BF43"/>
    <mergeCell ref="BG41:BG43"/>
    <mergeCell ref="BH41:BH43"/>
    <mergeCell ref="BI41:BI43"/>
    <mergeCell ref="AR41:AR43"/>
    <mergeCell ref="AS41:AS43"/>
    <mergeCell ref="AT41:AT43"/>
    <mergeCell ref="AU41:AU43"/>
    <mergeCell ref="AV41:AV43"/>
    <mergeCell ref="AW41:AW43"/>
    <mergeCell ref="AX41:AX43"/>
    <mergeCell ref="AY41:AY43"/>
    <mergeCell ref="AZ41:AZ43"/>
    <mergeCell ref="BS41:BS43"/>
    <mergeCell ref="BT41:BT43"/>
    <mergeCell ref="BU41:BU43"/>
    <mergeCell ref="BV41:BV43"/>
    <mergeCell ref="BW41:BW43"/>
    <mergeCell ref="BX41:BX43"/>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BJ41:BJ43"/>
    <mergeCell ref="BK41:BK43"/>
    <mergeCell ref="BL41:BL43"/>
    <mergeCell ref="BM41:BM43"/>
    <mergeCell ref="BN41:BN43"/>
    <mergeCell ref="BO41:BO43"/>
    <mergeCell ref="BP41:BP43"/>
    <mergeCell ref="BQ41:BQ43"/>
    <mergeCell ref="AJ46:AJ48"/>
    <mergeCell ref="AK46:AK48"/>
    <mergeCell ref="AL46:AL48"/>
    <mergeCell ref="AM46:AM48"/>
    <mergeCell ref="AN46:AN48"/>
    <mergeCell ref="AO46:AO48"/>
    <mergeCell ref="AP46:AP48"/>
    <mergeCell ref="AQ46:AQ48"/>
    <mergeCell ref="AR46:AR48"/>
    <mergeCell ref="AA46:AA48"/>
    <mergeCell ref="AB46:AB48"/>
    <mergeCell ref="AC46:AC48"/>
    <mergeCell ref="AD46:AD48"/>
    <mergeCell ref="AE46:AE48"/>
    <mergeCell ref="AF46:AF48"/>
    <mergeCell ref="AG46:AG48"/>
    <mergeCell ref="AH46:AH48"/>
    <mergeCell ref="AI46:AI48"/>
    <mergeCell ref="BS46:BS48"/>
    <mergeCell ref="BB46:BB48"/>
    <mergeCell ref="BC46:BC48"/>
    <mergeCell ref="BD46:BD48"/>
    <mergeCell ref="BE46:BE48"/>
    <mergeCell ref="BF46:BF48"/>
    <mergeCell ref="BG46:BG48"/>
    <mergeCell ref="BH46:BH48"/>
    <mergeCell ref="BI46:BI48"/>
    <mergeCell ref="BJ46:BJ48"/>
    <mergeCell ref="AS46:AS48"/>
    <mergeCell ref="AT46:AT48"/>
    <mergeCell ref="AU46:AU48"/>
    <mergeCell ref="AV46:AV48"/>
    <mergeCell ref="AW46:AW48"/>
    <mergeCell ref="AX46:AX48"/>
    <mergeCell ref="AY46:AY48"/>
    <mergeCell ref="AZ46:AZ48"/>
    <mergeCell ref="BA46:BA48"/>
    <mergeCell ref="BT46:BT48"/>
    <mergeCell ref="BU46:BU48"/>
    <mergeCell ref="BV46:BV48"/>
    <mergeCell ref="BW46:BW48"/>
    <mergeCell ref="BX46:BX48"/>
    <mergeCell ref="I51:I54"/>
    <mergeCell ref="J51:J54"/>
    <mergeCell ref="K51:K54"/>
    <mergeCell ref="L51:L54"/>
    <mergeCell ref="M51:M54"/>
    <mergeCell ref="N51:N54"/>
    <mergeCell ref="O51:O54"/>
    <mergeCell ref="P51:P54"/>
    <mergeCell ref="Q51:Q54"/>
    <mergeCell ref="R51:R54"/>
    <mergeCell ref="S51:S54"/>
    <mergeCell ref="T51:T54"/>
    <mergeCell ref="U51:U54"/>
    <mergeCell ref="V51:V54"/>
    <mergeCell ref="W51:W54"/>
    <mergeCell ref="X51:X54"/>
    <mergeCell ref="Y51:Y54"/>
    <mergeCell ref="Z51:Z54"/>
    <mergeCell ref="AA51:AA54"/>
    <mergeCell ref="BK46:BK48"/>
    <mergeCell ref="BL46:BL48"/>
    <mergeCell ref="BM46:BM48"/>
    <mergeCell ref="BN46:BN48"/>
    <mergeCell ref="BO46:BO48"/>
    <mergeCell ref="BP46:BP48"/>
    <mergeCell ref="BQ46:BQ48"/>
    <mergeCell ref="BR46:BR48"/>
    <mergeCell ref="AK51:AK54"/>
    <mergeCell ref="AL51:AL54"/>
    <mergeCell ref="AM51:AM54"/>
    <mergeCell ref="AN51:AN54"/>
    <mergeCell ref="AO51:AO54"/>
    <mergeCell ref="AP51:AP54"/>
    <mergeCell ref="AQ51:AQ54"/>
    <mergeCell ref="AR51:AR54"/>
    <mergeCell ref="AS51:AS54"/>
    <mergeCell ref="AB51:AB54"/>
    <mergeCell ref="AC51:AC54"/>
    <mergeCell ref="AD51:AD54"/>
    <mergeCell ref="AE51:AE54"/>
    <mergeCell ref="AF51:AF54"/>
    <mergeCell ref="AG51:AG54"/>
    <mergeCell ref="AH51:AH54"/>
    <mergeCell ref="AI51:AI54"/>
    <mergeCell ref="AJ51:AJ54"/>
    <mergeCell ref="BT51:BT54"/>
    <mergeCell ref="BC51:BC54"/>
    <mergeCell ref="BD51:BD54"/>
    <mergeCell ref="BE51:BE54"/>
    <mergeCell ref="BF51:BF54"/>
    <mergeCell ref="BG51:BG54"/>
    <mergeCell ref="BH51:BH54"/>
    <mergeCell ref="BI51:BI54"/>
    <mergeCell ref="BJ51:BJ54"/>
    <mergeCell ref="BK51:BK54"/>
    <mergeCell ref="AT51:AT54"/>
    <mergeCell ref="AU51:AU54"/>
    <mergeCell ref="AV51:AV54"/>
    <mergeCell ref="AW51:AW54"/>
    <mergeCell ref="AX51:AX54"/>
    <mergeCell ref="AY51:AY54"/>
    <mergeCell ref="AZ51:AZ54"/>
    <mergeCell ref="BA51:BA54"/>
    <mergeCell ref="BB51:BB54"/>
    <mergeCell ref="BU51:BU54"/>
    <mergeCell ref="BV51:BV54"/>
    <mergeCell ref="BW51:BW54"/>
    <mergeCell ref="BX51:BX54"/>
    <mergeCell ref="I59:I62"/>
    <mergeCell ref="J59:J62"/>
    <mergeCell ref="K59:K62"/>
    <mergeCell ref="L59:L62"/>
    <mergeCell ref="M59:M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BL51:BL54"/>
    <mergeCell ref="BM51:BM54"/>
    <mergeCell ref="BN51:BN54"/>
    <mergeCell ref="BO51:BO54"/>
    <mergeCell ref="BP51:BP54"/>
    <mergeCell ref="BQ51:BQ54"/>
    <mergeCell ref="BR51:BR54"/>
    <mergeCell ref="BS51:BS54"/>
    <mergeCell ref="AL59:AL62"/>
    <mergeCell ref="AM59:AM62"/>
    <mergeCell ref="AN59:AN62"/>
    <mergeCell ref="AO59:AO62"/>
    <mergeCell ref="AP59:AP62"/>
    <mergeCell ref="AQ59:AQ62"/>
    <mergeCell ref="AR59:AR62"/>
    <mergeCell ref="AS59:AS62"/>
    <mergeCell ref="AT59:AT62"/>
    <mergeCell ref="AC59:AC62"/>
    <mergeCell ref="AD59:AD62"/>
    <mergeCell ref="AE59:AE62"/>
    <mergeCell ref="AF59:AF62"/>
    <mergeCell ref="AG59:AG62"/>
    <mergeCell ref="AH59:AH62"/>
    <mergeCell ref="AI59:AI62"/>
    <mergeCell ref="AJ59:AJ62"/>
    <mergeCell ref="AK59:AK62"/>
    <mergeCell ref="BU59:BU62"/>
    <mergeCell ref="BD59:BD62"/>
    <mergeCell ref="BE59:BE62"/>
    <mergeCell ref="BF59:BF62"/>
    <mergeCell ref="BG59:BG62"/>
    <mergeCell ref="BH59:BH62"/>
    <mergeCell ref="BI59:BI62"/>
    <mergeCell ref="BJ59:BJ62"/>
    <mergeCell ref="BK59:BK62"/>
    <mergeCell ref="BL59:BL62"/>
    <mergeCell ref="AU59:AU62"/>
    <mergeCell ref="AV59:AV62"/>
    <mergeCell ref="AW59:AW62"/>
    <mergeCell ref="AX59:AX62"/>
    <mergeCell ref="AY59:AY62"/>
    <mergeCell ref="AZ59:AZ62"/>
    <mergeCell ref="BA59:BA62"/>
    <mergeCell ref="BB59:BB62"/>
    <mergeCell ref="BC59:BC62"/>
    <mergeCell ref="BV59:BV62"/>
    <mergeCell ref="BW59:BW62"/>
    <mergeCell ref="BX59:BX62"/>
    <mergeCell ref="I68:I70"/>
    <mergeCell ref="J68:J70"/>
    <mergeCell ref="K68:K70"/>
    <mergeCell ref="L68:L70"/>
    <mergeCell ref="M68:M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BM59:BM62"/>
    <mergeCell ref="BN59:BN62"/>
    <mergeCell ref="BO59:BO62"/>
    <mergeCell ref="BP59:BP62"/>
    <mergeCell ref="BQ59:BQ62"/>
    <mergeCell ref="BR59:BR62"/>
    <mergeCell ref="BS59:BS62"/>
    <mergeCell ref="BT59:BT62"/>
    <mergeCell ref="AM68:AM70"/>
    <mergeCell ref="AN68:AN70"/>
    <mergeCell ref="AO68:AO70"/>
    <mergeCell ref="AP68:AP70"/>
    <mergeCell ref="AQ68:AQ70"/>
    <mergeCell ref="AR68:AR70"/>
    <mergeCell ref="AS68:AS70"/>
    <mergeCell ref="AT68:AT70"/>
    <mergeCell ref="AU68:AU70"/>
    <mergeCell ref="AD68:AD70"/>
    <mergeCell ref="AE68:AE70"/>
    <mergeCell ref="AF68:AF70"/>
    <mergeCell ref="AG68:AG70"/>
    <mergeCell ref="AH68:AH70"/>
    <mergeCell ref="AI68:AI70"/>
    <mergeCell ref="AJ68:AJ70"/>
    <mergeCell ref="AK68:AK70"/>
    <mergeCell ref="AL68:AL70"/>
    <mergeCell ref="BV68:BV70"/>
    <mergeCell ref="BE68:BE70"/>
    <mergeCell ref="BF68:BF70"/>
    <mergeCell ref="BG68:BG70"/>
    <mergeCell ref="BH68:BH70"/>
    <mergeCell ref="BI68:BI70"/>
    <mergeCell ref="BJ68:BJ70"/>
    <mergeCell ref="BK68:BK70"/>
    <mergeCell ref="BL68:BL70"/>
    <mergeCell ref="BM68:BM70"/>
    <mergeCell ref="AV68:AV70"/>
    <mergeCell ref="AW68:AW70"/>
    <mergeCell ref="AX68:AX70"/>
    <mergeCell ref="AY68:AY70"/>
    <mergeCell ref="AZ68:AZ70"/>
    <mergeCell ref="BA68:BA70"/>
    <mergeCell ref="BB68:BB70"/>
    <mergeCell ref="BC68:BC70"/>
    <mergeCell ref="BD68:BD70"/>
    <mergeCell ref="BW68:BW70"/>
    <mergeCell ref="BX68:BX70"/>
    <mergeCell ref="I73:I74"/>
    <mergeCell ref="J73:J74"/>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BN68:BN70"/>
    <mergeCell ref="BO68:BO70"/>
    <mergeCell ref="BP68:BP70"/>
    <mergeCell ref="BQ68:BQ70"/>
    <mergeCell ref="BR68:BR70"/>
    <mergeCell ref="BS68:BS70"/>
    <mergeCell ref="BT68:BT70"/>
    <mergeCell ref="BU68:BU70"/>
    <mergeCell ref="AN73:AN74"/>
    <mergeCell ref="AO73:AO74"/>
    <mergeCell ref="AP73:AP74"/>
    <mergeCell ref="AQ73:AQ74"/>
    <mergeCell ref="AR73:AR74"/>
    <mergeCell ref="AS73:AS74"/>
    <mergeCell ref="AT73:AT74"/>
    <mergeCell ref="AU73:AU74"/>
    <mergeCell ref="AV73:AV74"/>
    <mergeCell ref="AE73:AE74"/>
    <mergeCell ref="AF73:AF74"/>
    <mergeCell ref="AG73:AG74"/>
    <mergeCell ref="AH73:AH74"/>
    <mergeCell ref="AI73:AI74"/>
    <mergeCell ref="AJ73:AJ74"/>
    <mergeCell ref="AK73:AK74"/>
    <mergeCell ref="AL73:AL74"/>
    <mergeCell ref="AM73:AM74"/>
    <mergeCell ref="BT73:BT74"/>
    <mergeCell ref="BU73:BU74"/>
    <mergeCell ref="BV73:BV74"/>
    <mergeCell ref="BW73:BW74"/>
    <mergeCell ref="BF73:BF74"/>
    <mergeCell ref="BG73:BG74"/>
    <mergeCell ref="BH73:BH74"/>
    <mergeCell ref="BI73:BI74"/>
    <mergeCell ref="BJ73:BJ74"/>
    <mergeCell ref="BK73:BK74"/>
    <mergeCell ref="BL73:BL74"/>
    <mergeCell ref="BM73:BM74"/>
    <mergeCell ref="BN73:BN74"/>
    <mergeCell ref="AW73:AW74"/>
    <mergeCell ref="AX73:AX74"/>
    <mergeCell ref="AY73:AY74"/>
    <mergeCell ref="AZ73:AZ74"/>
    <mergeCell ref="BA73:BA74"/>
    <mergeCell ref="BB73:BB74"/>
    <mergeCell ref="BC73:BC74"/>
    <mergeCell ref="BD73:BD74"/>
    <mergeCell ref="BE73:BE74"/>
    <mergeCell ref="AL75:AL76"/>
    <mergeCell ref="AM75:AM76"/>
    <mergeCell ref="AN75:AN76"/>
    <mergeCell ref="BX73:BX74"/>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BO73:BO74"/>
    <mergeCell ref="BP73:BP74"/>
    <mergeCell ref="BQ73:BQ74"/>
    <mergeCell ref="BR73:BR74"/>
    <mergeCell ref="BS73:BS74"/>
    <mergeCell ref="BX75:BX76"/>
    <mergeCell ref="BG75:BG76"/>
    <mergeCell ref="BH75:BH76"/>
    <mergeCell ref="BI75:BI76"/>
    <mergeCell ref="BJ75:BJ76"/>
    <mergeCell ref="BK75:BK76"/>
    <mergeCell ref="BL75:BL76"/>
    <mergeCell ref="BM75:BM76"/>
    <mergeCell ref="BN75:BN76"/>
    <mergeCell ref="BO75:BO76"/>
    <mergeCell ref="AX75:AX76"/>
    <mergeCell ref="AY75:AY76"/>
    <mergeCell ref="AZ75:AZ76"/>
    <mergeCell ref="BA75:BA76"/>
    <mergeCell ref="BB75:BB76"/>
    <mergeCell ref="BC75:BC76"/>
    <mergeCell ref="BD75:BD76"/>
    <mergeCell ref="BE75:BE76"/>
    <mergeCell ref="BF75:BF76"/>
    <mergeCell ref="P78:P81"/>
    <mergeCell ref="Q78:Q81"/>
    <mergeCell ref="R78:R81"/>
    <mergeCell ref="S78:S81"/>
    <mergeCell ref="T78:T81"/>
    <mergeCell ref="U78:U81"/>
    <mergeCell ref="V78:V81"/>
    <mergeCell ref="W78:W81"/>
    <mergeCell ref="X78:X81"/>
    <mergeCell ref="BP75:BP76"/>
    <mergeCell ref="BQ75:BQ76"/>
    <mergeCell ref="BR75:BR76"/>
    <mergeCell ref="BS75:BS76"/>
    <mergeCell ref="BT75:BT76"/>
    <mergeCell ref="BU75:BU76"/>
    <mergeCell ref="BV75:BV76"/>
    <mergeCell ref="BW75:BW76"/>
    <mergeCell ref="AO75:AO76"/>
    <mergeCell ref="AP75:AP76"/>
    <mergeCell ref="AQ75:AQ76"/>
    <mergeCell ref="AR75:AR76"/>
    <mergeCell ref="AS75:AS76"/>
    <mergeCell ref="AT75:AT76"/>
    <mergeCell ref="AU75:AU76"/>
    <mergeCell ref="AV75:AV76"/>
    <mergeCell ref="AW75:AW76"/>
    <mergeCell ref="AF75:AF76"/>
    <mergeCell ref="AG75:AG76"/>
    <mergeCell ref="AH75:AH76"/>
    <mergeCell ref="AI75:AI76"/>
    <mergeCell ref="AJ75:AJ76"/>
    <mergeCell ref="AK75:AK76"/>
    <mergeCell ref="AH78:AH81"/>
    <mergeCell ref="AI78:AI81"/>
    <mergeCell ref="AJ78:AJ81"/>
    <mergeCell ref="AK78:AK81"/>
    <mergeCell ref="AL78:AL81"/>
    <mergeCell ref="AM78:AM81"/>
    <mergeCell ref="AN78:AN81"/>
    <mergeCell ref="AO78:AO81"/>
    <mergeCell ref="AP78:AP81"/>
    <mergeCell ref="Y78:Y81"/>
    <mergeCell ref="Z78:Z81"/>
    <mergeCell ref="AA78:AA81"/>
    <mergeCell ref="AB78:AB81"/>
    <mergeCell ref="AC78:AC81"/>
    <mergeCell ref="AD78:AD81"/>
    <mergeCell ref="AE78:AE81"/>
    <mergeCell ref="AF78:AF81"/>
    <mergeCell ref="AG78:AG81"/>
    <mergeCell ref="BQ78:BQ81"/>
    <mergeCell ref="AZ78:AZ81"/>
    <mergeCell ref="BA78:BA81"/>
    <mergeCell ref="BB78:BB81"/>
    <mergeCell ref="BC78:BC81"/>
    <mergeCell ref="BD78:BD81"/>
    <mergeCell ref="BE78:BE81"/>
    <mergeCell ref="BF78:BF81"/>
    <mergeCell ref="BG78:BG81"/>
    <mergeCell ref="BH78:BH81"/>
    <mergeCell ref="AQ78:AQ81"/>
    <mergeCell ref="AR78:AR81"/>
    <mergeCell ref="AS78:AS81"/>
    <mergeCell ref="AT78:AT81"/>
    <mergeCell ref="AU78:AU81"/>
    <mergeCell ref="AV78:AV81"/>
    <mergeCell ref="AW78:AW81"/>
    <mergeCell ref="AX78:AX81"/>
    <mergeCell ref="AY78:AY81"/>
    <mergeCell ref="BR78:BR81"/>
    <mergeCell ref="BS78:BS81"/>
    <mergeCell ref="BT78:BT81"/>
    <mergeCell ref="BU78:BU81"/>
    <mergeCell ref="BV78:BV81"/>
    <mergeCell ref="BW78:BW81"/>
    <mergeCell ref="BX78:BX81"/>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W82:W83"/>
    <mergeCell ref="X82:X83"/>
    <mergeCell ref="Y82:Y83"/>
    <mergeCell ref="BI78:BI81"/>
    <mergeCell ref="BJ78:BJ81"/>
    <mergeCell ref="BK78:BK81"/>
    <mergeCell ref="BL78:BL81"/>
    <mergeCell ref="BM78:BM81"/>
    <mergeCell ref="BN78:BN81"/>
    <mergeCell ref="BO78:BO81"/>
    <mergeCell ref="BP78:BP81"/>
    <mergeCell ref="AI82:AI83"/>
    <mergeCell ref="AJ82:AJ83"/>
    <mergeCell ref="AK82:AK83"/>
    <mergeCell ref="AL82:AL83"/>
    <mergeCell ref="AM82:AM83"/>
    <mergeCell ref="AN82:AN83"/>
    <mergeCell ref="AO82:AO83"/>
    <mergeCell ref="AP82:AP83"/>
    <mergeCell ref="AQ82:AQ83"/>
    <mergeCell ref="Z82:Z83"/>
    <mergeCell ref="AA82:AA83"/>
    <mergeCell ref="AB82:AB83"/>
    <mergeCell ref="AC82:AC83"/>
    <mergeCell ref="AD82:AD83"/>
    <mergeCell ref="AE82:AE83"/>
    <mergeCell ref="AF82:AF83"/>
    <mergeCell ref="AG82:AG83"/>
    <mergeCell ref="AH82:AH83"/>
    <mergeCell ref="BR82:BR83"/>
    <mergeCell ref="BA82:BA83"/>
    <mergeCell ref="BB82:BB83"/>
    <mergeCell ref="BC82:BC83"/>
    <mergeCell ref="BD82:BD83"/>
    <mergeCell ref="BE82:BE83"/>
    <mergeCell ref="BF82:BF83"/>
    <mergeCell ref="BG82:BG83"/>
    <mergeCell ref="BH82:BH83"/>
    <mergeCell ref="BI82:BI83"/>
    <mergeCell ref="AR82:AR83"/>
    <mergeCell ref="AS82:AS83"/>
    <mergeCell ref="AT82:AT83"/>
    <mergeCell ref="AU82:AU83"/>
    <mergeCell ref="AV82:AV83"/>
    <mergeCell ref="AW82:AW83"/>
    <mergeCell ref="AX82:AX83"/>
    <mergeCell ref="AY82:AY83"/>
    <mergeCell ref="AZ82:AZ83"/>
    <mergeCell ref="BS82:BS83"/>
    <mergeCell ref="BT82:BT83"/>
    <mergeCell ref="BU82:BU83"/>
    <mergeCell ref="BV82:BV83"/>
    <mergeCell ref="BW82:BW83"/>
    <mergeCell ref="BX82:BX83"/>
    <mergeCell ref="I84:I85"/>
    <mergeCell ref="J84:J85"/>
    <mergeCell ref="K84:K85"/>
    <mergeCell ref="L84:L85"/>
    <mergeCell ref="M84:M85"/>
    <mergeCell ref="N84:N85"/>
    <mergeCell ref="O84:O85"/>
    <mergeCell ref="P84:P85"/>
    <mergeCell ref="Q84:Q85"/>
    <mergeCell ref="R84:R85"/>
    <mergeCell ref="S84:S85"/>
    <mergeCell ref="T84:T85"/>
    <mergeCell ref="U84:U85"/>
    <mergeCell ref="V84:V85"/>
    <mergeCell ref="W84:W85"/>
    <mergeCell ref="X84:X85"/>
    <mergeCell ref="Y84:Y85"/>
    <mergeCell ref="Z84:Z85"/>
    <mergeCell ref="BJ82:BJ83"/>
    <mergeCell ref="BK82:BK83"/>
    <mergeCell ref="BL82:BL83"/>
    <mergeCell ref="BM82:BM83"/>
    <mergeCell ref="BN82:BN83"/>
    <mergeCell ref="BO82:BO83"/>
    <mergeCell ref="BP82:BP83"/>
    <mergeCell ref="BQ82:BQ83"/>
    <mergeCell ref="AJ84:AJ85"/>
    <mergeCell ref="AK84:AK85"/>
    <mergeCell ref="AL84:AL85"/>
    <mergeCell ref="AM84:AM85"/>
    <mergeCell ref="AN84:AN85"/>
    <mergeCell ref="AO84:AO85"/>
    <mergeCell ref="AP84:AP85"/>
    <mergeCell ref="AQ84:AQ85"/>
    <mergeCell ref="AR84:AR85"/>
    <mergeCell ref="AA84:AA85"/>
    <mergeCell ref="AB84:AB85"/>
    <mergeCell ref="AC84:AC85"/>
    <mergeCell ref="AD84:AD85"/>
    <mergeCell ref="AE84:AE85"/>
    <mergeCell ref="AF84:AF85"/>
    <mergeCell ref="AG84:AG85"/>
    <mergeCell ref="AH84:AH85"/>
    <mergeCell ref="AI84:AI85"/>
    <mergeCell ref="BS84:BS85"/>
    <mergeCell ref="BB84:BB85"/>
    <mergeCell ref="BC84:BC85"/>
    <mergeCell ref="BD84:BD85"/>
    <mergeCell ref="BE84:BE85"/>
    <mergeCell ref="BF84:BF85"/>
    <mergeCell ref="BG84:BG85"/>
    <mergeCell ref="BH84:BH85"/>
    <mergeCell ref="BI84:BI85"/>
    <mergeCell ref="BJ84:BJ85"/>
    <mergeCell ref="AS84:AS85"/>
    <mergeCell ref="AT84:AT85"/>
    <mergeCell ref="AU84:AU85"/>
    <mergeCell ref="AV84:AV85"/>
    <mergeCell ref="AW84:AW85"/>
    <mergeCell ref="AX84:AX85"/>
    <mergeCell ref="AY84:AY85"/>
    <mergeCell ref="AZ84:AZ85"/>
    <mergeCell ref="BA84:BA85"/>
    <mergeCell ref="BT84:BT85"/>
    <mergeCell ref="BU84:BU85"/>
    <mergeCell ref="BV84:BV85"/>
    <mergeCell ref="BW84:BW85"/>
    <mergeCell ref="BX84:BX85"/>
    <mergeCell ref="I87:I88"/>
    <mergeCell ref="J87:J88"/>
    <mergeCell ref="K87:K88"/>
    <mergeCell ref="L87:L88"/>
    <mergeCell ref="M87:M88"/>
    <mergeCell ref="N87:N88"/>
    <mergeCell ref="O87:O88"/>
    <mergeCell ref="P87:P88"/>
    <mergeCell ref="Q87:Q88"/>
    <mergeCell ref="R87:R88"/>
    <mergeCell ref="S87:S88"/>
    <mergeCell ref="T87:T88"/>
    <mergeCell ref="U87:U88"/>
    <mergeCell ref="V87:V88"/>
    <mergeCell ref="W87:W88"/>
    <mergeCell ref="X87:X88"/>
    <mergeCell ref="Y87:Y88"/>
    <mergeCell ref="Z87:Z88"/>
    <mergeCell ref="AA87:AA88"/>
    <mergeCell ref="BK84:BK85"/>
    <mergeCell ref="BL84:BL85"/>
    <mergeCell ref="BM84:BM85"/>
    <mergeCell ref="BN84:BN85"/>
    <mergeCell ref="BO84:BO85"/>
    <mergeCell ref="BP84:BP85"/>
    <mergeCell ref="BQ84:BQ85"/>
    <mergeCell ref="BR84:BR85"/>
    <mergeCell ref="AK87:AK88"/>
    <mergeCell ref="AL87:AL88"/>
    <mergeCell ref="AM87:AM88"/>
    <mergeCell ref="AN87:AN88"/>
    <mergeCell ref="AO87:AO88"/>
    <mergeCell ref="AP87:AP88"/>
    <mergeCell ref="AQ87:AQ88"/>
    <mergeCell ref="AR87:AR88"/>
    <mergeCell ref="AS87:AS88"/>
    <mergeCell ref="AB87:AB88"/>
    <mergeCell ref="AC87:AC88"/>
    <mergeCell ref="AD87:AD88"/>
    <mergeCell ref="AE87:AE88"/>
    <mergeCell ref="AF87:AF88"/>
    <mergeCell ref="AG87:AG88"/>
    <mergeCell ref="AH87:AH88"/>
    <mergeCell ref="AI87:AI88"/>
    <mergeCell ref="AJ87:AJ88"/>
    <mergeCell ref="BT87:BT88"/>
    <mergeCell ref="BC87:BC88"/>
    <mergeCell ref="BD87:BD88"/>
    <mergeCell ref="BE87:BE88"/>
    <mergeCell ref="BF87:BF88"/>
    <mergeCell ref="BG87:BG88"/>
    <mergeCell ref="BH87:BH88"/>
    <mergeCell ref="BI87:BI88"/>
    <mergeCell ref="BJ87:BJ88"/>
    <mergeCell ref="BK87:BK88"/>
    <mergeCell ref="AT87:AT88"/>
    <mergeCell ref="AU87:AU88"/>
    <mergeCell ref="AV87:AV88"/>
    <mergeCell ref="AW87:AW88"/>
    <mergeCell ref="AX87:AX88"/>
    <mergeCell ref="AY87:AY88"/>
    <mergeCell ref="AZ87:AZ88"/>
    <mergeCell ref="BA87:BA88"/>
    <mergeCell ref="BB87:BB88"/>
    <mergeCell ref="BU87:BU88"/>
    <mergeCell ref="BV87:BV88"/>
    <mergeCell ref="BW87:BW88"/>
    <mergeCell ref="BX87:BX88"/>
    <mergeCell ref="I89:I90"/>
    <mergeCell ref="J89:J90"/>
    <mergeCell ref="K89:K90"/>
    <mergeCell ref="L89:L90"/>
    <mergeCell ref="M89:M90"/>
    <mergeCell ref="N89:N90"/>
    <mergeCell ref="O89:O90"/>
    <mergeCell ref="P89:P90"/>
    <mergeCell ref="Q89:Q90"/>
    <mergeCell ref="R89:R90"/>
    <mergeCell ref="S89:S90"/>
    <mergeCell ref="T89:T90"/>
    <mergeCell ref="U89:U90"/>
    <mergeCell ref="V89:V90"/>
    <mergeCell ref="W89:W90"/>
    <mergeCell ref="X89:X90"/>
    <mergeCell ref="Y89:Y90"/>
    <mergeCell ref="Z89:Z90"/>
    <mergeCell ref="AA89:AA90"/>
    <mergeCell ref="AB89:AB90"/>
    <mergeCell ref="BL87:BL88"/>
    <mergeCell ref="BM87:BM88"/>
    <mergeCell ref="BN87:BN88"/>
    <mergeCell ref="BO87:BO88"/>
    <mergeCell ref="BP87:BP88"/>
    <mergeCell ref="BQ87:BQ88"/>
    <mergeCell ref="BR87:BR88"/>
    <mergeCell ref="BS87:BS88"/>
    <mergeCell ref="AL89:AL90"/>
    <mergeCell ref="AM89:AM90"/>
    <mergeCell ref="AN89:AN90"/>
    <mergeCell ref="AO89:AO90"/>
    <mergeCell ref="AP89:AP90"/>
    <mergeCell ref="AQ89:AQ90"/>
    <mergeCell ref="AR89:AR90"/>
    <mergeCell ref="AS89:AS90"/>
    <mergeCell ref="AT89:AT90"/>
    <mergeCell ref="AC89:AC90"/>
    <mergeCell ref="AD89:AD90"/>
    <mergeCell ref="AE89:AE90"/>
    <mergeCell ref="AF89:AF90"/>
    <mergeCell ref="AG89:AG90"/>
    <mergeCell ref="AH89:AH90"/>
    <mergeCell ref="AI89:AI90"/>
    <mergeCell ref="AJ89:AJ90"/>
    <mergeCell ref="AK89:AK90"/>
    <mergeCell ref="BU89:BU90"/>
    <mergeCell ref="BD89:BD90"/>
    <mergeCell ref="BE89:BE90"/>
    <mergeCell ref="BF89:BF90"/>
    <mergeCell ref="BG89:BG90"/>
    <mergeCell ref="BH89:BH90"/>
    <mergeCell ref="BI89:BI90"/>
    <mergeCell ref="BJ89:BJ90"/>
    <mergeCell ref="BK89:BK90"/>
    <mergeCell ref="BL89:BL90"/>
    <mergeCell ref="AU89:AU90"/>
    <mergeCell ref="AV89:AV90"/>
    <mergeCell ref="AW89:AW90"/>
    <mergeCell ref="AX89:AX90"/>
    <mergeCell ref="AY89:AY90"/>
    <mergeCell ref="AZ89:AZ90"/>
    <mergeCell ref="BA89:BA90"/>
    <mergeCell ref="BB89:BB90"/>
    <mergeCell ref="BC89:BC90"/>
    <mergeCell ref="BV89:BV90"/>
    <mergeCell ref="BW89:BW90"/>
    <mergeCell ref="BX89:BX90"/>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BM89:BM90"/>
    <mergeCell ref="BN89:BN90"/>
    <mergeCell ref="BO89:BO90"/>
    <mergeCell ref="BP89:BP90"/>
    <mergeCell ref="BQ89:BQ90"/>
    <mergeCell ref="BR89:BR90"/>
    <mergeCell ref="BS89:BS90"/>
    <mergeCell ref="BT89:BT90"/>
    <mergeCell ref="BD91:BD92"/>
    <mergeCell ref="AM91:AM92"/>
    <mergeCell ref="AN91:AN92"/>
    <mergeCell ref="AO91:AO92"/>
    <mergeCell ref="AP91:AP92"/>
    <mergeCell ref="AQ91:AQ92"/>
    <mergeCell ref="AR91:AR92"/>
    <mergeCell ref="AS91:AS92"/>
    <mergeCell ref="AT91:AT92"/>
    <mergeCell ref="AU91:AU92"/>
    <mergeCell ref="AD91:AD92"/>
    <mergeCell ref="AE91:AE92"/>
    <mergeCell ref="AF91:AF92"/>
    <mergeCell ref="AG91:AG92"/>
    <mergeCell ref="AH91:AH92"/>
    <mergeCell ref="AI91:AI92"/>
    <mergeCell ref="AJ91:AJ92"/>
    <mergeCell ref="AK91:AK92"/>
    <mergeCell ref="AL91:AL92"/>
    <mergeCell ref="Y93:Y94"/>
    <mergeCell ref="Z93:Z94"/>
    <mergeCell ref="AA93:AA94"/>
    <mergeCell ref="AB93:AB94"/>
    <mergeCell ref="AC93:AC94"/>
    <mergeCell ref="AD93:AD94"/>
    <mergeCell ref="BN91:BN92"/>
    <mergeCell ref="BO91:BO92"/>
    <mergeCell ref="BP91:BP92"/>
    <mergeCell ref="BQ91:BQ92"/>
    <mergeCell ref="BR91:BR92"/>
    <mergeCell ref="BS91:BS92"/>
    <mergeCell ref="BT91:BT92"/>
    <mergeCell ref="BU91:BU92"/>
    <mergeCell ref="BV91:BV92"/>
    <mergeCell ref="BE91:BE92"/>
    <mergeCell ref="BF91:BF92"/>
    <mergeCell ref="BG91:BG92"/>
    <mergeCell ref="BH91:BH92"/>
    <mergeCell ref="BI91:BI92"/>
    <mergeCell ref="BJ91:BJ92"/>
    <mergeCell ref="BK91:BK92"/>
    <mergeCell ref="BL91:BL92"/>
    <mergeCell ref="BM91:BM92"/>
    <mergeCell ref="AV91:AV92"/>
    <mergeCell ref="AW91:AW92"/>
    <mergeCell ref="AX91:AX92"/>
    <mergeCell ref="AY91:AY92"/>
    <mergeCell ref="AZ91:AZ92"/>
    <mergeCell ref="BA91:BA92"/>
    <mergeCell ref="BB91:BB92"/>
    <mergeCell ref="BC91:BC92"/>
    <mergeCell ref="AR93:AR94"/>
    <mergeCell ref="AS93:AS94"/>
    <mergeCell ref="AT93:AT94"/>
    <mergeCell ref="AU93:AU94"/>
    <mergeCell ref="AV93:AV94"/>
    <mergeCell ref="AE93:AE94"/>
    <mergeCell ref="AF93:AF94"/>
    <mergeCell ref="AG93:AG94"/>
    <mergeCell ref="AH93:AH94"/>
    <mergeCell ref="AI93:AI94"/>
    <mergeCell ref="AJ93:AJ94"/>
    <mergeCell ref="AK93:AK94"/>
    <mergeCell ref="AL93:AL94"/>
    <mergeCell ref="AM93:AM94"/>
    <mergeCell ref="BW91:BW92"/>
    <mergeCell ref="BX91:BX92"/>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AE95:AE97"/>
    <mergeCell ref="BO93:BO94"/>
    <mergeCell ref="BP93:BP94"/>
    <mergeCell ref="BQ93:BQ94"/>
    <mergeCell ref="BR93:BR94"/>
    <mergeCell ref="BS93:BS94"/>
    <mergeCell ref="BT93:BT94"/>
    <mergeCell ref="BU93:BU94"/>
    <mergeCell ref="BV93:BV94"/>
    <mergeCell ref="BW93:BW94"/>
    <mergeCell ref="BF93:BF94"/>
    <mergeCell ref="BG93:BG94"/>
    <mergeCell ref="BH93:BH94"/>
    <mergeCell ref="BI93:BI94"/>
    <mergeCell ref="BJ93:BJ94"/>
    <mergeCell ref="BK93:BK94"/>
    <mergeCell ref="BL93:BL94"/>
    <mergeCell ref="BM93:BM94"/>
    <mergeCell ref="BN93:BN94"/>
    <mergeCell ref="AW93:AW94"/>
    <mergeCell ref="AX93:AX94"/>
    <mergeCell ref="AY93:AY94"/>
    <mergeCell ref="AZ93:AZ94"/>
    <mergeCell ref="BA93:BA94"/>
    <mergeCell ref="BB93:BB94"/>
    <mergeCell ref="BC93:BC94"/>
    <mergeCell ref="BD93:BD94"/>
    <mergeCell ref="BE93:BE94"/>
    <mergeCell ref="AN93:AN94"/>
    <mergeCell ref="AO93:AO94"/>
    <mergeCell ref="AP93:AP94"/>
    <mergeCell ref="AQ93:AQ94"/>
    <mergeCell ref="AF95:AF97"/>
    <mergeCell ref="AG95:AG97"/>
    <mergeCell ref="AH95:AH97"/>
    <mergeCell ref="AI95:AI97"/>
    <mergeCell ref="AJ95:AJ97"/>
    <mergeCell ref="AK95:AK97"/>
    <mergeCell ref="AL95:AL97"/>
    <mergeCell ref="AM95:AM97"/>
    <mergeCell ref="AN95:AN97"/>
    <mergeCell ref="BX93:BX94"/>
    <mergeCell ref="I95:I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D95:AD97"/>
    <mergeCell ref="AX95:AX97"/>
    <mergeCell ref="AY95:AY97"/>
    <mergeCell ref="AZ95:AZ97"/>
    <mergeCell ref="BA95:BA97"/>
    <mergeCell ref="BB95:BB97"/>
    <mergeCell ref="BC95:BC97"/>
    <mergeCell ref="BD95:BD97"/>
    <mergeCell ref="BE95:BE97"/>
    <mergeCell ref="BF95:BF97"/>
    <mergeCell ref="AO95:AO97"/>
    <mergeCell ref="AP95:AP97"/>
    <mergeCell ref="AQ95:AQ97"/>
    <mergeCell ref="AR95:AR97"/>
    <mergeCell ref="AS95:AS97"/>
    <mergeCell ref="AT95:AT97"/>
    <mergeCell ref="AU95:AU97"/>
    <mergeCell ref="AV95:AV97"/>
    <mergeCell ref="AW95:AW97"/>
    <mergeCell ref="BP95:BP97"/>
    <mergeCell ref="BQ95:BQ97"/>
    <mergeCell ref="BR95:BR97"/>
    <mergeCell ref="BS95:BS97"/>
    <mergeCell ref="BT95:BT97"/>
    <mergeCell ref="BU95:BU97"/>
    <mergeCell ref="BV95:BV97"/>
    <mergeCell ref="BW95:BW97"/>
    <mergeCell ref="BX95:BX97"/>
    <mergeCell ref="BG95:BG97"/>
    <mergeCell ref="BH95:BH97"/>
    <mergeCell ref="BI95:BI97"/>
    <mergeCell ref="BJ95:BJ97"/>
    <mergeCell ref="BK95:BK97"/>
    <mergeCell ref="BL95:BL97"/>
    <mergeCell ref="BM95:BM97"/>
    <mergeCell ref="BN95:BN97"/>
    <mergeCell ref="BO95:BO97"/>
    <mergeCell ref="S98:S99"/>
    <mergeCell ref="T98:T99"/>
    <mergeCell ref="U98:U99"/>
    <mergeCell ref="V98:V99"/>
    <mergeCell ref="W98:W99"/>
    <mergeCell ref="X98:X99"/>
    <mergeCell ref="Y98:Y99"/>
    <mergeCell ref="Z98:Z99"/>
    <mergeCell ref="AA98:AA99"/>
    <mergeCell ref="J98:J99"/>
    <mergeCell ref="K98:K99"/>
    <mergeCell ref="L98:L99"/>
    <mergeCell ref="M98:M99"/>
    <mergeCell ref="N98:N99"/>
    <mergeCell ref="O98:O99"/>
    <mergeCell ref="P98:P99"/>
    <mergeCell ref="Q98:Q99"/>
    <mergeCell ref="R98:R99"/>
    <mergeCell ref="AK98:AK99"/>
    <mergeCell ref="AL98:AL99"/>
    <mergeCell ref="AM98:AM99"/>
    <mergeCell ref="AN98:AN99"/>
    <mergeCell ref="AO98:AO99"/>
    <mergeCell ref="AP98:AP99"/>
    <mergeCell ref="AQ98:AQ99"/>
    <mergeCell ref="AR98:AR99"/>
    <mergeCell ref="AS98:AS99"/>
    <mergeCell ref="AB98:AB99"/>
    <mergeCell ref="AC98:AC99"/>
    <mergeCell ref="AD98:AD99"/>
    <mergeCell ref="AE98:AE99"/>
    <mergeCell ref="AF98:AF99"/>
    <mergeCell ref="AG98:AG99"/>
    <mergeCell ref="AH98:AH99"/>
    <mergeCell ref="AI98:AI99"/>
    <mergeCell ref="AJ98:AJ99"/>
    <mergeCell ref="BT98:BT99"/>
    <mergeCell ref="BC98:BC99"/>
    <mergeCell ref="BD98:BD99"/>
    <mergeCell ref="BE98:BE99"/>
    <mergeCell ref="BF98:BF99"/>
    <mergeCell ref="BG98:BG99"/>
    <mergeCell ref="BH98:BH99"/>
    <mergeCell ref="BI98:BI99"/>
    <mergeCell ref="BJ98:BJ99"/>
    <mergeCell ref="BK98:BK99"/>
    <mergeCell ref="AT98:AT99"/>
    <mergeCell ref="AU98:AU99"/>
    <mergeCell ref="AV98:AV99"/>
    <mergeCell ref="AW98:AW99"/>
    <mergeCell ref="AX98:AX99"/>
    <mergeCell ref="AY98:AY99"/>
    <mergeCell ref="AZ98:AZ99"/>
    <mergeCell ref="BA98:BA99"/>
    <mergeCell ref="BB98:BB99"/>
    <mergeCell ref="BU98:BU99"/>
    <mergeCell ref="BV98:BV99"/>
    <mergeCell ref="BW98:BW99"/>
    <mergeCell ref="BX98:BX99"/>
    <mergeCell ref="I100:I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BL98:BL99"/>
    <mergeCell ref="BM98:BM99"/>
    <mergeCell ref="BN98:BN99"/>
    <mergeCell ref="BO98:BO99"/>
    <mergeCell ref="BP98:BP99"/>
    <mergeCell ref="BQ98:BQ99"/>
    <mergeCell ref="BR98:BR99"/>
    <mergeCell ref="BS98:BS99"/>
    <mergeCell ref="AL100:AL102"/>
    <mergeCell ref="AM100:AM102"/>
    <mergeCell ref="AN100:AN102"/>
    <mergeCell ref="AO100:AO102"/>
    <mergeCell ref="AP100:AP102"/>
    <mergeCell ref="AQ100:AQ102"/>
    <mergeCell ref="AR100:AR102"/>
    <mergeCell ref="AS100:AS102"/>
    <mergeCell ref="AT100:AT102"/>
    <mergeCell ref="AC100:AC102"/>
    <mergeCell ref="AD100:AD102"/>
    <mergeCell ref="AE100:AE102"/>
    <mergeCell ref="AF100:AF102"/>
    <mergeCell ref="AG100:AG102"/>
    <mergeCell ref="AH100:AH102"/>
    <mergeCell ref="AI100:AI102"/>
    <mergeCell ref="AJ100:AJ102"/>
    <mergeCell ref="AK100:AK102"/>
    <mergeCell ref="BU100:BU102"/>
    <mergeCell ref="BD100:BD102"/>
    <mergeCell ref="BE100:BE102"/>
    <mergeCell ref="BF100:BF102"/>
    <mergeCell ref="BG100:BG102"/>
    <mergeCell ref="BH100:BH102"/>
    <mergeCell ref="BI100:BI102"/>
    <mergeCell ref="BJ100:BJ102"/>
    <mergeCell ref="BK100:BK102"/>
    <mergeCell ref="BL100:BL102"/>
    <mergeCell ref="AU100:AU102"/>
    <mergeCell ref="AV100:AV102"/>
    <mergeCell ref="AW100:AW102"/>
    <mergeCell ref="AX100:AX102"/>
    <mergeCell ref="AY100:AY102"/>
    <mergeCell ref="AZ100:AZ102"/>
    <mergeCell ref="BA100:BA102"/>
    <mergeCell ref="BB100:BB102"/>
    <mergeCell ref="BC100:BC102"/>
    <mergeCell ref="BV100:BV102"/>
    <mergeCell ref="BW100:BW102"/>
    <mergeCell ref="BX100:BX102"/>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BM100:BM102"/>
    <mergeCell ref="BN100:BN102"/>
    <mergeCell ref="BO100:BO102"/>
    <mergeCell ref="BP100:BP102"/>
    <mergeCell ref="BQ100:BQ102"/>
    <mergeCell ref="BR100:BR102"/>
    <mergeCell ref="BS100:BS102"/>
    <mergeCell ref="BT100:BT102"/>
    <mergeCell ref="BD103:BD104"/>
    <mergeCell ref="AM103:AM104"/>
    <mergeCell ref="AN103:AN104"/>
    <mergeCell ref="AO103:AO104"/>
    <mergeCell ref="AP103:AP104"/>
    <mergeCell ref="AQ103:AQ104"/>
    <mergeCell ref="AR103:AR104"/>
    <mergeCell ref="AS103:AS104"/>
    <mergeCell ref="AT103:AT104"/>
    <mergeCell ref="AU103:AU104"/>
    <mergeCell ref="AD103:AD104"/>
    <mergeCell ref="AE103:AE104"/>
    <mergeCell ref="AF103:AF104"/>
    <mergeCell ref="AG103:AG104"/>
    <mergeCell ref="AH103:AH104"/>
    <mergeCell ref="AI103:AI104"/>
    <mergeCell ref="AJ103:AJ104"/>
    <mergeCell ref="AK103:AK104"/>
    <mergeCell ref="AL103:AL104"/>
    <mergeCell ref="Y106:Y109"/>
    <mergeCell ref="Z106:Z109"/>
    <mergeCell ref="AA106:AA109"/>
    <mergeCell ref="AB106:AB109"/>
    <mergeCell ref="AC106:AC109"/>
    <mergeCell ref="AD106:AD109"/>
    <mergeCell ref="BN103:BN104"/>
    <mergeCell ref="BO103:BO104"/>
    <mergeCell ref="BP103:BP104"/>
    <mergeCell ref="BQ103:BQ104"/>
    <mergeCell ref="BR103:BR104"/>
    <mergeCell ref="BS103:BS104"/>
    <mergeCell ref="BT103:BT104"/>
    <mergeCell ref="BU103:BU104"/>
    <mergeCell ref="BV103:BV104"/>
    <mergeCell ref="BE103:BE104"/>
    <mergeCell ref="BF103:BF104"/>
    <mergeCell ref="BG103:BG104"/>
    <mergeCell ref="BH103:BH104"/>
    <mergeCell ref="BI103:BI104"/>
    <mergeCell ref="BJ103:BJ104"/>
    <mergeCell ref="BK103:BK104"/>
    <mergeCell ref="BL103:BL104"/>
    <mergeCell ref="BM103:BM104"/>
    <mergeCell ref="AV103:AV104"/>
    <mergeCell ref="AW103:AW104"/>
    <mergeCell ref="AX103:AX104"/>
    <mergeCell ref="AY103:AY104"/>
    <mergeCell ref="AZ103:AZ104"/>
    <mergeCell ref="BA103:BA104"/>
    <mergeCell ref="BB103:BB104"/>
    <mergeCell ref="BC103:BC104"/>
    <mergeCell ref="AR106:AR109"/>
    <mergeCell ref="AS106:AS109"/>
    <mergeCell ref="AT106:AT109"/>
    <mergeCell ref="AU106:AU109"/>
    <mergeCell ref="AV106:AV109"/>
    <mergeCell ref="AE106:AE109"/>
    <mergeCell ref="AF106:AF109"/>
    <mergeCell ref="AG106:AG109"/>
    <mergeCell ref="AH106:AH109"/>
    <mergeCell ref="AI106:AI109"/>
    <mergeCell ref="AJ106:AJ109"/>
    <mergeCell ref="AK106:AK109"/>
    <mergeCell ref="AL106:AL109"/>
    <mergeCell ref="AM106:AM109"/>
    <mergeCell ref="BW103:BW104"/>
    <mergeCell ref="BX103:BX104"/>
    <mergeCell ref="I106:I109"/>
    <mergeCell ref="J106:J109"/>
    <mergeCell ref="K106:K109"/>
    <mergeCell ref="L106:L109"/>
    <mergeCell ref="M106:M109"/>
    <mergeCell ref="N106:N109"/>
    <mergeCell ref="O106:O109"/>
    <mergeCell ref="P106:P109"/>
    <mergeCell ref="Q106:Q109"/>
    <mergeCell ref="R106:R109"/>
    <mergeCell ref="S106:S109"/>
    <mergeCell ref="T106:T109"/>
    <mergeCell ref="U106:U109"/>
    <mergeCell ref="V106:V109"/>
    <mergeCell ref="W106:W109"/>
    <mergeCell ref="X106:X109"/>
    <mergeCell ref="AE111:AE113"/>
    <mergeCell ref="BO106:BO109"/>
    <mergeCell ref="BP106:BP109"/>
    <mergeCell ref="BQ106:BQ109"/>
    <mergeCell ref="BR106:BR109"/>
    <mergeCell ref="BS106:BS109"/>
    <mergeCell ref="BT106:BT109"/>
    <mergeCell ref="BU106:BU109"/>
    <mergeCell ref="BV106:BV109"/>
    <mergeCell ref="BW106:BW109"/>
    <mergeCell ref="BF106:BF109"/>
    <mergeCell ref="BG106:BG109"/>
    <mergeCell ref="BH106:BH109"/>
    <mergeCell ref="BI106:BI109"/>
    <mergeCell ref="BJ106:BJ109"/>
    <mergeCell ref="BK106:BK109"/>
    <mergeCell ref="BL106:BL109"/>
    <mergeCell ref="BM106:BM109"/>
    <mergeCell ref="BN106:BN109"/>
    <mergeCell ref="AW106:AW109"/>
    <mergeCell ref="AX106:AX109"/>
    <mergeCell ref="AY106:AY109"/>
    <mergeCell ref="AZ106:AZ109"/>
    <mergeCell ref="BA106:BA109"/>
    <mergeCell ref="BB106:BB109"/>
    <mergeCell ref="BC106:BC109"/>
    <mergeCell ref="BD106:BD109"/>
    <mergeCell ref="BE106:BE109"/>
    <mergeCell ref="AN106:AN109"/>
    <mergeCell ref="AO106:AO109"/>
    <mergeCell ref="AP106:AP109"/>
    <mergeCell ref="AQ106:AQ109"/>
    <mergeCell ref="AF111:AF113"/>
    <mergeCell ref="AG111:AG113"/>
    <mergeCell ref="AH111:AH113"/>
    <mergeCell ref="AI111:AI113"/>
    <mergeCell ref="AJ111:AJ113"/>
    <mergeCell ref="AK111:AK113"/>
    <mergeCell ref="AL111:AL113"/>
    <mergeCell ref="AM111:AM113"/>
    <mergeCell ref="AN111:AN113"/>
    <mergeCell ref="BX106:BX109"/>
    <mergeCell ref="I111:I113"/>
    <mergeCell ref="J111:J113"/>
    <mergeCell ref="K111:K113"/>
    <mergeCell ref="L111:L113"/>
    <mergeCell ref="M111:M113"/>
    <mergeCell ref="N111:N113"/>
    <mergeCell ref="O111:O113"/>
    <mergeCell ref="P111:P113"/>
    <mergeCell ref="Q111:Q113"/>
    <mergeCell ref="R111:R113"/>
    <mergeCell ref="S111:S113"/>
    <mergeCell ref="T111:T113"/>
    <mergeCell ref="U111:U113"/>
    <mergeCell ref="V111:V113"/>
    <mergeCell ref="W111:W113"/>
    <mergeCell ref="X111:X113"/>
    <mergeCell ref="Y111:Y113"/>
    <mergeCell ref="Z111:Z113"/>
    <mergeCell ref="AA111:AA113"/>
    <mergeCell ref="AB111:AB113"/>
    <mergeCell ref="AC111:AC113"/>
    <mergeCell ref="AD111:AD113"/>
    <mergeCell ref="AX111:AX113"/>
    <mergeCell ref="AY111:AY113"/>
    <mergeCell ref="AZ111:AZ113"/>
    <mergeCell ref="BA111:BA113"/>
    <mergeCell ref="BB111:BB113"/>
    <mergeCell ref="BC111:BC113"/>
    <mergeCell ref="BD111:BD113"/>
    <mergeCell ref="BE111:BE113"/>
    <mergeCell ref="BF111:BF113"/>
    <mergeCell ref="AO111:AO113"/>
    <mergeCell ref="AP111:AP113"/>
    <mergeCell ref="AQ111:AQ113"/>
    <mergeCell ref="AR111:AR113"/>
    <mergeCell ref="AS111:AS113"/>
    <mergeCell ref="AT111:AT113"/>
    <mergeCell ref="AU111:AU113"/>
    <mergeCell ref="AV111:AV113"/>
    <mergeCell ref="AW111:AW113"/>
    <mergeCell ref="BP111:BP113"/>
    <mergeCell ref="BQ111:BQ113"/>
    <mergeCell ref="BR111:BR113"/>
    <mergeCell ref="BS111:BS113"/>
    <mergeCell ref="BT111:BT113"/>
    <mergeCell ref="BU111:BU113"/>
    <mergeCell ref="BV111:BV113"/>
    <mergeCell ref="BW111:BW113"/>
    <mergeCell ref="BX111:BX113"/>
    <mergeCell ref="BG111:BG113"/>
    <mergeCell ref="BH111:BH113"/>
    <mergeCell ref="BI111:BI113"/>
    <mergeCell ref="BJ111:BJ113"/>
    <mergeCell ref="BK111:BK113"/>
    <mergeCell ref="BL111:BL113"/>
    <mergeCell ref="BM111:BM113"/>
    <mergeCell ref="BN111:BN113"/>
    <mergeCell ref="BO111:BO113"/>
    <mergeCell ref="R114:R116"/>
    <mergeCell ref="S114:S116"/>
    <mergeCell ref="T114:T116"/>
    <mergeCell ref="U114:U116"/>
    <mergeCell ref="V114:V116"/>
    <mergeCell ref="W114:W116"/>
    <mergeCell ref="X114:X116"/>
    <mergeCell ref="Y114:Y116"/>
    <mergeCell ref="Z114:Z116"/>
    <mergeCell ref="I114:I116"/>
    <mergeCell ref="J114:J116"/>
    <mergeCell ref="K114:K116"/>
    <mergeCell ref="L114:L116"/>
    <mergeCell ref="M114:M116"/>
    <mergeCell ref="N114:N116"/>
    <mergeCell ref="O114:O116"/>
    <mergeCell ref="P114:P116"/>
    <mergeCell ref="Q114:Q116"/>
    <mergeCell ref="AJ114:AJ116"/>
    <mergeCell ref="AK114:AK116"/>
    <mergeCell ref="AL114:AL116"/>
    <mergeCell ref="AM114:AM116"/>
    <mergeCell ref="AN114:AN116"/>
    <mergeCell ref="AO114:AO116"/>
    <mergeCell ref="AP114:AP116"/>
    <mergeCell ref="AQ114:AQ116"/>
    <mergeCell ref="AR114:AR116"/>
    <mergeCell ref="AA114:AA116"/>
    <mergeCell ref="AB114:AB116"/>
    <mergeCell ref="AC114:AC116"/>
    <mergeCell ref="AD114:AD116"/>
    <mergeCell ref="AE114:AE116"/>
    <mergeCell ref="AF114:AF116"/>
    <mergeCell ref="AG114:AG116"/>
    <mergeCell ref="AH114:AH116"/>
    <mergeCell ref="AI114:AI116"/>
    <mergeCell ref="BS114:BS116"/>
    <mergeCell ref="BB114:BB116"/>
    <mergeCell ref="BC114:BC116"/>
    <mergeCell ref="BD114:BD116"/>
    <mergeCell ref="BE114:BE116"/>
    <mergeCell ref="BF114:BF116"/>
    <mergeCell ref="BG114:BG116"/>
    <mergeCell ref="BH114:BH116"/>
    <mergeCell ref="BI114:BI116"/>
    <mergeCell ref="BJ114:BJ116"/>
    <mergeCell ref="AS114:AS116"/>
    <mergeCell ref="AT114:AT116"/>
    <mergeCell ref="AU114:AU116"/>
    <mergeCell ref="AV114:AV116"/>
    <mergeCell ref="AW114:AW116"/>
    <mergeCell ref="AX114:AX116"/>
    <mergeCell ref="AY114:AY116"/>
    <mergeCell ref="AZ114:AZ116"/>
    <mergeCell ref="BA114:BA116"/>
    <mergeCell ref="BT114:BT116"/>
    <mergeCell ref="BU114:BU116"/>
    <mergeCell ref="BV114:BV116"/>
    <mergeCell ref="BW114:BW116"/>
    <mergeCell ref="BX114:BX116"/>
    <mergeCell ref="I117:I119"/>
    <mergeCell ref="J117:J119"/>
    <mergeCell ref="K117:K119"/>
    <mergeCell ref="L117:L119"/>
    <mergeCell ref="M117:M119"/>
    <mergeCell ref="N117:N119"/>
    <mergeCell ref="O117:O119"/>
    <mergeCell ref="P117:P119"/>
    <mergeCell ref="Q117:Q119"/>
    <mergeCell ref="R117:R119"/>
    <mergeCell ref="S117:S119"/>
    <mergeCell ref="T117:T119"/>
    <mergeCell ref="U117:U119"/>
    <mergeCell ref="V117:V119"/>
    <mergeCell ref="W117:W119"/>
    <mergeCell ref="X117:X119"/>
    <mergeCell ref="Y117:Y119"/>
    <mergeCell ref="Z117:Z119"/>
    <mergeCell ref="AA117:AA119"/>
    <mergeCell ref="BK114:BK116"/>
    <mergeCell ref="BL114:BL116"/>
    <mergeCell ref="BM114:BM116"/>
    <mergeCell ref="BN114:BN116"/>
    <mergeCell ref="BO114:BO116"/>
    <mergeCell ref="BP114:BP116"/>
    <mergeCell ref="BQ114:BQ116"/>
    <mergeCell ref="BR114:BR116"/>
    <mergeCell ref="AK117:AK119"/>
    <mergeCell ref="AL117:AL119"/>
    <mergeCell ref="AM117:AM119"/>
    <mergeCell ref="AN117:AN119"/>
    <mergeCell ref="AO117:AO119"/>
    <mergeCell ref="AP117:AP119"/>
    <mergeCell ref="AQ117:AQ119"/>
    <mergeCell ref="AR117:AR119"/>
    <mergeCell ref="AS117:AS119"/>
    <mergeCell ref="AB117:AB119"/>
    <mergeCell ref="AC117:AC119"/>
    <mergeCell ref="AD117:AD119"/>
    <mergeCell ref="AE117:AE119"/>
    <mergeCell ref="AF117:AF119"/>
    <mergeCell ref="AG117:AG119"/>
    <mergeCell ref="AH117:AH119"/>
    <mergeCell ref="AI117:AI119"/>
    <mergeCell ref="AJ117:AJ119"/>
    <mergeCell ref="BT117:BT119"/>
    <mergeCell ref="BC117:BC119"/>
    <mergeCell ref="BD117:BD119"/>
    <mergeCell ref="BE117:BE119"/>
    <mergeCell ref="BF117:BF119"/>
    <mergeCell ref="BG117:BG119"/>
    <mergeCell ref="BH117:BH119"/>
    <mergeCell ref="BI117:BI119"/>
    <mergeCell ref="BJ117:BJ119"/>
    <mergeCell ref="BK117:BK119"/>
    <mergeCell ref="AT117:AT119"/>
    <mergeCell ref="AU117:AU119"/>
    <mergeCell ref="AV117:AV119"/>
    <mergeCell ref="AW117:AW119"/>
    <mergeCell ref="AX117:AX119"/>
    <mergeCell ref="AY117:AY119"/>
    <mergeCell ref="AZ117:AZ119"/>
    <mergeCell ref="BA117:BA119"/>
    <mergeCell ref="BB117:BB119"/>
    <mergeCell ref="BU117:BU119"/>
    <mergeCell ref="BV117:BV119"/>
    <mergeCell ref="BW117:BW119"/>
    <mergeCell ref="BX117:BX119"/>
    <mergeCell ref="I120:I122"/>
    <mergeCell ref="J120:J122"/>
    <mergeCell ref="K120:K122"/>
    <mergeCell ref="L120:L122"/>
    <mergeCell ref="M120:M122"/>
    <mergeCell ref="N120:N122"/>
    <mergeCell ref="O120:O122"/>
    <mergeCell ref="P120:P122"/>
    <mergeCell ref="Q120:Q122"/>
    <mergeCell ref="R120:R122"/>
    <mergeCell ref="S120:S122"/>
    <mergeCell ref="T120:T122"/>
    <mergeCell ref="U120:U122"/>
    <mergeCell ref="V120:V122"/>
    <mergeCell ref="W120:W122"/>
    <mergeCell ref="X120:X122"/>
    <mergeCell ref="Y120:Y122"/>
    <mergeCell ref="Z120:Z122"/>
    <mergeCell ref="AA120:AA122"/>
    <mergeCell ref="AB120:AB122"/>
    <mergeCell ref="BL117:BL119"/>
    <mergeCell ref="BM117:BM119"/>
    <mergeCell ref="BN117:BN119"/>
    <mergeCell ref="BO117:BO119"/>
    <mergeCell ref="BP117:BP119"/>
    <mergeCell ref="BQ117:BQ119"/>
    <mergeCell ref="BR117:BR119"/>
    <mergeCell ref="BS117:BS119"/>
    <mergeCell ref="AL120:AL122"/>
    <mergeCell ref="AM120:AM122"/>
    <mergeCell ref="AN120:AN122"/>
    <mergeCell ref="AO120:AO122"/>
    <mergeCell ref="AP120:AP122"/>
    <mergeCell ref="AQ120:AQ122"/>
    <mergeCell ref="AR120:AR122"/>
    <mergeCell ref="AS120:AS122"/>
    <mergeCell ref="AT120:AT122"/>
    <mergeCell ref="AC120:AC122"/>
    <mergeCell ref="AD120:AD122"/>
    <mergeCell ref="AE120:AE122"/>
    <mergeCell ref="AF120:AF122"/>
    <mergeCell ref="AG120:AG122"/>
    <mergeCell ref="AH120:AH122"/>
    <mergeCell ref="AI120:AI122"/>
    <mergeCell ref="AJ120:AJ122"/>
    <mergeCell ref="AK120:AK122"/>
    <mergeCell ref="BU120:BU122"/>
    <mergeCell ref="BD120:BD122"/>
    <mergeCell ref="BE120:BE122"/>
    <mergeCell ref="BF120:BF122"/>
    <mergeCell ref="BG120:BG122"/>
    <mergeCell ref="BH120:BH122"/>
    <mergeCell ref="BI120:BI122"/>
    <mergeCell ref="BJ120:BJ122"/>
    <mergeCell ref="BK120:BK122"/>
    <mergeCell ref="BL120:BL122"/>
    <mergeCell ref="AU120:AU122"/>
    <mergeCell ref="AV120:AV122"/>
    <mergeCell ref="AW120:AW122"/>
    <mergeCell ref="AX120:AX122"/>
    <mergeCell ref="AY120:AY122"/>
    <mergeCell ref="AZ120:AZ122"/>
    <mergeCell ref="BA120:BA122"/>
    <mergeCell ref="BB120:BB122"/>
    <mergeCell ref="BC120:BC122"/>
    <mergeCell ref="BV120:BV122"/>
    <mergeCell ref="BW120:BW122"/>
    <mergeCell ref="BX120:BX122"/>
    <mergeCell ref="I123:I125"/>
    <mergeCell ref="J123:J125"/>
    <mergeCell ref="K123:K125"/>
    <mergeCell ref="L123:L125"/>
    <mergeCell ref="M123:M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BM120:BM122"/>
    <mergeCell ref="BN120:BN122"/>
    <mergeCell ref="BO120:BO122"/>
    <mergeCell ref="BP120:BP122"/>
    <mergeCell ref="BQ120:BQ122"/>
    <mergeCell ref="BR120:BR122"/>
    <mergeCell ref="BS120:BS122"/>
    <mergeCell ref="BT120:BT122"/>
    <mergeCell ref="BD123:BD125"/>
    <mergeCell ref="AM123:AM125"/>
    <mergeCell ref="AN123:AN125"/>
    <mergeCell ref="AO123:AO125"/>
    <mergeCell ref="AP123:AP125"/>
    <mergeCell ref="AQ123:AQ125"/>
    <mergeCell ref="AR123:AR125"/>
    <mergeCell ref="AS123:AS125"/>
    <mergeCell ref="AT123:AT125"/>
    <mergeCell ref="AU123:AU125"/>
    <mergeCell ref="AD123:AD125"/>
    <mergeCell ref="AE123:AE125"/>
    <mergeCell ref="AF123:AF125"/>
    <mergeCell ref="AG123:AG125"/>
    <mergeCell ref="AH123:AH125"/>
    <mergeCell ref="AI123:AI125"/>
    <mergeCell ref="AJ123:AJ125"/>
    <mergeCell ref="AK123:AK125"/>
    <mergeCell ref="AL123:AL125"/>
    <mergeCell ref="Y126:Y128"/>
    <mergeCell ref="Z126:Z128"/>
    <mergeCell ref="AA126:AA128"/>
    <mergeCell ref="AB126:AB128"/>
    <mergeCell ref="AC126:AC128"/>
    <mergeCell ref="AD126:AD128"/>
    <mergeCell ref="BN123:BN125"/>
    <mergeCell ref="BO123:BO125"/>
    <mergeCell ref="BP123:BP125"/>
    <mergeCell ref="BQ123:BQ125"/>
    <mergeCell ref="BR123:BR125"/>
    <mergeCell ref="BS123:BS125"/>
    <mergeCell ref="BT123:BT125"/>
    <mergeCell ref="BU123:BU125"/>
    <mergeCell ref="BV123:BV125"/>
    <mergeCell ref="BE123:BE125"/>
    <mergeCell ref="BF123:BF125"/>
    <mergeCell ref="BG123:BG125"/>
    <mergeCell ref="BH123:BH125"/>
    <mergeCell ref="BI123:BI125"/>
    <mergeCell ref="BJ123:BJ125"/>
    <mergeCell ref="BK123:BK125"/>
    <mergeCell ref="BL123:BL125"/>
    <mergeCell ref="BM123:BM125"/>
    <mergeCell ref="AV123:AV125"/>
    <mergeCell ref="AW123:AW125"/>
    <mergeCell ref="AX123:AX125"/>
    <mergeCell ref="AY123:AY125"/>
    <mergeCell ref="AZ123:AZ125"/>
    <mergeCell ref="BA123:BA125"/>
    <mergeCell ref="BB123:BB125"/>
    <mergeCell ref="BC123:BC125"/>
    <mergeCell ref="AR126:AR128"/>
    <mergeCell ref="AS126:AS128"/>
    <mergeCell ref="AT126:AT128"/>
    <mergeCell ref="AU126:AU128"/>
    <mergeCell ref="AV126:AV128"/>
    <mergeCell ref="AE126:AE128"/>
    <mergeCell ref="AF126:AF128"/>
    <mergeCell ref="AG126:AG128"/>
    <mergeCell ref="AH126:AH128"/>
    <mergeCell ref="AI126:AI128"/>
    <mergeCell ref="AJ126:AJ128"/>
    <mergeCell ref="AK126:AK128"/>
    <mergeCell ref="AL126:AL128"/>
    <mergeCell ref="AM126:AM128"/>
    <mergeCell ref="BW123:BW125"/>
    <mergeCell ref="BX123:BX125"/>
    <mergeCell ref="I126:I128"/>
    <mergeCell ref="J126:J128"/>
    <mergeCell ref="K126:K128"/>
    <mergeCell ref="L126:L128"/>
    <mergeCell ref="M126:M128"/>
    <mergeCell ref="N126:N128"/>
    <mergeCell ref="O126:O128"/>
    <mergeCell ref="P126:P128"/>
    <mergeCell ref="Q126:Q128"/>
    <mergeCell ref="R126:R128"/>
    <mergeCell ref="S126:S128"/>
    <mergeCell ref="T126:T128"/>
    <mergeCell ref="U126:U128"/>
    <mergeCell ref="V126:V128"/>
    <mergeCell ref="W126:W128"/>
    <mergeCell ref="X126:X128"/>
    <mergeCell ref="AE129:AE131"/>
    <mergeCell ref="BO126:BO128"/>
    <mergeCell ref="BP126:BP128"/>
    <mergeCell ref="BQ126:BQ128"/>
    <mergeCell ref="BR126:BR128"/>
    <mergeCell ref="BS126:BS128"/>
    <mergeCell ref="BT126:BT128"/>
    <mergeCell ref="BU126:BU128"/>
    <mergeCell ref="BV126:BV128"/>
    <mergeCell ref="BW126:BW128"/>
    <mergeCell ref="BF126:BF128"/>
    <mergeCell ref="BG126:BG128"/>
    <mergeCell ref="BH126:BH128"/>
    <mergeCell ref="BI126:BI128"/>
    <mergeCell ref="BJ126:BJ128"/>
    <mergeCell ref="BK126:BK128"/>
    <mergeCell ref="BL126:BL128"/>
    <mergeCell ref="BM126:BM128"/>
    <mergeCell ref="BN126:BN128"/>
    <mergeCell ref="AW126:AW128"/>
    <mergeCell ref="AX126:AX128"/>
    <mergeCell ref="AY126:AY128"/>
    <mergeCell ref="AZ126:AZ128"/>
    <mergeCell ref="BA126:BA128"/>
    <mergeCell ref="BB126:BB128"/>
    <mergeCell ref="BC126:BC128"/>
    <mergeCell ref="BD126:BD128"/>
    <mergeCell ref="BE126:BE128"/>
    <mergeCell ref="AN126:AN128"/>
    <mergeCell ref="AO126:AO128"/>
    <mergeCell ref="AP126:AP128"/>
    <mergeCell ref="AQ126:AQ128"/>
    <mergeCell ref="AF129:AF131"/>
    <mergeCell ref="AG129:AG131"/>
    <mergeCell ref="AH129:AH131"/>
    <mergeCell ref="AI129:AI131"/>
    <mergeCell ref="AJ129:AJ131"/>
    <mergeCell ref="AK129:AK131"/>
    <mergeCell ref="AL129:AL131"/>
    <mergeCell ref="AM129:AM131"/>
    <mergeCell ref="AN129:AN131"/>
    <mergeCell ref="BX126:BX128"/>
    <mergeCell ref="I129:I131"/>
    <mergeCell ref="J129:J131"/>
    <mergeCell ref="K129:K131"/>
    <mergeCell ref="L129:L131"/>
    <mergeCell ref="M129:M131"/>
    <mergeCell ref="N129:N131"/>
    <mergeCell ref="O129:O131"/>
    <mergeCell ref="P129:P131"/>
    <mergeCell ref="Q129:Q131"/>
    <mergeCell ref="R129:R131"/>
    <mergeCell ref="S129:S131"/>
    <mergeCell ref="T129:T131"/>
    <mergeCell ref="U129:U131"/>
    <mergeCell ref="V129:V131"/>
    <mergeCell ref="W129:W131"/>
    <mergeCell ref="X129:X131"/>
    <mergeCell ref="Y129:Y131"/>
    <mergeCell ref="Z129:Z131"/>
    <mergeCell ref="AA129:AA131"/>
    <mergeCell ref="AB129:AB131"/>
    <mergeCell ref="AC129:AC131"/>
    <mergeCell ref="AD129:AD131"/>
    <mergeCell ref="AX129:AX131"/>
    <mergeCell ref="AY129:AY131"/>
    <mergeCell ref="AZ129:AZ131"/>
    <mergeCell ref="BA129:BA131"/>
    <mergeCell ref="BB129:BB131"/>
    <mergeCell ref="BC129:BC131"/>
    <mergeCell ref="BD129:BD131"/>
    <mergeCell ref="BE129:BE131"/>
    <mergeCell ref="BF129:BF131"/>
    <mergeCell ref="AO129:AO131"/>
    <mergeCell ref="AP129:AP131"/>
    <mergeCell ref="AQ129:AQ131"/>
    <mergeCell ref="AR129:AR131"/>
    <mergeCell ref="AS129:AS131"/>
    <mergeCell ref="AT129:AT131"/>
    <mergeCell ref="AU129:AU131"/>
    <mergeCell ref="AV129:AV131"/>
    <mergeCell ref="AW129:AW131"/>
    <mergeCell ref="BP129:BP131"/>
    <mergeCell ref="BQ129:BQ131"/>
    <mergeCell ref="BR129:BR131"/>
    <mergeCell ref="BS129:BS131"/>
    <mergeCell ref="BT129:BT131"/>
    <mergeCell ref="BU129:BU131"/>
    <mergeCell ref="BV129:BV131"/>
    <mergeCell ref="BW129:BW131"/>
    <mergeCell ref="BX129:BX131"/>
    <mergeCell ref="BG129:BG131"/>
    <mergeCell ref="BH129:BH131"/>
    <mergeCell ref="BI129:BI131"/>
    <mergeCell ref="BJ129:BJ131"/>
    <mergeCell ref="BK129:BK131"/>
    <mergeCell ref="BL129:BL131"/>
    <mergeCell ref="BM129:BM131"/>
    <mergeCell ref="BN129:BN131"/>
    <mergeCell ref="BO129:BO131"/>
    <mergeCell ref="R132:R133"/>
    <mergeCell ref="S132:S133"/>
    <mergeCell ref="T132:T133"/>
    <mergeCell ref="U132:U133"/>
    <mergeCell ref="V132:V133"/>
    <mergeCell ref="W132:W133"/>
    <mergeCell ref="X132:X133"/>
    <mergeCell ref="Y132:Y133"/>
    <mergeCell ref="Z132:Z133"/>
    <mergeCell ref="I132:I133"/>
    <mergeCell ref="J132:J133"/>
    <mergeCell ref="K132:K133"/>
    <mergeCell ref="L132:L133"/>
    <mergeCell ref="M132:M133"/>
    <mergeCell ref="N132:N133"/>
    <mergeCell ref="O132:O133"/>
    <mergeCell ref="P132:P133"/>
    <mergeCell ref="Q132:Q133"/>
    <mergeCell ref="AJ132:AJ133"/>
    <mergeCell ref="AK132:AK133"/>
    <mergeCell ref="AL132:AL133"/>
    <mergeCell ref="AM132:AM133"/>
    <mergeCell ref="AN132:AN133"/>
    <mergeCell ref="AO132:AO133"/>
    <mergeCell ref="AP132:AP133"/>
    <mergeCell ref="AQ132:AQ133"/>
    <mergeCell ref="AR132:AR133"/>
    <mergeCell ref="AA132:AA133"/>
    <mergeCell ref="AB132:AB133"/>
    <mergeCell ref="AC132:AC133"/>
    <mergeCell ref="AD132:AD133"/>
    <mergeCell ref="AE132:AE133"/>
    <mergeCell ref="AF132:AF133"/>
    <mergeCell ref="AG132:AG133"/>
    <mergeCell ref="AH132:AH133"/>
    <mergeCell ref="AI132:AI133"/>
    <mergeCell ref="BS132:BS133"/>
    <mergeCell ref="BB132:BB133"/>
    <mergeCell ref="BC132:BC133"/>
    <mergeCell ref="BD132:BD133"/>
    <mergeCell ref="BE132:BE133"/>
    <mergeCell ref="BF132:BF133"/>
    <mergeCell ref="BG132:BG133"/>
    <mergeCell ref="BH132:BH133"/>
    <mergeCell ref="BI132:BI133"/>
    <mergeCell ref="BJ132:BJ133"/>
    <mergeCell ref="AS132:AS133"/>
    <mergeCell ref="AT132:AT133"/>
    <mergeCell ref="AU132:AU133"/>
    <mergeCell ref="AV132:AV133"/>
    <mergeCell ref="AW132:AW133"/>
    <mergeCell ref="AX132:AX133"/>
    <mergeCell ref="AY132:AY133"/>
    <mergeCell ref="AZ132:AZ133"/>
    <mergeCell ref="BA132:BA133"/>
    <mergeCell ref="BT132:BT133"/>
    <mergeCell ref="BU132:BU133"/>
    <mergeCell ref="BV132:BV133"/>
    <mergeCell ref="BW132:BW133"/>
    <mergeCell ref="BX132:BX133"/>
    <mergeCell ref="I134:I136"/>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BK132:BK133"/>
    <mergeCell ref="BL132:BL133"/>
    <mergeCell ref="BM132:BM133"/>
    <mergeCell ref="BN132:BN133"/>
    <mergeCell ref="BO132:BO133"/>
    <mergeCell ref="BP132:BP133"/>
    <mergeCell ref="BQ132:BQ133"/>
    <mergeCell ref="BR132:BR133"/>
    <mergeCell ref="AK134:AK136"/>
    <mergeCell ref="AL134:AL136"/>
    <mergeCell ref="AM134:AM136"/>
    <mergeCell ref="AN134:AN136"/>
    <mergeCell ref="AO134:AO136"/>
    <mergeCell ref="AP134:AP136"/>
    <mergeCell ref="AQ134:AQ136"/>
    <mergeCell ref="AR134:AR136"/>
    <mergeCell ref="AS134:AS136"/>
    <mergeCell ref="AB134:AB136"/>
    <mergeCell ref="AC134:AC136"/>
    <mergeCell ref="AD134:AD136"/>
    <mergeCell ref="AE134:AE136"/>
    <mergeCell ref="AF134:AF136"/>
    <mergeCell ref="AG134:AG136"/>
    <mergeCell ref="AH134:AH136"/>
    <mergeCell ref="AI134:AI136"/>
    <mergeCell ref="AJ134:AJ136"/>
    <mergeCell ref="BT134:BT136"/>
    <mergeCell ref="BC134:BC136"/>
    <mergeCell ref="BD134:BD136"/>
    <mergeCell ref="BE134:BE136"/>
    <mergeCell ref="BF134:BF136"/>
    <mergeCell ref="BG134:BG136"/>
    <mergeCell ref="BH134:BH136"/>
    <mergeCell ref="BI134:BI136"/>
    <mergeCell ref="BJ134:BJ136"/>
    <mergeCell ref="BK134:BK136"/>
    <mergeCell ref="AT134:AT136"/>
    <mergeCell ref="AU134:AU136"/>
    <mergeCell ref="AV134:AV136"/>
    <mergeCell ref="AW134:AW136"/>
    <mergeCell ref="AX134:AX136"/>
    <mergeCell ref="AY134:AY136"/>
    <mergeCell ref="AZ134:AZ136"/>
    <mergeCell ref="BA134:BA136"/>
    <mergeCell ref="BB134:BB136"/>
    <mergeCell ref="BU134:BU136"/>
    <mergeCell ref="BV134:BV136"/>
    <mergeCell ref="BW134:BW136"/>
    <mergeCell ref="BX134:BX136"/>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BL134:BL136"/>
    <mergeCell ref="BM134:BM136"/>
    <mergeCell ref="BN134:BN136"/>
    <mergeCell ref="BO134:BO136"/>
    <mergeCell ref="BP134:BP136"/>
    <mergeCell ref="BQ134:BQ136"/>
    <mergeCell ref="BR134:BR136"/>
    <mergeCell ref="BS134:BS136"/>
    <mergeCell ref="AL138:AL139"/>
    <mergeCell ref="AM138:AM139"/>
    <mergeCell ref="AN138:AN139"/>
    <mergeCell ref="AO138:AO139"/>
    <mergeCell ref="AP138:AP139"/>
    <mergeCell ref="AQ138:AQ139"/>
    <mergeCell ref="AR138:AR139"/>
    <mergeCell ref="AS138:AS139"/>
    <mergeCell ref="AT138:AT139"/>
    <mergeCell ref="AC138:AC139"/>
    <mergeCell ref="AD138:AD139"/>
    <mergeCell ref="AE138:AE139"/>
    <mergeCell ref="AF138:AF139"/>
    <mergeCell ref="AG138:AG139"/>
    <mergeCell ref="AH138:AH139"/>
    <mergeCell ref="AI138:AI139"/>
    <mergeCell ref="AJ138:AJ139"/>
    <mergeCell ref="AK138:AK139"/>
    <mergeCell ref="BU138:BU139"/>
    <mergeCell ref="BD138:BD139"/>
    <mergeCell ref="BE138:BE139"/>
    <mergeCell ref="BF138:BF139"/>
    <mergeCell ref="BG138:BG139"/>
    <mergeCell ref="BH138:BH139"/>
    <mergeCell ref="BI138:BI139"/>
    <mergeCell ref="BJ138:BJ139"/>
    <mergeCell ref="BK138:BK139"/>
    <mergeCell ref="BL138:BL139"/>
    <mergeCell ref="AU138:AU139"/>
    <mergeCell ref="AV138:AV139"/>
    <mergeCell ref="AW138:AW139"/>
    <mergeCell ref="AX138:AX139"/>
    <mergeCell ref="AY138:AY139"/>
    <mergeCell ref="AZ138:AZ139"/>
    <mergeCell ref="BA138:BA139"/>
    <mergeCell ref="BB138:BB139"/>
    <mergeCell ref="BC138:BC139"/>
    <mergeCell ref="BV138:BV139"/>
    <mergeCell ref="BW138:BW139"/>
    <mergeCell ref="BX138:BX139"/>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BM138:BM139"/>
    <mergeCell ref="BN138:BN139"/>
    <mergeCell ref="BO138:BO139"/>
    <mergeCell ref="BP138:BP139"/>
    <mergeCell ref="BQ138:BQ139"/>
    <mergeCell ref="BR138:BR139"/>
    <mergeCell ref="BS138:BS139"/>
    <mergeCell ref="BT138:BT139"/>
    <mergeCell ref="AM140:AM141"/>
    <mergeCell ref="AN140:AN141"/>
    <mergeCell ref="AO140:AO141"/>
    <mergeCell ref="AP140:AP141"/>
    <mergeCell ref="AQ140:AQ141"/>
    <mergeCell ref="AR140:AR141"/>
    <mergeCell ref="AS140:AS141"/>
    <mergeCell ref="AT140:AT141"/>
    <mergeCell ref="AU140:AU141"/>
    <mergeCell ref="AD140:AD141"/>
    <mergeCell ref="AE140:AE141"/>
    <mergeCell ref="AF140:AF141"/>
    <mergeCell ref="AG140:AG141"/>
    <mergeCell ref="AH140:AH141"/>
    <mergeCell ref="AI140:AI141"/>
    <mergeCell ref="AJ140:AJ141"/>
    <mergeCell ref="AK140:AK141"/>
    <mergeCell ref="AL140:AL141"/>
    <mergeCell ref="BV140:BV141"/>
    <mergeCell ref="BE140:BE141"/>
    <mergeCell ref="BF140:BF141"/>
    <mergeCell ref="BG140:BG141"/>
    <mergeCell ref="BH140:BH141"/>
    <mergeCell ref="BI140:BI141"/>
    <mergeCell ref="BJ140:BJ141"/>
    <mergeCell ref="BK140:BK141"/>
    <mergeCell ref="BL140:BL141"/>
    <mergeCell ref="BM140:BM141"/>
    <mergeCell ref="AV140:AV141"/>
    <mergeCell ref="AW140:AW141"/>
    <mergeCell ref="AX140:AX141"/>
    <mergeCell ref="AY140:AY141"/>
    <mergeCell ref="AZ140:AZ141"/>
    <mergeCell ref="BA140:BA141"/>
    <mergeCell ref="BB140:BB141"/>
    <mergeCell ref="BC140:BC141"/>
    <mergeCell ref="BD140:BD141"/>
    <mergeCell ref="BW140:BW141"/>
    <mergeCell ref="BX140:BX141"/>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BN140:BN141"/>
    <mergeCell ref="BO140:BO141"/>
    <mergeCell ref="BP140:BP141"/>
    <mergeCell ref="BQ140:BQ141"/>
    <mergeCell ref="BR140:BR141"/>
    <mergeCell ref="BS140:BS141"/>
    <mergeCell ref="BT140:BT141"/>
    <mergeCell ref="BU140:BU141"/>
    <mergeCell ref="AN142:AN143"/>
    <mergeCell ref="AO142:AO143"/>
    <mergeCell ref="AP142:AP143"/>
    <mergeCell ref="AQ142:AQ143"/>
    <mergeCell ref="AR142:AR143"/>
    <mergeCell ref="AS142:AS143"/>
    <mergeCell ref="AT142:AT143"/>
    <mergeCell ref="AU142:AU143"/>
    <mergeCell ref="AV142:AV143"/>
    <mergeCell ref="AE142:AE143"/>
    <mergeCell ref="AF142:AF143"/>
    <mergeCell ref="AG142:AG143"/>
    <mergeCell ref="AH142:AH143"/>
    <mergeCell ref="AI142:AI143"/>
    <mergeCell ref="AJ142:AJ143"/>
    <mergeCell ref="AK142:AK143"/>
    <mergeCell ref="AL142:AL143"/>
    <mergeCell ref="AM142:AM143"/>
    <mergeCell ref="BT142:BT143"/>
    <mergeCell ref="BU142:BU143"/>
    <mergeCell ref="BV142:BV143"/>
    <mergeCell ref="BW142:BW143"/>
    <mergeCell ref="BF142:BF143"/>
    <mergeCell ref="BG142:BG143"/>
    <mergeCell ref="BH142:BH143"/>
    <mergeCell ref="BI142:BI143"/>
    <mergeCell ref="BJ142:BJ143"/>
    <mergeCell ref="BK142:BK143"/>
    <mergeCell ref="BL142:BL143"/>
    <mergeCell ref="BM142:BM143"/>
    <mergeCell ref="BN142:BN143"/>
    <mergeCell ref="AW142:AW143"/>
    <mergeCell ref="AX142:AX143"/>
    <mergeCell ref="AY142:AY143"/>
    <mergeCell ref="AZ142:AZ143"/>
    <mergeCell ref="BA142:BA143"/>
    <mergeCell ref="BB142:BB143"/>
    <mergeCell ref="BC142:BC143"/>
    <mergeCell ref="BD142:BD143"/>
    <mergeCell ref="BE142:BE143"/>
    <mergeCell ref="AL144:AL147"/>
    <mergeCell ref="AM144:AM147"/>
    <mergeCell ref="AN144:AN147"/>
    <mergeCell ref="BX142:BX143"/>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BO142:BO143"/>
    <mergeCell ref="BP142:BP143"/>
    <mergeCell ref="BQ142:BQ143"/>
    <mergeCell ref="BR142:BR143"/>
    <mergeCell ref="BS142:BS143"/>
    <mergeCell ref="BX144:BX147"/>
    <mergeCell ref="BG144:BG147"/>
    <mergeCell ref="BH144:BH147"/>
    <mergeCell ref="BI144:BI147"/>
    <mergeCell ref="BJ144:BJ147"/>
    <mergeCell ref="BK144:BK147"/>
    <mergeCell ref="BL144:BL147"/>
    <mergeCell ref="BM144:BM147"/>
    <mergeCell ref="BN144:BN147"/>
    <mergeCell ref="BO144:BO147"/>
    <mergeCell ref="AX144:AX147"/>
    <mergeCell ref="AY144:AY147"/>
    <mergeCell ref="AZ144:AZ147"/>
    <mergeCell ref="BA144:BA147"/>
    <mergeCell ref="BB144:BB147"/>
    <mergeCell ref="BC144:BC147"/>
    <mergeCell ref="BD144:BD147"/>
    <mergeCell ref="BE144:BE147"/>
    <mergeCell ref="BF144:BF147"/>
    <mergeCell ref="I152:I153"/>
    <mergeCell ref="J152:J153"/>
    <mergeCell ref="K152:K153"/>
    <mergeCell ref="L152:L153"/>
    <mergeCell ref="M152:M153"/>
    <mergeCell ref="N152:N153"/>
    <mergeCell ref="O152:O153"/>
    <mergeCell ref="P152:P153"/>
    <mergeCell ref="Q152:Q153"/>
    <mergeCell ref="BP144:BP147"/>
    <mergeCell ref="BQ144:BQ147"/>
    <mergeCell ref="BR144:BR147"/>
    <mergeCell ref="BS144:BS147"/>
    <mergeCell ref="BT144:BT147"/>
    <mergeCell ref="BU144:BU147"/>
    <mergeCell ref="BV144:BV147"/>
    <mergeCell ref="BW144:BW147"/>
    <mergeCell ref="AO144:AO147"/>
    <mergeCell ref="AP144:AP147"/>
    <mergeCell ref="AQ144:AQ147"/>
    <mergeCell ref="AR144:AR147"/>
    <mergeCell ref="AS144:AS147"/>
    <mergeCell ref="AT144:AT147"/>
    <mergeCell ref="AU144:AU147"/>
    <mergeCell ref="AV144:AV147"/>
    <mergeCell ref="AW144:AW147"/>
    <mergeCell ref="AF144:AF147"/>
    <mergeCell ref="AG144:AG147"/>
    <mergeCell ref="AH144:AH147"/>
    <mergeCell ref="AI144:AI147"/>
    <mergeCell ref="AJ144:AJ147"/>
    <mergeCell ref="AK144:AK147"/>
    <mergeCell ref="AA152:AA153"/>
    <mergeCell ref="AB152:AB153"/>
    <mergeCell ref="AC152:AC153"/>
    <mergeCell ref="AD152:AD153"/>
    <mergeCell ref="AE152:AE153"/>
    <mergeCell ref="AF152:AF153"/>
    <mergeCell ref="AG152:AG153"/>
    <mergeCell ref="AH152:AH153"/>
    <mergeCell ref="AI152:AI153"/>
    <mergeCell ref="R152:R153"/>
    <mergeCell ref="S152:S153"/>
    <mergeCell ref="T152:T153"/>
    <mergeCell ref="U152:U153"/>
    <mergeCell ref="V152:V153"/>
    <mergeCell ref="W152:W153"/>
    <mergeCell ref="X152:X153"/>
    <mergeCell ref="Y152:Y153"/>
    <mergeCell ref="Z152:Z153"/>
    <mergeCell ref="BJ152:BJ153"/>
    <mergeCell ref="AS152:AS153"/>
    <mergeCell ref="AT152:AT153"/>
    <mergeCell ref="AU152:AU153"/>
    <mergeCell ref="AV152:AV153"/>
    <mergeCell ref="AW152:AW153"/>
    <mergeCell ref="AX152:AX153"/>
    <mergeCell ref="AY152:AY153"/>
    <mergeCell ref="AZ152:AZ153"/>
    <mergeCell ref="BA152:BA153"/>
    <mergeCell ref="AJ152:AJ153"/>
    <mergeCell ref="AK152:AK153"/>
    <mergeCell ref="AL152:AL153"/>
    <mergeCell ref="AM152:AM153"/>
    <mergeCell ref="AN152:AN153"/>
    <mergeCell ref="AO152:AO153"/>
    <mergeCell ref="AP152:AP153"/>
    <mergeCell ref="AQ152:AQ153"/>
    <mergeCell ref="AR152:AR153"/>
    <mergeCell ref="BT152:BT153"/>
    <mergeCell ref="BU152:BU153"/>
    <mergeCell ref="BV152:BV153"/>
    <mergeCell ref="BW152:BW153"/>
    <mergeCell ref="BX152:BX153"/>
    <mergeCell ref="E12:E13"/>
    <mergeCell ref="F12:F13"/>
    <mergeCell ref="C89:D90"/>
    <mergeCell ref="C96:D97"/>
    <mergeCell ref="C103:D104"/>
    <mergeCell ref="C106:D106"/>
    <mergeCell ref="C111:D113"/>
    <mergeCell ref="C114:D116"/>
    <mergeCell ref="C129:D131"/>
    <mergeCell ref="C140:D141"/>
    <mergeCell ref="BK152:BK153"/>
    <mergeCell ref="BL152:BL153"/>
    <mergeCell ref="BM152:BM153"/>
    <mergeCell ref="BN152:BN153"/>
    <mergeCell ref="BO152:BO153"/>
    <mergeCell ref="BP152:BP153"/>
    <mergeCell ref="BQ152:BQ153"/>
    <mergeCell ref="BR152:BR153"/>
    <mergeCell ref="BS152:BS153"/>
    <mergeCell ref="BB152:BB153"/>
    <mergeCell ref="BC152:BC153"/>
    <mergeCell ref="BD152:BD153"/>
    <mergeCell ref="BE152:BE153"/>
    <mergeCell ref="BF152:BF153"/>
    <mergeCell ref="BG152:BG153"/>
    <mergeCell ref="BH152:BH153"/>
    <mergeCell ref="BI152:BI153"/>
  </mergeCells>
  <pageMargins left="0.7" right="0.7" top="0.75" bottom="0.75" header="0" footer="0"/>
  <pageSetup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985"/>
  <sheetViews>
    <sheetView topLeftCell="A112" zoomScale="80" zoomScaleNormal="80" workbookViewId="0">
      <selection activeCell="I132" sqref="I132"/>
    </sheetView>
  </sheetViews>
  <sheetFormatPr defaultColWidth="12.5546875" defaultRowHeight="15" customHeight="1"/>
  <cols>
    <col min="1" max="1" width="4.44140625" style="308" customWidth="1"/>
    <col min="2" max="2" width="3.5546875" style="308" customWidth="1"/>
    <col min="3" max="3" width="80.5546875" style="308" customWidth="1"/>
    <col min="4" max="28" width="10.44140625" style="308" customWidth="1"/>
    <col min="29" max="16384" width="12.5546875" style="308"/>
  </cols>
  <sheetData>
    <row r="1" spans="1:28" ht="18" customHeight="1" thickTop="1" thickBot="1">
      <c r="A1" s="1162"/>
      <c r="B1" s="1163"/>
      <c r="C1" s="307"/>
      <c r="D1" s="307"/>
      <c r="E1" s="307"/>
      <c r="F1" s="1166" t="s">
        <v>1023</v>
      </c>
      <c r="G1" s="1167"/>
      <c r="H1" s="1168"/>
    </row>
    <row r="2" spans="1:28" ht="15" customHeight="1" thickTop="1" thickBot="1">
      <c r="A2" s="1164"/>
      <c r="B2" s="1165"/>
      <c r="C2" s="307"/>
      <c r="D2" s="307"/>
      <c r="E2" s="307"/>
      <c r="F2" s="307"/>
      <c r="G2" s="307"/>
      <c r="H2" s="307"/>
    </row>
    <row r="3" spans="1:28" s="319" customFormat="1" ht="15" customHeight="1" thickTop="1">
      <c r="A3" s="1169" t="s">
        <v>1024</v>
      </c>
      <c r="B3" s="1170"/>
      <c r="C3" s="1170"/>
      <c r="D3" s="1170"/>
      <c r="E3" s="1170"/>
      <c r="F3" s="1170"/>
      <c r="G3" s="1170"/>
      <c r="H3" s="1170"/>
      <c r="M3" s="319" t="s">
        <v>112</v>
      </c>
    </row>
    <row r="4" spans="1:28" s="319" customFormat="1" ht="15" customHeight="1">
      <c r="A4" s="1169" t="s">
        <v>1025</v>
      </c>
      <c r="B4" s="1170"/>
      <c r="C4" s="1170"/>
      <c r="D4" s="1170"/>
      <c r="E4" s="1170"/>
      <c r="F4" s="1170"/>
      <c r="G4" s="1170"/>
      <c r="H4" s="1170"/>
    </row>
    <row r="5" spans="1:28" s="319" customFormat="1" ht="15" customHeight="1">
      <c r="A5" s="1169" t="s">
        <v>2008</v>
      </c>
      <c r="B5" s="1170"/>
      <c r="C5" s="1170"/>
      <c r="D5" s="1170"/>
      <c r="E5" s="1170"/>
      <c r="F5" s="1170"/>
      <c r="G5" s="1170"/>
      <c r="H5" s="1170"/>
    </row>
    <row r="6" spans="1:28" s="319" customFormat="1" ht="15" customHeight="1">
      <c r="A6" s="309"/>
      <c r="B6" s="309"/>
      <c r="C6" s="310"/>
      <c r="D6" s="310"/>
      <c r="E6" s="310"/>
      <c r="F6" s="310"/>
      <c r="G6" s="310"/>
      <c r="H6" s="310"/>
    </row>
    <row r="7" spans="1:28" s="319" customFormat="1" ht="15" customHeight="1">
      <c r="A7" s="309" t="s">
        <v>1026</v>
      </c>
      <c r="B7" s="309"/>
      <c r="C7" s="310"/>
      <c r="D7" s="310"/>
      <c r="E7" s="310"/>
      <c r="F7" s="310"/>
      <c r="G7" s="310"/>
      <c r="H7" s="310"/>
    </row>
    <row r="8" spans="1:28" s="319" customFormat="1" ht="15" customHeight="1">
      <c r="A8" s="309" t="s">
        <v>1027</v>
      </c>
      <c r="B8" s="309"/>
      <c r="C8" s="310"/>
      <c r="D8" s="310"/>
      <c r="E8" s="310"/>
      <c r="F8" s="310"/>
      <c r="G8" s="310"/>
      <c r="H8" s="310"/>
    </row>
    <row r="9" spans="1:28" s="319" customFormat="1" ht="15" customHeight="1" thickBot="1">
      <c r="A9" s="309"/>
      <c r="B9" s="309"/>
      <c r="C9" s="310"/>
      <c r="D9" s="310"/>
      <c r="E9" s="310"/>
      <c r="F9" s="310"/>
      <c r="G9" s="310"/>
      <c r="H9" s="310"/>
    </row>
    <row r="10" spans="1:28" s="319" customFormat="1" ht="15" customHeight="1" thickBot="1">
      <c r="A10" s="1183" t="s">
        <v>0</v>
      </c>
      <c r="B10" s="1186" t="s">
        <v>1028</v>
      </c>
      <c r="C10" s="1187"/>
      <c r="D10" s="1171" t="str">
        <f>SASARAN!C8</f>
        <v>PURWODADI</v>
      </c>
      <c r="E10" s="1172"/>
      <c r="F10" s="1172"/>
      <c r="G10" s="1172"/>
      <c r="H10" s="1173"/>
      <c r="I10" s="1200" t="str">
        <f>SASARAN!C9</f>
        <v>POLOWIJEN</v>
      </c>
      <c r="J10" s="1201"/>
      <c r="K10" s="1201"/>
      <c r="L10" s="1201"/>
      <c r="M10" s="1202"/>
      <c r="N10" s="1206" t="str">
        <f>SASARAN!C10</f>
        <v>BALEARJOSARI</v>
      </c>
      <c r="O10" s="1207"/>
      <c r="P10" s="1207"/>
      <c r="Q10" s="1207"/>
      <c r="R10" s="1208"/>
      <c r="S10" s="1212">
        <f>SASARAN!C11</f>
        <v>0</v>
      </c>
      <c r="T10" s="1213"/>
      <c r="U10" s="1213"/>
      <c r="V10" s="1213"/>
      <c r="W10" s="1214"/>
      <c r="X10" s="1215">
        <f>SASARAN!I11</f>
        <v>0</v>
      </c>
      <c r="Y10" s="1216"/>
      <c r="Z10" s="1216"/>
      <c r="AA10" s="1216"/>
      <c r="AB10" s="1217"/>
    </row>
    <row r="11" spans="1:28" s="319" customFormat="1" ht="19.5" customHeight="1">
      <c r="A11" s="1184"/>
      <c r="B11" s="1188"/>
      <c r="C11" s="1189"/>
      <c r="D11" s="1174" t="s">
        <v>1029</v>
      </c>
      <c r="E11" s="1177" t="s">
        <v>1030</v>
      </c>
      <c r="F11" s="1178"/>
      <c r="G11" s="1178"/>
      <c r="H11" s="1179"/>
      <c r="I11" s="1194" t="s">
        <v>1029</v>
      </c>
      <c r="J11" s="1203" t="s">
        <v>1030</v>
      </c>
      <c r="K11" s="1204"/>
      <c r="L11" s="1204"/>
      <c r="M11" s="1205"/>
      <c r="N11" s="1197" t="s">
        <v>1029</v>
      </c>
      <c r="O11" s="1209" t="s">
        <v>1030</v>
      </c>
      <c r="P11" s="1210"/>
      <c r="Q11" s="1210"/>
      <c r="R11" s="1211"/>
      <c r="S11" s="1218" t="s">
        <v>1029</v>
      </c>
      <c r="T11" s="1221" t="s">
        <v>1030</v>
      </c>
      <c r="U11" s="1222"/>
      <c r="V11" s="1222"/>
      <c r="W11" s="1223"/>
      <c r="X11" s="1224" t="s">
        <v>1029</v>
      </c>
      <c r="Y11" s="1227" t="s">
        <v>1030</v>
      </c>
      <c r="Z11" s="1228"/>
      <c r="AA11" s="1228"/>
      <c r="AB11" s="1229"/>
    </row>
    <row r="12" spans="1:28" s="319" customFormat="1" ht="18" customHeight="1">
      <c r="A12" s="1184"/>
      <c r="B12" s="1188"/>
      <c r="C12" s="1189"/>
      <c r="D12" s="1175"/>
      <c r="E12" s="365" t="s">
        <v>1031</v>
      </c>
      <c r="F12" s="365" t="s">
        <v>754</v>
      </c>
      <c r="G12" s="365" t="s">
        <v>1032</v>
      </c>
      <c r="H12" s="366" t="s">
        <v>1033</v>
      </c>
      <c r="I12" s="1195"/>
      <c r="J12" s="392" t="s">
        <v>1031</v>
      </c>
      <c r="K12" s="392" t="s">
        <v>754</v>
      </c>
      <c r="L12" s="392" t="s">
        <v>1032</v>
      </c>
      <c r="M12" s="393" t="s">
        <v>1033</v>
      </c>
      <c r="N12" s="1198"/>
      <c r="O12" s="419" t="s">
        <v>1031</v>
      </c>
      <c r="P12" s="419" t="s">
        <v>754</v>
      </c>
      <c r="Q12" s="419" t="s">
        <v>1032</v>
      </c>
      <c r="R12" s="420" t="s">
        <v>1033</v>
      </c>
      <c r="S12" s="1219"/>
      <c r="T12" s="446" t="s">
        <v>1031</v>
      </c>
      <c r="U12" s="446" t="s">
        <v>754</v>
      </c>
      <c r="V12" s="446" t="s">
        <v>1032</v>
      </c>
      <c r="W12" s="447" t="s">
        <v>1033</v>
      </c>
      <c r="X12" s="1225"/>
      <c r="Y12" s="473" t="s">
        <v>1031</v>
      </c>
      <c r="Z12" s="473" t="s">
        <v>754</v>
      </c>
      <c r="AA12" s="473" t="s">
        <v>1032</v>
      </c>
      <c r="AB12" s="474" t="s">
        <v>1033</v>
      </c>
    </row>
    <row r="13" spans="1:28" s="319" customFormat="1" ht="48.75" customHeight="1">
      <c r="A13" s="1185"/>
      <c r="B13" s="1190"/>
      <c r="C13" s="1191"/>
      <c r="D13" s="1176"/>
      <c r="E13" s="365" t="s">
        <v>870</v>
      </c>
      <c r="F13" s="365" t="s">
        <v>94</v>
      </c>
      <c r="G13" s="365" t="s">
        <v>969</v>
      </c>
      <c r="H13" s="366" t="s">
        <v>424</v>
      </c>
      <c r="I13" s="1196"/>
      <c r="J13" s="392" t="s">
        <v>870</v>
      </c>
      <c r="K13" s="392" t="s">
        <v>94</v>
      </c>
      <c r="L13" s="392" t="s">
        <v>969</v>
      </c>
      <c r="M13" s="393" t="s">
        <v>424</v>
      </c>
      <c r="N13" s="1199"/>
      <c r="O13" s="419" t="s">
        <v>870</v>
      </c>
      <c r="P13" s="419" t="s">
        <v>94</v>
      </c>
      <c r="Q13" s="419" t="s">
        <v>969</v>
      </c>
      <c r="R13" s="420" t="s">
        <v>424</v>
      </c>
      <c r="S13" s="1220"/>
      <c r="T13" s="446" t="s">
        <v>870</v>
      </c>
      <c r="U13" s="446" t="s">
        <v>94</v>
      </c>
      <c r="V13" s="446" t="s">
        <v>969</v>
      </c>
      <c r="W13" s="447" t="s">
        <v>424</v>
      </c>
      <c r="X13" s="1226"/>
      <c r="Y13" s="473" t="s">
        <v>870</v>
      </c>
      <c r="Z13" s="473" t="s">
        <v>94</v>
      </c>
      <c r="AA13" s="473" t="s">
        <v>969</v>
      </c>
      <c r="AB13" s="474" t="s">
        <v>424</v>
      </c>
    </row>
    <row r="14" spans="1:28" s="319" customFormat="1" ht="15" customHeight="1" thickBot="1">
      <c r="A14" s="320" t="s">
        <v>1034</v>
      </c>
      <c r="B14" s="1192" t="s">
        <v>1035</v>
      </c>
      <c r="C14" s="1193"/>
      <c r="D14" s="367" t="s">
        <v>1036</v>
      </c>
      <c r="E14" s="368" t="s">
        <v>1037</v>
      </c>
      <c r="F14" s="368" t="s">
        <v>1038</v>
      </c>
      <c r="G14" s="368" t="s">
        <v>1039</v>
      </c>
      <c r="H14" s="369" t="s">
        <v>1040</v>
      </c>
      <c r="I14" s="394" t="s">
        <v>1036</v>
      </c>
      <c r="J14" s="395" t="s">
        <v>1037</v>
      </c>
      <c r="K14" s="395" t="s">
        <v>1038</v>
      </c>
      <c r="L14" s="395" t="s">
        <v>1039</v>
      </c>
      <c r="M14" s="396" t="s">
        <v>1040</v>
      </c>
      <c r="N14" s="421" t="s">
        <v>1036</v>
      </c>
      <c r="O14" s="422" t="s">
        <v>1037</v>
      </c>
      <c r="P14" s="422" t="s">
        <v>1038</v>
      </c>
      <c r="Q14" s="422" t="s">
        <v>1039</v>
      </c>
      <c r="R14" s="423" t="s">
        <v>1040</v>
      </c>
      <c r="S14" s="448" t="s">
        <v>1036</v>
      </c>
      <c r="T14" s="449" t="s">
        <v>1037</v>
      </c>
      <c r="U14" s="449" t="s">
        <v>1038</v>
      </c>
      <c r="V14" s="449" t="s">
        <v>1039</v>
      </c>
      <c r="W14" s="450" t="s">
        <v>1040</v>
      </c>
      <c r="X14" s="475" t="s">
        <v>1036</v>
      </c>
      <c r="Y14" s="476" t="s">
        <v>1037</v>
      </c>
      <c r="Z14" s="476" t="s">
        <v>1038</v>
      </c>
      <c r="AA14" s="476" t="s">
        <v>1039</v>
      </c>
      <c r="AB14" s="477" t="s">
        <v>1040</v>
      </c>
    </row>
    <row r="15" spans="1:28" s="319" customFormat="1" ht="30.75" customHeight="1" thickBot="1">
      <c r="A15" s="1180" t="s">
        <v>1960</v>
      </c>
      <c r="B15" s="1181"/>
      <c r="C15" s="1181"/>
      <c r="D15" s="1181"/>
      <c r="E15" s="1181"/>
      <c r="F15" s="1181"/>
      <c r="G15" s="1181"/>
      <c r="H15" s="1181"/>
      <c r="I15" s="1181"/>
      <c r="J15" s="1181"/>
      <c r="K15" s="1181"/>
      <c r="L15" s="1181"/>
      <c r="M15" s="1181"/>
      <c r="N15" s="1181"/>
      <c r="O15" s="1181"/>
      <c r="P15" s="1181"/>
      <c r="Q15" s="1181"/>
      <c r="R15" s="1181"/>
      <c r="S15" s="1181"/>
      <c r="T15" s="1181"/>
      <c r="U15" s="1181"/>
      <c r="V15" s="1181"/>
      <c r="W15" s="1181"/>
      <c r="X15" s="1181"/>
      <c r="Y15" s="1181"/>
      <c r="Z15" s="1181"/>
      <c r="AA15" s="1181"/>
      <c r="AB15" s="1182"/>
    </row>
    <row r="16" spans="1:28" s="328" customFormat="1" ht="15" customHeight="1">
      <c r="A16" s="329">
        <v>1</v>
      </c>
      <c r="B16" s="1275" t="s">
        <v>1041</v>
      </c>
      <c r="C16" s="1276"/>
      <c r="D16" s="370"/>
      <c r="E16" s="371"/>
      <c r="F16" s="371"/>
      <c r="G16" s="372"/>
      <c r="H16" s="373"/>
      <c r="I16" s="397"/>
      <c r="J16" s="398"/>
      <c r="K16" s="398"/>
      <c r="L16" s="399"/>
      <c r="M16" s="400"/>
      <c r="N16" s="424"/>
      <c r="O16" s="425"/>
      <c r="P16" s="425"/>
      <c r="Q16" s="426"/>
      <c r="R16" s="427"/>
      <c r="S16" s="451"/>
      <c r="T16" s="452"/>
      <c r="U16" s="452"/>
      <c r="V16" s="453"/>
      <c r="W16" s="454"/>
      <c r="X16" s="478"/>
      <c r="Y16" s="479"/>
      <c r="Z16" s="479"/>
      <c r="AA16" s="480"/>
      <c r="AB16" s="481"/>
    </row>
    <row r="17" spans="1:28" ht="75.75" customHeight="1">
      <c r="A17" s="321"/>
      <c r="B17" s="1274" t="s">
        <v>1955</v>
      </c>
      <c r="C17" s="1239"/>
      <c r="D17" s="1277"/>
      <c r="E17" s="1280"/>
      <c r="F17" s="1283" t="s">
        <v>2208</v>
      </c>
      <c r="G17" s="1284"/>
      <c r="H17" s="1287"/>
      <c r="I17" s="1309"/>
      <c r="J17" s="1312"/>
      <c r="K17" s="1325" t="s">
        <v>2208</v>
      </c>
      <c r="L17" s="1319"/>
      <c r="M17" s="1326"/>
      <c r="N17" s="1356"/>
      <c r="O17" s="1359"/>
      <c r="P17" s="1368" t="s">
        <v>2208</v>
      </c>
      <c r="Q17" s="1362"/>
      <c r="R17" s="1369"/>
      <c r="S17" s="1403"/>
      <c r="T17" s="1406"/>
      <c r="U17" s="1406"/>
      <c r="V17" s="1409"/>
      <c r="W17" s="1412"/>
      <c r="X17" s="1437"/>
      <c r="Y17" s="1440"/>
      <c r="Z17" s="1440"/>
      <c r="AA17" s="1443"/>
      <c r="AB17" s="1446"/>
    </row>
    <row r="18" spans="1:28" s="319" customFormat="1" ht="15" customHeight="1">
      <c r="A18" s="311"/>
      <c r="B18" s="312">
        <v>0</v>
      </c>
      <c r="C18" s="334" t="s">
        <v>1042</v>
      </c>
      <c r="D18" s="1278"/>
      <c r="E18" s="1281"/>
      <c r="F18" s="1281"/>
      <c r="G18" s="1285"/>
      <c r="H18" s="1288"/>
      <c r="I18" s="1310"/>
      <c r="J18" s="1313"/>
      <c r="K18" s="1313"/>
      <c r="L18" s="1320"/>
      <c r="M18" s="1327"/>
      <c r="N18" s="1357"/>
      <c r="O18" s="1360"/>
      <c r="P18" s="1360"/>
      <c r="Q18" s="1363"/>
      <c r="R18" s="1370"/>
      <c r="S18" s="1404"/>
      <c r="T18" s="1407"/>
      <c r="U18" s="1407"/>
      <c r="V18" s="1410"/>
      <c r="W18" s="1413"/>
      <c r="X18" s="1438"/>
      <c r="Y18" s="1441"/>
      <c r="Z18" s="1441"/>
      <c r="AA18" s="1444"/>
      <c r="AB18" s="1447"/>
    </row>
    <row r="19" spans="1:28" s="319" customFormat="1" ht="15" customHeight="1">
      <c r="A19" s="311"/>
      <c r="B19" s="313" t="s">
        <v>1043</v>
      </c>
      <c r="C19" s="335" t="s">
        <v>1044</v>
      </c>
      <c r="D19" s="1278"/>
      <c r="E19" s="1281"/>
      <c r="F19" s="1281"/>
      <c r="G19" s="1285"/>
      <c r="H19" s="1288"/>
      <c r="I19" s="1310"/>
      <c r="J19" s="1313"/>
      <c r="K19" s="1313"/>
      <c r="L19" s="1320"/>
      <c r="M19" s="1327"/>
      <c r="N19" s="1357"/>
      <c r="O19" s="1360"/>
      <c r="P19" s="1360"/>
      <c r="Q19" s="1363"/>
      <c r="R19" s="1370"/>
      <c r="S19" s="1404"/>
      <c r="T19" s="1407"/>
      <c r="U19" s="1407"/>
      <c r="V19" s="1410"/>
      <c r="W19" s="1413"/>
      <c r="X19" s="1438"/>
      <c r="Y19" s="1441"/>
      <c r="Z19" s="1441"/>
      <c r="AA19" s="1444"/>
      <c r="AB19" s="1447"/>
    </row>
    <row r="20" spans="1:28" ht="15" customHeight="1">
      <c r="A20" s="314"/>
      <c r="B20" s="315"/>
      <c r="C20" s="332" t="s">
        <v>1045</v>
      </c>
      <c r="D20" s="1278"/>
      <c r="E20" s="1281"/>
      <c r="F20" s="1281"/>
      <c r="G20" s="1285"/>
      <c r="H20" s="1288"/>
      <c r="I20" s="1310"/>
      <c r="J20" s="1313"/>
      <c r="K20" s="1313"/>
      <c r="L20" s="1320"/>
      <c r="M20" s="1327"/>
      <c r="N20" s="1357"/>
      <c r="O20" s="1360"/>
      <c r="P20" s="1360"/>
      <c r="Q20" s="1363"/>
      <c r="R20" s="1370"/>
      <c r="S20" s="1404"/>
      <c r="T20" s="1407"/>
      <c r="U20" s="1407"/>
      <c r="V20" s="1410"/>
      <c r="W20" s="1413"/>
      <c r="X20" s="1438"/>
      <c r="Y20" s="1441"/>
      <c r="Z20" s="1441"/>
      <c r="AA20" s="1444"/>
      <c r="AB20" s="1447"/>
    </row>
    <row r="21" spans="1:28" s="319" customFormat="1" ht="15" customHeight="1">
      <c r="A21" s="311"/>
      <c r="B21" s="313" t="s">
        <v>1046</v>
      </c>
      <c r="C21" s="335" t="s">
        <v>1047</v>
      </c>
      <c r="D21" s="1278"/>
      <c r="E21" s="1281"/>
      <c r="F21" s="1281"/>
      <c r="G21" s="1285"/>
      <c r="H21" s="1288"/>
      <c r="I21" s="1310"/>
      <c r="J21" s="1313"/>
      <c r="K21" s="1313"/>
      <c r="L21" s="1320"/>
      <c r="M21" s="1327"/>
      <c r="N21" s="1357"/>
      <c r="O21" s="1360"/>
      <c r="P21" s="1360"/>
      <c r="Q21" s="1363"/>
      <c r="R21" s="1370"/>
      <c r="S21" s="1404"/>
      <c r="T21" s="1407"/>
      <c r="U21" s="1407"/>
      <c r="V21" s="1410"/>
      <c r="W21" s="1413"/>
      <c r="X21" s="1438"/>
      <c r="Y21" s="1441"/>
      <c r="Z21" s="1441"/>
      <c r="AA21" s="1444"/>
      <c r="AB21" s="1447"/>
    </row>
    <row r="22" spans="1:28" ht="15" customHeight="1">
      <c r="A22" s="314"/>
      <c r="B22" s="315"/>
      <c r="C22" s="332" t="s">
        <v>1048</v>
      </c>
      <c r="D22" s="1278"/>
      <c r="E22" s="1281"/>
      <c r="F22" s="1281"/>
      <c r="G22" s="1285"/>
      <c r="H22" s="1288"/>
      <c r="I22" s="1310"/>
      <c r="J22" s="1313"/>
      <c r="K22" s="1313"/>
      <c r="L22" s="1320"/>
      <c r="M22" s="1327"/>
      <c r="N22" s="1357"/>
      <c r="O22" s="1360"/>
      <c r="P22" s="1360"/>
      <c r="Q22" s="1363"/>
      <c r="R22" s="1370"/>
      <c r="S22" s="1404"/>
      <c r="T22" s="1407"/>
      <c r="U22" s="1407"/>
      <c r="V22" s="1410"/>
      <c r="W22" s="1413"/>
      <c r="X22" s="1438"/>
      <c r="Y22" s="1441"/>
      <c r="Z22" s="1441"/>
      <c r="AA22" s="1444"/>
      <c r="AB22" s="1447"/>
    </row>
    <row r="23" spans="1:28" ht="15" customHeight="1">
      <c r="A23" s="314"/>
      <c r="B23" s="315"/>
      <c r="C23" s="332" t="s">
        <v>1049</v>
      </c>
      <c r="D23" s="1278"/>
      <c r="E23" s="1281"/>
      <c r="F23" s="1281"/>
      <c r="G23" s="1285"/>
      <c r="H23" s="1288"/>
      <c r="I23" s="1310"/>
      <c r="J23" s="1313"/>
      <c r="K23" s="1313"/>
      <c r="L23" s="1320"/>
      <c r="M23" s="1327"/>
      <c r="N23" s="1357"/>
      <c r="O23" s="1360"/>
      <c r="P23" s="1360"/>
      <c r="Q23" s="1363"/>
      <c r="R23" s="1370"/>
      <c r="S23" s="1404"/>
      <c r="T23" s="1407"/>
      <c r="U23" s="1407"/>
      <c r="V23" s="1410"/>
      <c r="W23" s="1413"/>
      <c r="X23" s="1438"/>
      <c r="Y23" s="1441"/>
      <c r="Z23" s="1441"/>
      <c r="AA23" s="1444"/>
      <c r="AB23" s="1447"/>
    </row>
    <row r="24" spans="1:28" ht="33" customHeight="1">
      <c r="A24" s="314"/>
      <c r="B24" s="315"/>
      <c r="C24" s="332" t="s">
        <v>1940</v>
      </c>
      <c r="D24" s="1278"/>
      <c r="E24" s="1281"/>
      <c r="F24" s="1281"/>
      <c r="G24" s="1285"/>
      <c r="H24" s="1288"/>
      <c r="I24" s="1310"/>
      <c r="J24" s="1313"/>
      <c r="K24" s="1313"/>
      <c r="L24" s="1320"/>
      <c r="M24" s="1327"/>
      <c r="N24" s="1357"/>
      <c r="O24" s="1360"/>
      <c r="P24" s="1360"/>
      <c r="Q24" s="1363"/>
      <c r="R24" s="1370"/>
      <c r="S24" s="1404"/>
      <c r="T24" s="1407"/>
      <c r="U24" s="1407"/>
      <c r="V24" s="1410"/>
      <c r="W24" s="1413"/>
      <c r="X24" s="1438"/>
      <c r="Y24" s="1441"/>
      <c r="Z24" s="1441"/>
      <c r="AA24" s="1444"/>
      <c r="AB24" s="1447"/>
    </row>
    <row r="25" spans="1:28" s="319" customFormat="1" ht="15" customHeight="1">
      <c r="A25" s="311"/>
      <c r="B25" s="313" t="s">
        <v>1051</v>
      </c>
      <c r="C25" s="335" t="s">
        <v>1052</v>
      </c>
      <c r="D25" s="1278"/>
      <c r="E25" s="1281"/>
      <c r="F25" s="1281"/>
      <c r="G25" s="1285"/>
      <c r="H25" s="1288"/>
      <c r="I25" s="1310"/>
      <c r="J25" s="1313"/>
      <c r="K25" s="1313"/>
      <c r="L25" s="1320"/>
      <c r="M25" s="1327"/>
      <c r="N25" s="1357"/>
      <c r="O25" s="1360"/>
      <c r="P25" s="1360"/>
      <c r="Q25" s="1363"/>
      <c r="R25" s="1370"/>
      <c r="S25" s="1404"/>
      <c r="T25" s="1407"/>
      <c r="U25" s="1407"/>
      <c r="V25" s="1410"/>
      <c r="W25" s="1413"/>
      <c r="X25" s="1438"/>
      <c r="Y25" s="1441"/>
      <c r="Z25" s="1441"/>
      <c r="AA25" s="1444"/>
      <c r="AB25" s="1447"/>
    </row>
    <row r="26" spans="1:28" ht="15" customHeight="1">
      <c r="A26" s="314"/>
      <c r="B26" s="315"/>
      <c r="C26" s="332" t="s">
        <v>1048</v>
      </c>
      <c r="D26" s="1278"/>
      <c r="E26" s="1281"/>
      <c r="F26" s="1281"/>
      <c r="G26" s="1285"/>
      <c r="H26" s="1288"/>
      <c r="I26" s="1310"/>
      <c r="J26" s="1313"/>
      <c r="K26" s="1313"/>
      <c r="L26" s="1320"/>
      <c r="M26" s="1327"/>
      <c r="N26" s="1357"/>
      <c r="O26" s="1360"/>
      <c r="P26" s="1360"/>
      <c r="Q26" s="1363"/>
      <c r="R26" s="1370"/>
      <c r="S26" s="1404"/>
      <c r="T26" s="1407"/>
      <c r="U26" s="1407"/>
      <c r="V26" s="1410"/>
      <c r="W26" s="1413"/>
      <c r="X26" s="1438"/>
      <c r="Y26" s="1441"/>
      <c r="Z26" s="1441"/>
      <c r="AA26" s="1444"/>
      <c r="AB26" s="1447"/>
    </row>
    <row r="27" spans="1:28" ht="15" customHeight="1">
      <c r="A27" s="314"/>
      <c r="B27" s="315"/>
      <c r="C27" s="332" t="s">
        <v>1049</v>
      </c>
      <c r="D27" s="1278"/>
      <c r="E27" s="1281"/>
      <c r="F27" s="1281"/>
      <c r="G27" s="1285"/>
      <c r="H27" s="1288"/>
      <c r="I27" s="1310"/>
      <c r="J27" s="1313"/>
      <c r="K27" s="1313"/>
      <c r="L27" s="1320"/>
      <c r="M27" s="1327"/>
      <c r="N27" s="1357"/>
      <c r="O27" s="1360"/>
      <c r="P27" s="1360"/>
      <c r="Q27" s="1363"/>
      <c r="R27" s="1370"/>
      <c r="S27" s="1404"/>
      <c r="T27" s="1407"/>
      <c r="U27" s="1407"/>
      <c r="V27" s="1410"/>
      <c r="W27" s="1413"/>
      <c r="X27" s="1438"/>
      <c r="Y27" s="1441"/>
      <c r="Z27" s="1441"/>
      <c r="AA27" s="1444"/>
      <c r="AB27" s="1447"/>
    </row>
    <row r="28" spans="1:28" ht="33" customHeight="1">
      <c r="A28" s="314"/>
      <c r="B28" s="315"/>
      <c r="C28" s="332" t="s">
        <v>1938</v>
      </c>
      <c r="D28" s="1278"/>
      <c r="E28" s="1281"/>
      <c r="F28" s="1281"/>
      <c r="G28" s="1285"/>
      <c r="H28" s="1288"/>
      <c r="I28" s="1310"/>
      <c r="J28" s="1313"/>
      <c r="K28" s="1313"/>
      <c r="L28" s="1320"/>
      <c r="M28" s="1327"/>
      <c r="N28" s="1357"/>
      <c r="O28" s="1360"/>
      <c r="P28" s="1360"/>
      <c r="Q28" s="1363"/>
      <c r="R28" s="1370"/>
      <c r="S28" s="1404"/>
      <c r="T28" s="1407"/>
      <c r="U28" s="1407"/>
      <c r="V28" s="1410"/>
      <c r="W28" s="1413"/>
      <c r="X28" s="1438"/>
      <c r="Y28" s="1441"/>
      <c r="Z28" s="1441"/>
      <c r="AA28" s="1444"/>
      <c r="AB28" s="1447"/>
    </row>
    <row r="29" spans="1:28" s="319" customFormat="1" ht="15" customHeight="1">
      <c r="A29" s="311"/>
      <c r="B29" s="313" t="s">
        <v>1053</v>
      </c>
      <c r="C29" s="335" t="s">
        <v>1054</v>
      </c>
      <c r="D29" s="1278"/>
      <c r="E29" s="1281"/>
      <c r="F29" s="1281"/>
      <c r="G29" s="1285"/>
      <c r="H29" s="1288"/>
      <c r="I29" s="1310"/>
      <c r="J29" s="1313"/>
      <c r="K29" s="1313"/>
      <c r="L29" s="1320"/>
      <c r="M29" s="1327"/>
      <c r="N29" s="1357"/>
      <c r="O29" s="1360"/>
      <c r="P29" s="1360"/>
      <c r="Q29" s="1363"/>
      <c r="R29" s="1370"/>
      <c r="S29" s="1404"/>
      <c r="T29" s="1407"/>
      <c r="U29" s="1407"/>
      <c r="V29" s="1410"/>
      <c r="W29" s="1413"/>
      <c r="X29" s="1438"/>
      <c r="Y29" s="1441"/>
      <c r="Z29" s="1441"/>
      <c r="AA29" s="1444"/>
      <c r="AB29" s="1447"/>
    </row>
    <row r="30" spans="1:28" ht="15" customHeight="1">
      <c r="A30" s="314"/>
      <c r="B30" s="315"/>
      <c r="C30" s="332" t="s">
        <v>1048</v>
      </c>
      <c r="D30" s="1278"/>
      <c r="E30" s="1281"/>
      <c r="F30" s="1281"/>
      <c r="G30" s="1285"/>
      <c r="H30" s="1288"/>
      <c r="I30" s="1310"/>
      <c r="J30" s="1313"/>
      <c r="K30" s="1313"/>
      <c r="L30" s="1320"/>
      <c r="M30" s="1327"/>
      <c r="N30" s="1357"/>
      <c r="O30" s="1360"/>
      <c r="P30" s="1360"/>
      <c r="Q30" s="1363"/>
      <c r="R30" s="1370"/>
      <c r="S30" s="1404"/>
      <c r="T30" s="1407"/>
      <c r="U30" s="1407"/>
      <c r="V30" s="1410"/>
      <c r="W30" s="1413"/>
      <c r="X30" s="1438"/>
      <c r="Y30" s="1441"/>
      <c r="Z30" s="1441"/>
      <c r="AA30" s="1444"/>
      <c r="AB30" s="1447"/>
    </row>
    <row r="31" spans="1:28" ht="15" customHeight="1">
      <c r="A31" s="314"/>
      <c r="B31" s="315"/>
      <c r="C31" s="332" t="s">
        <v>1049</v>
      </c>
      <c r="D31" s="1278"/>
      <c r="E31" s="1281"/>
      <c r="F31" s="1281"/>
      <c r="G31" s="1285"/>
      <c r="H31" s="1288"/>
      <c r="I31" s="1310"/>
      <c r="J31" s="1313"/>
      <c r="K31" s="1313"/>
      <c r="L31" s="1320"/>
      <c r="M31" s="1327"/>
      <c r="N31" s="1357"/>
      <c r="O31" s="1360"/>
      <c r="P31" s="1360"/>
      <c r="Q31" s="1363"/>
      <c r="R31" s="1370"/>
      <c r="S31" s="1404"/>
      <c r="T31" s="1407"/>
      <c r="U31" s="1407"/>
      <c r="V31" s="1410"/>
      <c r="W31" s="1413"/>
      <c r="X31" s="1438"/>
      <c r="Y31" s="1441"/>
      <c r="Z31" s="1441"/>
      <c r="AA31" s="1444"/>
      <c r="AB31" s="1447"/>
    </row>
    <row r="32" spans="1:28" ht="30" customHeight="1">
      <c r="A32" s="314"/>
      <c r="B32" s="315"/>
      <c r="C32" s="332" t="s">
        <v>1939</v>
      </c>
      <c r="D32" s="1279"/>
      <c r="E32" s="1282"/>
      <c r="F32" s="1282"/>
      <c r="G32" s="1286"/>
      <c r="H32" s="1289"/>
      <c r="I32" s="1311"/>
      <c r="J32" s="1314"/>
      <c r="K32" s="1314"/>
      <c r="L32" s="1321"/>
      <c r="M32" s="1328"/>
      <c r="N32" s="1358"/>
      <c r="O32" s="1361"/>
      <c r="P32" s="1361"/>
      <c r="Q32" s="1364"/>
      <c r="R32" s="1371"/>
      <c r="S32" s="1405"/>
      <c r="T32" s="1408"/>
      <c r="U32" s="1408"/>
      <c r="V32" s="1411"/>
      <c r="W32" s="1414"/>
      <c r="X32" s="1439"/>
      <c r="Y32" s="1442"/>
      <c r="Z32" s="1442"/>
      <c r="AA32" s="1445"/>
      <c r="AB32" s="1448"/>
    </row>
    <row r="33" spans="1:28" s="328" customFormat="1" ht="15" customHeight="1">
      <c r="A33" s="327">
        <v>2</v>
      </c>
      <c r="B33" s="1293" t="s">
        <v>1055</v>
      </c>
      <c r="C33" s="1294"/>
      <c r="D33" s="374"/>
      <c r="E33" s="375"/>
      <c r="F33" s="375"/>
      <c r="G33" s="376"/>
      <c r="H33" s="377"/>
      <c r="I33" s="401"/>
      <c r="J33" s="402"/>
      <c r="K33" s="402"/>
      <c r="L33" s="403"/>
      <c r="M33" s="404"/>
      <c r="N33" s="428"/>
      <c r="O33" s="429"/>
      <c r="P33" s="429"/>
      <c r="Q33" s="430"/>
      <c r="R33" s="431"/>
      <c r="S33" s="455"/>
      <c r="T33" s="456"/>
      <c r="U33" s="456"/>
      <c r="V33" s="457"/>
      <c r="W33" s="458"/>
      <c r="X33" s="482"/>
      <c r="Y33" s="483"/>
      <c r="Z33" s="483"/>
      <c r="AA33" s="484"/>
      <c r="AB33" s="485"/>
    </row>
    <row r="34" spans="1:28" ht="63" customHeight="1">
      <c r="A34" s="314"/>
      <c r="B34" s="1238" t="s">
        <v>1056</v>
      </c>
      <c r="C34" s="1239"/>
      <c r="D34" s="1277"/>
      <c r="E34" s="1280"/>
      <c r="F34" s="1280"/>
      <c r="G34" s="1284"/>
      <c r="H34" s="1299" t="s">
        <v>2208</v>
      </c>
      <c r="I34" s="1309"/>
      <c r="J34" s="1312"/>
      <c r="K34" s="1312"/>
      <c r="L34" s="1319"/>
      <c r="M34" s="1322" t="s">
        <v>2208</v>
      </c>
      <c r="N34" s="1356"/>
      <c r="O34" s="1359"/>
      <c r="P34" s="1359"/>
      <c r="Q34" s="1362"/>
      <c r="R34" s="1365" t="s">
        <v>2208</v>
      </c>
      <c r="S34" s="1403"/>
      <c r="T34" s="1406"/>
      <c r="U34" s="1406"/>
      <c r="V34" s="1409"/>
      <c r="W34" s="1412"/>
      <c r="X34" s="1437"/>
      <c r="Y34" s="1440"/>
      <c r="Z34" s="1440"/>
      <c r="AA34" s="1443"/>
      <c r="AB34" s="1446"/>
    </row>
    <row r="35" spans="1:28" s="339" customFormat="1" ht="21.75" customHeight="1">
      <c r="A35" s="336"/>
      <c r="B35" s="337" t="s">
        <v>1952</v>
      </c>
      <c r="C35" s="338" t="s">
        <v>1042</v>
      </c>
      <c r="D35" s="1278"/>
      <c r="E35" s="1281"/>
      <c r="F35" s="1281"/>
      <c r="G35" s="1285"/>
      <c r="H35" s="1300"/>
      <c r="I35" s="1310"/>
      <c r="J35" s="1313"/>
      <c r="K35" s="1313"/>
      <c r="L35" s="1320"/>
      <c r="M35" s="1323"/>
      <c r="N35" s="1357"/>
      <c r="O35" s="1360"/>
      <c r="P35" s="1360"/>
      <c r="Q35" s="1363"/>
      <c r="R35" s="1366"/>
      <c r="S35" s="1404"/>
      <c r="T35" s="1407"/>
      <c r="U35" s="1407"/>
      <c r="V35" s="1410"/>
      <c r="W35" s="1413"/>
      <c r="X35" s="1438"/>
      <c r="Y35" s="1441"/>
      <c r="Z35" s="1441"/>
      <c r="AA35" s="1444"/>
      <c r="AB35" s="1447"/>
    </row>
    <row r="36" spans="1:28" s="339" customFormat="1" ht="21.75" customHeight="1">
      <c r="A36" s="336"/>
      <c r="B36" s="340" t="s">
        <v>1043</v>
      </c>
      <c r="C36" s="341" t="s">
        <v>1057</v>
      </c>
      <c r="D36" s="1278"/>
      <c r="E36" s="1281"/>
      <c r="F36" s="1281"/>
      <c r="G36" s="1285"/>
      <c r="H36" s="1300"/>
      <c r="I36" s="1310"/>
      <c r="J36" s="1313"/>
      <c r="K36" s="1313"/>
      <c r="L36" s="1320"/>
      <c r="M36" s="1323"/>
      <c r="N36" s="1357"/>
      <c r="O36" s="1360"/>
      <c r="P36" s="1360"/>
      <c r="Q36" s="1363"/>
      <c r="R36" s="1366"/>
      <c r="S36" s="1404"/>
      <c r="T36" s="1407"/>
      <c r="U36" s="1407"/>
      <c r="V36" s="1410"/>
      <c r="W36" s="1413"/>
      <c r="X36" s="1438"/>
      <c r="Y36" s="1441"/>
      <c r="Z36" s="1441"/>
      <c r="AA36" s="1444"/>
      <c r="AB36" s="1447"/>
    </row>
    <row r="37" spans="1:28" s="339" customFormat="1" ht="21.75" customHeight="1">
      <c r="A37" s="336"/>
      <c r="B37" s="340" t="s">
        <v>1046</v>
      </c>
      <c r="C37" s="341" t="s">
        <v>1058</v>
      </c>
      <c r="D37" s="1278"/>
      <c r="E37" s="1281"/>
      <c r="F37" s="1281"/>
      <c r="G37" s="1285"/>
      <c r="H37" s="1300"/>
      <c r="I37" s="1310"/>
      <c r="J37" s="1313"/>
      <c r="K37" s="1313"/>
      <c r="L37" s="1320"/>
      <c r="M37" s="1323"/>
      <c r="N37" s="1357"/>
      <c r="O37" s="1360"/>
      <c r="P37" s="1360"/>
      <c r="Q37" s="1363"/>
      <c r="R37" s="1366"/>
      <c r="S37" s="1404"/>
      <c r="T37" s="1407"/>
      <c r="U37" s="1407"/>
      <c r="V37" s="1410"/>
      <c r="W37" s="1413"/>
      <c r="X37" s="1438"/>
      <c r="Y37" s="1441"/>
      <c r="Z37" s="1441"/>
      <c r="AA37" s="1444"/>
      <c r="AB37" s="1447"/>
    </row>
    <row r="38" spans="1:28" s="339" customFormat="1" ht="21.75" customHeight="1">
      <c r="A38" s="336"/>
      <c r="B38" s="340" t="s">
        <v>1051</v>
      </c>
      <c r="C38" s="341" t="s">
        <v>1059</v>
      </c>
      <c r="D38" s="1278"/>
      <c r="E38" s="1281"/>
      <c r="F38" s="1281"/>
      <c r="G38" s="1285"/>
      <c r="H38" s="1300"/>
      <c r="I38" s="1310"/>
      <c r="J38" s="1313"/>
      <c r="K38" s="1313"/>
      <c r="L38" s="1320"/>
      <c r="M38" s="1323"/>
      <c r="N38" s="1357"/>
      <c r="O38" s="1360"/>
      <c r="P38" s="1360"/>
      <c r="Q38" s="1363"/>
      <c r="R38" s="1366"/>
      <c r="S38" s="1404"/>
      <c r="T38" s="1407"/>
      <c r="U38" s="1407"/>
      <c r="V38" s="1410"/>
      <c r="W38" s="1413"/>
      <c r="X38" s="1438"/>
      <c r="Y38" s="1441"/>
      <c r="Z38" s="1441"/>
      <c r="AA38" s="1444"/>
      <c r="AB38" s="1447"/>
    </row>
    <row r="39" spans="1:28" s="339" customFormat="1" ht="21.75" customHeight="1">
      <c r="A39" s="336"/>
      <c r="B39" s="340" t="s">
        <v>1053</v>
      </c>
      <c r="C39" s="341" t="s">
        <v>1060</v>
      </c>
      <c r="D39" s="1278"/>
      <c r="E39" s="1281"/>
      <c r="F39" s="1281"/>
      <c r="G39" s="1285"/>
      <c r="H39" s="1300"/>
      <c r="I39" s="1310"/>
      <c r="J39" s="1313"/>
      <c r="K39" s="1313"/>
      <c r="L39" s="1320"/>
      <c r="M39" s="1323"/>
      <c r="N39" s="1357"/>
      <c r="O39" s="1360"/>
      <c r="P39" s="1360"/>
      <c r="Q39" s="1363"/>
      <c r="R39" s="1366"/>
      <c r="S39" s="1404"/>
      <c r="T39" s="1407"/>
      <c r="U39" s="1407"/>
      <c r="V39" s="1410"/>
      <c r="W39" s="1413"/>
      <c r="X39" s="1438"/>
      <c r="Y39" s="1441"/>
      <c r="Z39" s="1441"/>
      <c r="AA39" s="1444"/>
      <c r="AB39" s="1447"/>
    </row>
    <row r="40" spans="1:28" ht="15" customHeight="1">
      <c r="A40" s="314"/>
      <c r="B40" s="315"/>
      <c r="C40" s="332"/>
      <c r="D40" s="1279"/>
      <c r="E40" s="1282"/>
      <c r="F40" s="1282"/>
      <c r="G40" s="1286"/>
      <c r="H40" s="1301"/>
      <c r="I40" s="1311"/>
      <c r="J40" s="1314"/>
      <c r="K40" s="1314"/>
      <c r="L40" s="1321"/>
      <c r="M40" s="1324"/>
      <c r="N40" s="1358"/>
      <c r="O40" s="1361"/>
      <c r="P40" s="1361"/>
      <c r="Q40" s="1364"/>
      <c r="R40" s="1367"/>
      <c r="S40" s="1405"/>
      <c r="T40" s="1408"/>
      <c r="U40" s="1408"/>
      <c r="V40" s="1411"/>
      <c r="W40" s="1414"/>
      <c r="X40" s="1439"/>
      <c r="Y40" s="1442"/>
      <c r="Z40" s="1442"/>
      <c r="AA40" s="1445"/>
      <c r="AB40" s="1448"/>
    </row>
    <row r="41" spans="1:28" s="331" customFormat="1" ht="15" customHeight="1">
      <c r="A41" s="330">
        <v>3</v>
      </c>
      <c r="B41" s="1236" t="s">
        <v>1061</v>
      </c>
      <c r="C41" s="1295"/>
      <c r="D41" s="378"/>
      <c r="E41" s="379"/>
      <c r="F41" s="379"/>
      <c r="G41" s="380"/>
      <c r="H41" s="380"/>
      <c r="I41" s="405"/>
      <c r="J41" s="406"/>
      <c r="K41" s="406"/>
      <c r="L41" s="407"/>
      <c r="M41" s="407"/>
      <c r="N41" s="432"/>
      <c r="O41" s="433"/>
      <c r="P41" s="433"/>
      <c r="Q41" s="434"/>
      <c r="R41" s="434"/>
      <c r="S41" s="459"/>
      <c r="T41" s="460"/>
      <c r="U41" s="460"/>
      <c r="V41" s="461"/>
      <c r="W41" s="461"/>
      <c r="X41" s="486"/>
      <c r="Y41" s="487"/>
      <c r="Z41" s="487"/>
      <c r="AA41" s="488"/>
      <c r="AB41" s="488"/>
    </row>
    <row r="42" spans="1:28" ht="72" customHeight="1">
      <c r="A42" s="314"/>
      <c r="B42" s="1238" t="s">
        <v>1062</v>
      </c>
      <c r="C42" s="1239"/>
      <c r="D42" s="1277"/>
      <c r="E42" s="1280"/>
      <c r="F42" s="1280"/>
      <c r="G42" s="1284"/>
      <c r="H42" s="1299" t="s">
        <v>2208</v>
      </c>
      <c r="I42" s="1309"/>
      <c r="J42" s="1312"/>
      <c r="K42" s="1312"/>
      <c r="L42" s="1319"/>
      <c r="M42" s="1322" t="s">
        <v>2208</v>
      </c>
      <c r="N42" s="1356"/>
      <c r="O42" s="1359"/>
      <c r="P42" s="1359"/>
      <c r="Q42" s="1362"/>
      <c r="R42" s="1365" t="s">
        <v>2208</v>
      </c>
      <c r="S42" s="1403"/>
      <c r="T42" s="1406"/>
      <c r="U42" s="1406"/>
      <c r="V42" s="1409"/>
      <c r="W42" s="1412"/>
      <c r="X42" s="1437"/>
      <c r="Y42" s="1440"/>
      <c r="Z42" s="1440"/>
      <c r="AA42" s="1443"/>
      <c r="AB42" s="1446"/>
    </row>
    <row r="43" spans="1:28" ht="17.25" customHeight="1">
      <c r="A43" s="314"/>
      <c r="B43" s="322">
        <v>0</v>
      </c>
      <c r="C43" s="332" t="s">
        <v>1063</v>
      </c>
      <c r="D43" s="1278"/>
      <c r="E43" s="1281"/>
      <c r="F43" s="1281"/>
      <c r="G43" s="1285"/>
      <c r="H43" s="1300"/>
      <c r="I43" s="1310"/>
      <c r="J43" s="1313"/>
      <c r="K43" s="1313"/>
      <c r="L43" s="1320"/>
      <c r="M43" s="1323"/>
      <c r="N43" s="1357"/>
      <c r="O43" s="1360"/>
      <c r="P43" s="1360"/>
      <c r="Q43" s="1363"/>
      <c r="R43" s="1366"/>
      <c r="S43" s="1404"/>
      <c r="T43" s="1407"/>
      <c r="U43" s="1407"/>
      <c r="V43" s="1410"/>
      <c r="W43" s="1413"/>
      <c r="X43" s="1438"/>
      <c r="Y43" s="1441"/>
      <c r="Z43" s="1441"/>
      <c r="AA43" s="1444"/>
      <c r="AB43" s="1447"/>
    </row>
    <row r="44" spans="1:28" ht="15" customHeight="1">
      <c r="A44" s="314"/>
      <c r="B44" s="315" t="s">
        <v>1043</v>
      </c>
      <c r="C44" s="332" t="s">
        <v>1064</v>
      </c>
      <c r="D44" s="1278"/>
      <c r="E44" s="1281"/>
      <c r="F44" s="1281"/>
      <c r="G44" s="1285"/>
      <c r="H44" s="1300"/>
      <c r="I44" s="1310"/>
      <c r="J44" s="1313"/>
      <c r="K44" s="1313"/>
      <c r="L44" s="1320"/>
      <c r="M44" s="1323"/>
      <c r="N44" s="1357"/>
      <c r="O44" s="1360"/>
      <c r="P44" s="1360"/>
      <c r="Q44" s="1363"/>
      <c r="R44" s="1366"/>
      <c r="S44" s="1404"/>
      <c r="T44" s="1407"/>
      <c r="U44" s="1407"/>
      <c r="V44" s="1410"/>
      <c r="W44" s="1413"/>
      <c r="X44" s="1438"/>
      <c r="Y44" s="1441"/>
      <c r="Z44" s="1441"/>
      <c r="AA44" s="1444"/>
      <c r="AB44" s="1447"/>
    </row>
    <row r="45" spans="1:28" ht="15" customHeight="1">
      <c r="A45" s="314"/>
      <c r="B45" s="315"/>
      <c r="C45" s="332" t="s">
        <v>1065</v>
      </c>
      <c r="D45" s="1278"/>
      <c r="E45" s="1281"/>
      <c r="F45" s="1281"/>
      <c r="G45" s="1285"/>
      <c r="H45" s="1300"/>
      <c r="I45" s="1310"/>
      <c r="J45" s="1313"/>
      <c r="K45" s="1313"/>
      <c r="L45" s="1320"/>
      <c r="M45" s="1323"/>
      <c r="N45" s="1357"/>
      <c r="O45" s="1360"/>
      <c r="P45" s="1360"/>
      <c r="Q45" s="1363"/>
      <c r="R45" s="1366"/>
      <c r="S45" s="1404"/>
      <c r="T45" s="1407"/>
      <c r="U45" s="1407"/>
      <c r="V45" s="1410"/>
      <c r="W45" s="1413"/>
      <c r="X45" s="1438"/>
      <c r="Y45" s="1441"/>
      <c r="Z45" s="1441"/>
      <c r="AA45" s="1444"/>
      <c r="AB45" s="1447"/>
    </row>
    <row r="46" spans="1:28" ht="15" customHeight="1">
      <c r="A46" s="314"/>
      <c r="B46" s="315" t="s">
        <v>1046</v>
      </c>
      <c r="C46" s="332" t="s">
        <v>1064</v>
      </c>
      <c r="D46" s="1278"/>
      <c r="E46" s="1281"/>
      <c r="F46" s="1281"/>
      <c r="G46" s="1285"/>
      <c r="H46" s="1300"/>
      <c r="I46" s="1310"/>
      <c r="J46" s="1313"/>
      <c r="K46" s="1313"/>
      <c r="L46" s="1320"/>
      <c r="M46" s="1323"/>
      <c r="N46" s="1357"/>
      <c r="O46" s="1360"/>
      <c r="P46" s="1360"/>
      <c r="Q46" s="1363"/>
      <c r="R46" s="1366"/>
      <c r="S46" s="1404"/>
      <c r="T46" s="1407"/>
      <c r="U46" s="1407"/>
      <c r="V46" s="1410"/>
      <c r="W46" s="1413"/>
      <c r="X46" s="1438"/>
      <c r="Y46" s="1441"/>
      <c r="Z46" s="1441"/>
      <c r="AA46" s="1444"/>
      <c r="AB46" s="1447"/>
    </row>
    <row r="47" spans="1:28" ht="15" customHeight="1">
      <c r="A47" s="314"/>
      <c r="B47" s="315"/>
      <c r="C47" s="332" t="s">
        <v>1066</v>
      </c>
      <c r="D47" s="1278"/>
      <c r="E47" s="1281"/>
      <c r="F47" s="1281"/>
      <c r="G47" s="1285"/>
      <c r="H47" s="1300"/>
      <c r="I47" s="1310"/>
      <c r="J47" s="1313"/>
      <c r="K47" s="1313"/>
      <c r="L47" s="1320"/>
      <c r="M47" s="1323"/>
      <c r="N47" s="1357"/>
      <c r="O47" s="1360"/>
      <c r="P47" s="1360"/>
      <c r="Q47" s="1363"/>
      <c r="R47" s="1366"/>
      <c r="S47" s="1404"/>
      <c r="T47" s="1407"/>
      <c r="U47" s="1407"/>
      <c r="V47" s="1410"/>
      <c r="W47" s="1413"/>
      <c r="X47" s="1438"/>
      <c r="Y47" s="1441"/>
      <c r="Z47" s="1441"/>
      <c r="AA47" s="1444"/>
      <c r="AB47" s="1447"/>
    </row>
    <row r="48" spans="1:28" ht="15" customHeight="1">
      <c r="A48" s="314"/>
      <c r="B48" s="315" t="s">
        <v>1051</v>
      </c>
      <c r="C48" s="332" t="s">
        <v>1064</v>
      </c>
      <c r="D48" s="1278"/>
      <c r="E48" s="1281"/>
      <c r="F48" s="1281"/>
      <c r="G48" s="1285"/>
      <c r="H48" s="1300"/>
      <c r="I48" s="1310"/>
      <c r="J48" s="1313"/>
      <c r="K48" s="1313"/>
      <c r="L48" s="1320"/>
      <c r="M48" s="1323"/>
      <c r="N48" s="1357"/>
      <c r="O48" s="1360"/>
      <c r="P48" s="1360"/>
      <c r="Q48" s="1363"/>
      <c r="R48" s="1366"/>
      <c r="S48" s="1404"/>
      <c r="T48" s="1407"/>
      <c r="U48" s="1407"/>
      <c r="V48" s="1410"/>
      <c r="W48" s="1413"/>
      <c r="X48" s="1438"/>
      <c r="Y48" s="1441"/>
      <c r="Z48" s="1441"/>
      <c r="AA48" s="1444"/>
      <c r="AB48" s="1447"/>
    </row>
    <row r="49" spans="1:28" ht="18.75" customHeight="1">
      <c r="A49" s="314"/>
      <c r="B49" s="315"/>
      <c r="C49" s="332" t="s">
        <v>1067</v>
      </c>
      <c r="D49" s="1278"/>
      <c r="E49" s="1281"/>
      <c r="F49" s="1281"/>
      <c r="G49" s="1285"/>
      <c r="H49" s="1300"/>
      <c r="I49" s="1310"/>
      <c r="J49" s="1313"/>
      <c r="K49" s="1313"/>
      <c r="L49" s="1320"/>
      <c r="M49" s="1323"/>
      <c r="N49" s="1357"/>
      <c r="O49" s="1360"/>
      <c r="P49" s="1360"/>
      <c r="Q49" s="1363"/>
      <c r="R49" s="1366"/>
      <c r="S49" s="1404"/>
      <c r="T49" s="1407"/>
      <c r="U49" s="1407"/>
      <c r="V49" s="1410"/>
      <c r="W49" s="1413"/>
      <c r="X49" s="1438"/>
      <c r="Y49" s="1441"/>
      <c r="Z49" s="1441"/>
      <c r="AA49" s="1444"/>
      <c r="AB49" s="1447"/>
    </row>
    <row r="50" spans="1:28" ht="15" customHeight="1">
      <c r="A50" s="314"/>
      <c r="B50" s="315" t="s">
        <v>1053</v>
      </c>
      <c r="C50" s="332" t="s">
        <v>1064</v>
      </c>
      <c r="D50" s="1278"/>
      <c r="E50" s="1281"/>
      <c r="F50" s="1281"/>
      <c r="G50" s="1285"/>
      <c r="H50" s="1300"/>
      <c r="I50" s="1310"/>
      <c r="J50" s="1313"/>
      <c r="K50" s="1313"/>
      <c r="L50" s="1320"/>
      <c r="M50" s="1323"/>
      <c r="N50" s="1357"/>
      <c r="O50" s="1360"/>
      <c r="P50" s="1360"/>
      <c r="Q50" s="1363"/>
      <c r="R50" s="1366"/>
      <c r="S50" s="1404"/>
      <c r="T50" s="1407"/>
      <c r="U50" s="1407"/>
      <c r="V50" s="1410"/>
      <c r="W50" s="1413"/>
      <c r="X50" s="1438"/>
      <c r="Y50" s="1441"/>
      <c r="Z50" s="1441"/>
      <c r="AA50" s="1444"/>
      <c r="AB50" s="1447"/>
    </row>
    <row r="51" spans="1:28" ht="17.25" customHeight="1">
      <c r="A51" s="314"/>
      <c r="B51" s="315"/>
      <c r="C51" s="332" t="s">
        <v>1068</v>
      </c>
      <c r="D51" s="1279"/>
      <c r="E51" s="1282"/>
      <c r="F51" s="1282"/>
      <c r="G51" s="1286"/>
      <c r="H51" s="1301"/>
      <c r="I51" s="1311"/>
      <c r="J51" s="1314"/>
      <c r="K51" s="1314"/>
      <c r="L51" s="1321"/>
      <c r="M51" s="1324"/>
      <c r="N51" s="1358"/>
      <c r="O51" s="1361"/>
      <c r="P51" s="1361"/>
      <c r="Q51" s="1364"/>
      <c r="R51" s="1367"/>
      <c r="S51" s="1405"/>
      <c r="T51" s="1408"/>
      <c r="U51" s="1408"/>
      <c r="V51" s="1411"/>
      <c r="W51" s="1414"/>
      <c r="X51" s="1439"/>
      <c r="Y51" s="1442"/>
      <c r="Z51" s="1442"/>
      <c r="AA51" s="1445"/>
      <c r="AB51" s="1448"/>
    </row>
    <row r="52" spans="1:28" s="331" customFormat="1" ht="15" customHeight="1">
      <c r="A52" s="330">
        <v>4</v>
      </c>
      <c r="B52" s="1236" t="s">
        <v>1069</v>
      </c>
      <c r="C52" s="1237"/>
      <c r="D52" s="381"/>
      <c r="E52" s="382"/>
      <c r="F52" s="382"/>
      <c r="G52" s="383"/>
      <c r="H52" s="384"/>
      <c r="I52" s="408"/>
      <c r="J52" s="409"/>
      <c r="K52" s="409"/>
      <c r="L52" s="410"/>
      <c r="M52" s="411"/>
      <c r="N52" s="435"/>
      <c r="O52" s="436"/>
      <c r="P52" s="436"/>
      <c r="Q52" s="437"/>
      <c r="R52" s="438"/>
      <c r="S52" s="462"/>
      <c r="T52" s="463"/>
      <c r="U52" s="463"/>
      <c r="V52" s="464"/>
      <c r="W52" s="465"/>
      <c r="X52" s="489"/>
      <c r="Y52" s="490"/>
      <c r="Z52" s="490"/>
      <c r="AA52" s="491"/>
      <c r="AB52" s="492"/>
    </row>
    <row r="53" spans="1:28" ht="159" customHeight="1">
      <c r="A53" s="314"/>
      <c r="B53" s="1292" t="s">
        <v>1953</v>
      </c>
      <c r="C53" s="1239"/>
      <c r="D53" s="1277"/>
      <c r="E53" s="1280"/>
      <c r="F53" s="1280"/>
      <c r="G53" s="1296" t="s">
        <v>2208</v>
      </c>
      <c r="H53" s="1287"/>
      <c r="I53" s="1309"/>
      <c r="J53" s="1312"/>
      <c r="K53" s="1312"/>
      <c r="L53" s="1329" t="s">
        <v>2208</v>
      </c>
      <c r="M53" s="1326"/>
      <c r="N53" s="1356"/>
      <c r="O53" s="1359"/>
      <c r="P53" s="1359"/>
      <c r="Q53" s="1372" t="s">
        <v>2208</v>
      </c>
      <c r="R53" s="1369"/>
      <c r="S53" s="1403"/>
      <c r="T53" s="1406"/>
      <c r="U53" s="1406"/>
      <c r="V53" s="1409"/>
      <c r="W53" s="1412"/>
      <c r="X53" s="1437"/>
      <c r="Y53" s="1440"/>
      <c r="Z53" s="1440"/>
      <c r="AA53" s="1443"/>
      <c r="AB53" s="1446"/>
    </row>
    <row r="54" spans="1:28" ht="15" customHeight="1">
      <c r="A54" s="314"/>
      <c r="B54" s="315" t="s">
        <v>1070</v>
      </c>
      <c r="C54" s="333"/>
      <c r="D54" s="1278"/>
      <c r="E54" s="1281"/>
      <c r="F54" s="1281"/>
      <c r="G54" s="1297"/>
      <c r="H54" s="1288"/>
      <c r="I54" s="1310"/>
      <c r="J54" s="1313"/>
      <c r="K54" s="1313"/>
      <c r="L54" s="1330"/>
      <c r="M54" s="1327"/>
      <c r="N54" s="1357"/>
      <c r="O54" s="1360"/>
      <c r="P54" s="1360"/>
      <c r="Q54" s="1373"/>
      <c r="R54" s="1370"/>
      <c r="S54" s="1404"/>
      <c r="T54" s="1407"/>
      <c r="U54" s="1407"/>
      <c r="V54" s="1410"/>
      <c r="W54" s="1413"/>
      <c r="X54" s="1438"/>
      <c r="Y54" s="1441"/>
      <c r="Z54" s="1441"/>
      <c r="AA54" s="1444"/>
      <c r="AB54" s="1447"/>
    </row>
    <row r="55" spans="1:28" ht="15" customHeight="1">
      <c r="A55" s="314"/>
      <c r="B55" s="315" t="s">
        <v>1043</v>
      </c>
      <c r="C55" s="332" t="s">
        <v>1071</v>
      </c>
      <c r="D55" s="1278"/>
      <c r="E55" s="1281"/>
      <c r="F55" s="1281"/>
      <c r="G55" s="1297"/>
      <c r="H55" s="1288"/>
      <c r="I55" s="1310"/>
      <c r="J55" s="1313"/>
      <c r="K55" s="1313"/>
      <c r="L55" s="1330"/>
      <c r="M55" s="1327"/>
      <c r="N55" s="1357"/>
      <c r="O55" s="1360"/>
      <c r="P55" s="1360"/>
      <c r="Q55" s="1373"/>
      <c r="R55" s="1370"/>
      <c r="S55" s="1404"/>
      <c r="T55" s="1407"/>
      <c r="U55" s="1407"/>
      <c r="V55" s="1410"/>
      <c r="W55" s="1413"/>
      <c r="X55" s="1438"/>
      <c r="Y55" s="1441"/>
      <c r="Z55" s="1441"/>
      <c r="AA55" s="1444"/>
      <c r="AB55" s="1447"/>
    </row>
    <row r="56" spans="1:28" ht="29.25" customHeight="1">
      <c r="A56" s="314"/>
      <c r="B56" s="315"/>
      <c r="C56" s="332" t="s">
        <v>1941</v>
      </c>
      <c r="D56" s="1278"/>
      <c r="E56" s="1281"/>
      <c r="F56" s="1281"/>
      <c r="G56" s="1297"/>
      <c r="H56" s="1288"/>
      <c r="I56" s="1310"/>
      <c r="J56" s="1313"/>
      <c r="K56" s="1313"/>
      <c r="L56" s="1330"/>
      <c r="M56" s="1327"/>
      <c r="N56" s="1357"/>
      <c r="O56" s="1360"/>
      <c r="P56" s="1360"/>
      <c r="Q56" s="1373"/>
      <c r="R56" s="1370"/>
      <c r="S56" s="1404"/>
      <c r="T56" s="1407"/>
      <c r="U56" s="1407"/>
      <c r="V56" s="1410"/>
      <c r="W56" s="1413"/>
      <c r="X56" s="1438"/>
      <c r="Y56" s="1441"/>
      <c r="Z56" s="1441"/>
      <c r="AA56" s="1444"/>
      <c r="AB56" s="1447"/>
    </row>
    <row r="57" spans="1:28" ht="31.5" customHeight="1">
      <c r="A57" s="314"/>
      <c r="B57" s="315"/>
      <c r="C57" s="332" t="s">
        <v>1942</v>
      </c>
      <c r="D57" s="1278"/>
      <c r="E57" s="1281"/>
      <c r="F57" s="1281"/>
      <c r="G57" s="1297"/>
      <c r="H57" s="1288"/>
      <c r="I57" s="1310"/>
      <c r="J57" s="1313"/>
      <c r="K57" s="1313"/>
      <c r="L57" s="1330"/>
      <c r="M57" s="1327"/>
      <c r="N57" s="1357"/>
      <c r="O57" s="1360"/>
      <c r="P57" s="1360"/>
      <c r="Q57" s="1373"/>
      <c r="R57" s="1370"/>
      <c r="S57" s="1404"/>
      <c r="T57" s="1407"/>
      <c r="U57" s="1407"/>
      <c r="V57" s="1410"/>
      <c r="W57" s="1413"/>
      <c r="X57" s="1438"/>
      <c r="Y57" s="1441"/>
      <c r="Z57" s="1441"/>
      <c r="AA57" s="1444"/>
      <c r="AB57" s="1447"/>
    </row>
    <row r="58" spans="1:28" ht="15" customHeight="1">
      <c r="A58" s="314"/>
      <c r="B58" s="315" t="s">
        <v>1046</v>
      </c>
      <c r="C58" s="332" t="s">
        <v>1072</v>
      </c>
      <c r="D58" s="1278"/>
      <c r="E58" s="1281"/>
      <c r="F58" s="1281"/>
      <c r="G58" s="1297"/>
      <c r="H58" s="1288"/>
      <c r="I58" s="1310"/>
      <c r="J58" s="1313"/>
      <c r="K58" s="1313"/>
      <c r="L58" s="1330"/>
      <c r="M58" s="1327"/>
      <c r="N58" s="1357"/>
      <c r="O58" s="1360"/>
      <c r="P58" s="1360"/>
      <c r="Q58" s="1373"/>
      <c r="R58" s="1370"/>
      <c r="S58" s="1404"/>
      <c r="T58" s="1407"/>
      <c r="U58" s="1407"/>
      <c r="V58" s="1410"/>
      <c r="W58" s="1413"/>
      <c r="X58" s="1438"/>
      <c r="Y58" s="1441"/>
      <c r="Z58" s="1441"/>
      <c r="AA58" s="1444"/>
      <c r="AB58" s="1447"/>
    </row>
    <row r="59" spans="1:28" ht="15" customHeight="1">
      <c r="A59" s="314"/>
      <c r="B59" s="315"/>
      <c r="C59" s="332" t="s">
        <v>1943</v>
      </c>
      <c r="D59" s="1278"/>
      <c r="E59" s="1281"/>
      <c r="F59" s="1281"/>
      <c r="G59" s="1297"/>
      <c r="H59" s="1288"/>
      <c r="I59" s="1310"/>
      <c r="J59" s="1313"/>
      <c r="K59" s="1313"/>
      <c r="L59" s="1330"/>
      <c r="M59" s="1327"/>
      <c r="N59" s="1357"/>
      <c r="O59" s="1360"/>
      <c r="P59" s="1360"/>
      <c r="Q59" s="1373"/>
      <c r="R59" s="1370"/>
      <c r="S59" s="1404"/>
      <c r="T59" s="1407"/>
      <c r="U59" s="1407"/>
      <c r="V59" s="1410"/>
      <c r="W59" s="1413"/>
      <c r="X59" s="1438"/>
      <c r="Y59" s="1441"/>
      <c r="Z59" s="1441"/>
      <c r="AA59" s="1444"/>
      <c r="AB59" s="1447"/>
    </row>
    <row r="60" spans="1:28" ht="15" customHeight="1">
      <c r="A60" s="314"/>
      <c r="B60" s="315"/>
      <c r="C60" s="332" t="s">
        <v>1073</v>
      </c>
      <c r="D60" s="1278"/>
      <c r="E60" s="1281"/>
      <c r="F60" s="1281"/>
      <c r="G60" s="1297"/>
      <c r="H60" s="1288"/>
      <c r="I60" s="1310"/>
      <c r="J60" s="1313"/>
      <c r="K60" s="1313"/>
      <c r="L60" s="1330"/>
      <c r="M60" s="1327"/>
      <c r="N60" s="1357"/>
      <c r="O60" s="1360"/>
      <c r="P60" s="1360"/>
      <c r="Q60" s="1373"/>
      <c r="R60" s="1370"/>
      <c r="S60" s="1404"/>
      <c r="T60" s="1407"/>
      <c r="U60" s="1407"/>
      <c r="V60" s="1410"/>
      <c r="W60" s="1413"/>
      <c r="X60" s="1438"/>
      <c r="Y60" s="1441"/>
      <c r="Z60" s="1441"/>
      <c r="AA60" s="1444"/>
      <c r="AB60" s="1447"/>
    </row>
    <row r="61" spans="1:28" ht="15" customHeight="1">
      <c r="A61" s="314"/>
      <c r="B61" s="315"/>
      <c r="C61" s="332" t="s">
        <v>1074</v>
      </c>
      <c r="D61" s="1278"/>
      <c r="E61" s="1281"/>
      <c r="F61" s="1281"/>
      <c r="G61" s="1297"/>
      <c r="H61" s="1288"/>
      <c r="I61" s="1310"/>
      <c r="J61" s="1313"/>
      <c r="K61" s="1313"/>
      <c r="L61" s="1330"/>
      <c r="M61" s="1327"/>
      <c r="N61" s="1357"/>
      <c r="O61" s="1360"/>
      <c r="P61" s="1360"/>
      <c r="Q61" s="1373"/>
      <c r="R61" s="1370"/>
      <c r="S61" s="1404"/>
      <c r="T61" s="1407"/>
      <c r="U61" s="1407"/>
      <c r="V61" s="1410"/>
      <c r="W61" s="1413"/>
      <c r="X61" s="1438"/>
      <c r="Y61" s="1441"/>
      <c r="Z61" s="1441"/>
      <c r="AA61" s="1444"/>
      <c r="AB61" s="1447"/>
    </row>
    <row r="62" spans="1:28" ht="15" customHeight="1">
      <c r="A62" s="314"/>
      <c r="B62" s="315" t="s">
        <v>1051</v>
      </c>
      <c r="C62" s="332" t="s">
        <v>1075</v>
      </c>
      <c r="D62" s="1278"/>
      <c r="E62" s="1281"/>
      <c r="F62" s="1281"/>
      <c r="G62" s="1297"/>
      <c r="H62" s="1288"/>
      <c r="I62" s="1310"/>
      <c r="J62" s="1313"/>
      <c r="K62" s="1313"/>
      <c r="L62" s="1330"/>
      <c r="M62" s="1327"/>
      <c r="N62" s="1357"/>
      <c r="O62" s="1360"/>
      <c r="P62" s="1360"/>
      <c r="Q62" s="1373"/>
      <c r="R62" s="1370"/>
      <c r="S62" s="1404"/>
      <c r="T62" s="1407"/>
      <c r="U62" s="1407"/>
      <c r="V62" s="1410"/>
      <c r="W62" s="1413"/>
      <c r="X62" s="1438"/>
      <c r="Y62" s="1441"/>
      <c r="Z62" s="1441"/>
      <c r="AA62" s="1444"/>
      <c r="AB62" s="1447"/>
    </row>
    <row r="63" spans="1:28" ht="15" customHeight="1">
      <c r="A63" s="314"/>
      <c r="B63" s="315"/>
      <c r="C63" s="332" t="s">
        <v>1943</v>
      </c>
      <c r="D63" s="1278"/>
      <c r="E63" s="1281"/>
      <c r="F63" s="1281"/>
      <c r="G63" s="1297"/>
      <c r="H63" s="1288"/>
      <c r="I63" s="1310"/>
      <c r="J63" s="1313"/>
      <c r="K63" s="1313"/>
      <c r="L63" s="1330"/>
      <c r="M63" s="1327"/>
      <c r="N63" s="1357"/>
      <c r="O63" s="1360"/>
      <c r="P63" s="1360"/>
      <c r="Q63" s="1373"/>
      <c r="R63" s="1370"/>
      <c r="S63" s="1404"/>
      <c r="T63" s="1407"/>
      <c r="U63" s="1407"/>
      <c r="V63" s="1410"/>
      <c r="W63" s="1413"/>
      <c r="X63" s="1438"/>
      <c r="Y63" s="1441"/>
      <c r="Z63" s="1441"/>
      <c r="AA63" s="1444"/>
      <c r="AB63" s="1447"/>
    </row>
    <row r="64" spans="1:28" ht="15" customHeight="1">
      <c r="A64" s="314"/>
      <c r="B64" s="315"/>
      <c r="C64" s="332" t="s">
        <v>1076</v>
      </c>
      <c r="D64" s="1278"/>
      <c r="E64" s="1281"/>
      <c r="F64" s="1281"/>
      <c r="G64" s="1297"/>
      <c r="H64" s="1288"/>
      <c r="I64" s="1310"/>
      <c r="J64" s="1313"/>
      <c r="K64" s="1313"/>
      <c r="L64" s="1330"/>
      <c r="M64" s="1327"/>
      <c r="N64" s="1357"/>
      <c r="O64" s="1360"/>
      <c r="P64" s="1360"/>
      <c r="Q64" s="1373"/>
      <c r="R64" s="1370"/>
      <c r="S64" s="1404"/>
      <c r="T64" s="1407"/>
      <c r="U64" s="1407"/>
      <c r="V64" s="1410"/>
      <c r="W64" s="1413"/>
      <c r="X64" s="1438"/>
      <c r="Y64" s="1441"/>
      <c r="Z64" s="1441"/>
      <c r="AA64" s="1444"/>
      <c r="AB64" s="1447"/>
    </row>
    <row r="65" spans="1:28" ht="15" customHeight="1">
      <c r="A65" s="314"/>
      <c r="B65" s="315"/>
      <c r="C65" s="332" t="s">
        <v>1077</v>
      </c>
      <c r="D65" s="1278"/>
      <c r="E65" s="1281"/>
      <c r="F65" s="1281"/>
      <c r="G65" s="1297"/>
      <c r="H65" s="1288"/>
      <c r="I65" s="1310"/>
      <c r="J65" s="1313"/>
      <c r="K65" s="1313"/>
      <c r="L65" s="1330"/>
      <c r="M65" s="1327"/>
      <c r="N65" s="1357"/>
      <c r="O65" s="1360"/>
      <c r="P65" s="1360"/>
      <c r="Q65" s="1373"/>
      <c r="R65" s="1370"/>
      <c r="S65" s="1404"/>
      <c r="T65" s="1407"/>
      <c r="U65" s="1407"/>
      <c r="V65" s="1410"/>
      <c r="W65" s="1413"/>
      <c r="X65" s="1438"/>
      <c r="Y65" s="1441"/>
      <c r="Z65" s="1441"/>
      <c r="AA65" s="1444"/>
      <c r="AB65" s="1447"/>
    </row>
    <row r="66" spans="1:28" ht="15" customHeight="1">
      <c r="A66" s="314"/>
      <c r="B66" s="315" t="s">
        <v>1053</v>
      </c>
      <c r="C66" s="332" t="s">
        <v>1078</v>
      </c>
      <c r="D66" s="1278"/>
      <c r="E66" s="1281"/>
      <c r="F66" s="1281"/>
      <c r="G66" s="1297"/>
      <c r="H66" s="1288"/>
      <c r="I66" s="1310"/>
      <c r="J66" s="1313"/>
      <c r="K66" s="1313"/>
      <c r="L66" s="1330"/>
      <c r="M66" s="1327"/>
      <c r="N66" s="1357"/>
      <c r="O66" s="1360"/>
      <c r="P66" s="1360"/>
      <c r="Q66" s="1373"/>
      <c r="R66" s="1370"/>
      <c r="S66" s="1404"/>
      <c r="T66" s="1407"/>
      <c r="U66" s="1407"/>
      <c r="V66" s="1410"/>
      <c r="W66" s="1413"/>
      <c r="X66" s="1438"/>
      <c r="Y66" s="1441"/>
      <c r="Z66" s="1441"/>
      <c r="AA66" s="1444"/>
      <c r="AB66" s="1447"/>
    </row>
    <row r="67" spans="1:28" ht="15" customHeight="1">
      <c r="A67" s="314"/>
      <c r="B67" s="315"/>
      <c r="C67" s="332" t="s">
        <v>1943</v>
      </c>
      <c r="D67" s="1278"/>
      <c r="E67" s="1281"/>
      <c r="F67" s="1281"/>
      <c r="G67" s="1297"/>
      <c r="H67" s="1288"/>
      <c r="I67" s="1310"/>
      <c r="J67" s="1313"/>
      <c r="K67" s="1313"/>
      <c r="L67" s="1330"/>
      <c r="M67" s="1327"/>
      <c r="N67" s="1357"/>
      <c r="O67" s="1360"/>
      <c r="P67" s="1360"/>
      <c r="Q67" s="1373"/>
      <c r="R67" s="1370"/>
      <c r="S67" s="1404"/>
      <c r="T67" s="1407"/>
      <c r="U67" s="1407"/>
      <c r="V67" s="1410"/>
      <c r="W67" s="1413"/>
      <c r="X67" s="1438"/>
      <c r="Y67" s="1441"/>
      <c r="Z67" s="1441"/>
      <c r="AA67" s="1444"/>
      <c r="AB67" s="1447"/>
    </row>
    <row r="68" spans="1:28" ht="15" customHeight="1">
      <c r="A68" s="314"/>
      <c r="B68" s="315"/>
      <c r="C68" s="332" t="s">
        <v>1079</v>
      </c>
      <c r="D68" s="1278"/>
      <c r="E68" s="1281"/>
      <c r="F68" s="1281"/>
      <c r="G68" s="1297"/>
      <c r="H68" s="1288"/>
      <c r="I68" s="1310"/>
      <c r="J68" s="1313"/>
      <c r="K68" s="1313"/>
      <c r="L68" s="1330"/>
      <c r="M68" s="1327"/>
      <c r="N68" s="1357"/>
      <c r="O68" s="1360"/>
      <c r="P68" s="1360"/>
      <c r="Q68" s="1373"/>
      <c r="R68" s="1370"/>
      <c r="S68" s="1404"/>
      <c r="T68" s="1407"/>
      <c r="U68" s="1407"/>
      <c r="V68" s="1410"/>
      <c r="W68" s="1413"/>
      <c r="X68" s="1438"/>
      <c r="Y68" s="1441"/>
      <c r="Z68" s="1441"/>
      <c r="AA68" s="1444"/>
      <c r="AB68" s="1447"/>
    </row>
    <row r="69" spans="1:28" ht="15" customHeight="1">
      <c r="A69" s="314"/>
      <c r="B69" s="315"/>
      <c r="C69" s="332" t="s">
        <v>1944</v>
      </c>
      <c r="D69" s="1279"/>
      <c r="E69" s="1282"/>
      <c r="F69" s="1282"/>
      <c r="G69" s="1298"/>
      <c r="H69" s="1289"/>
      <c r="I69" s="1311"/>
      <c r="J69" s="1314"/>
      <c r="K69" s="1314"/>
      <c r="L69" s="1331"/>
      <c r="M69" s="1328"/>
      <c r="N69" s="1358"/>
      <c r="O69" s="1361"/>
      <c r="P69" s="1361"/>
      <c r="Q69" s="1374"/>
      <c r="R69" s="1371"/>
      <c r="S69" s="1405"/>
      <c r="T69" s="1408"/>
      <c r="U69" s="1408"/>
      <c r="V69" s="1411"/>
      <c r="W69" s="1414"/>
      <c r="X69" s="1439"/>
      <c r="Y69" s="1442"/>
      <c r="Z69" s="1442"/>
      <c r="AA69" s="1445"/>
      <c r="AB69" s="1448"/>
    </row>
    <row r="70" spans="1:28" s="331" customFormat="1" ht="15" customHeight="1">
      <c r="A70" s="330">
        <v>5</v>
      </c>
      <c r="B70" s="1236" t="s">
        <v>1080</v>
      </c>
      <c r="C70" s="1237"/>
      <c r="D70" s="381"/>
      <c r="E70" s="382"/>
      <c r="F70" s="382"/>
      <c r="G70" s="385"/>
      <c r="H70" s="386"/>
      <c r="I70" s="408"/>
      <c r="J70" s="409"/>
      <c r="K70" s="409"/>
      <c r="L70" s="412"/>
      <c r="M70" s="413"/>
      <c r="N70" s="435"/>
      <c r="O70" s="436"/>
      <c r="P70" s="436"/>
      <c r="Q70" s="439"/>
      <c r="R70" s="440"/>
      <c r="S70" s="462"/>
      <c r="T70" s="463"/>
      <c r="U70" s="463"/>
      <c r="V70" s="466"/>
      <c r="W70" s="467"/>
      <c r="X70" s="489"/>
      <c r="Y70" s="490"/>
      <c r="Z70" s="490"/>
      <c r="AA70" s="493"/>
      <c r="AB70" s="494"/>
    </row>
    <row r="71" spans="1:28" ht="87" customHeight="1">
      <c r="A71" s="314"/>
      <c r="B71" s="1290" t="s">
        <v>1081</v>
      </c>
      <c r="C71" s="1239"/>
      <c r="D71" s="1277"/>
      <c r="E71" s="1280"/>
      <c r="F71" s="1280"/>
      <c r="G71" s="1302" t="s">
        <v>2208</v>
      </c>
      <c r="H71" s="1256"/>
      <c r="I71" s="1309"/>
      <c r="J71" s="1312"/>
      <c r="K71" s="1312"/>
      <c r="L71" s="1342" t="s">
        <v>2208</v>
      </c>
      <c r="M71" s="1338"/>
      <c r="N71" s="1356"/>
      <c r="O71" s="1359"/>
      <c r="P71" s="1359"/>
      <c r="Q71" s="1389" t="s">
        <v>2208</v>
      </c>
      <c r="R71" s="1385"/>
      <c r="S71" s="1403"/>
      <c r="T71" s="1406"/>
      <c r="U71" s="1406"/>
      <c r="V71" s="1429"/>
      <c r="W71" s="1425"/>
      <c r="X71" s="1437"/>
      <c r="Y71" s="1440"/>
      <c r="Z71" s="1440"/>
      <c r="AA71" s="1463"/>
      <c r="AB71" s="1459"/>
    </row>
    <row r="72" spans="1:28" ht="15" customHeight="1">
      <c r="A72" s="314"/>
      <c r="B72" s="1291" t="s">
        <v>1082</v>
      </c>
      <c r="C72" s="1239"/>
      <c r="D72" s="1278"/>
      <c r="E72" s="1281"/>
      <c r="F72" s="1281"/>
      <c r="G72" s="1300"/>
      <c r="H72" s="1257"/>
      <c r="I72" s="1310"/>
      <c r="J72" s="1313"/>
      <c r="K72" s="1313"/>
      <c r="L72" s="1323"/>
      <c r="M72" s="1339"/>
      <c r="N72" s="1357"/>
      <c r="O72" s="1360"/>
      <c r="P72" s="1360"/>
      <c r="Q72" s="1366"/>
      <c r="R72" s="1386"/>
      <c r="S72" s="1404"/>
      <c r="T72" s="1407"/>
      <c r="U72" s="1407"/>
      <c r="V72" s="1413"/>
      <c r="W72" s="1426"/>
      <c r="X72" s="1438"/>
      <c r="Y72" s="1441"/>
      <c r="Z72" s="1441"/>
      <c r="AA72" s="1447"/>
      <c r="AB72" s="1460"/>
    </row>
    <row r="73" spans="1:28" ht="15" customHeight="1">
      <c r="A73" s="314"/>
      <c r="B73" s="315" t="s">
        <v>1043</v>
      </c>
      <c r="C73" s="332" t="s">
        <v>1083</v>
      </c>
      <c r="D73" s="1278"/>
      <c r="E73" s="1281"/>
      <c r="F73" s="1281"/>
      <c r="G73" s="1300"/>
      <c r="H73" s="1257"/>
      <c r="I73" s="1310"/>
      <c r="J73" s="1313"/>
      <c r="K73" s="1313"/>
      <c r="L73" s="1323"/>
      <c r="M73" s="1339"/>
      <c r="N73" s="1357"/>
      <c r="O73" s="1360"/>
      <c r="P73" s="1360"/>
      <c r="Q73" s="1366"/>
      <c r="R73" s="1386"/>
      <c r="S73" s="1404"/>
      <c r="T73" s="1407"/>
      <c r="U73" s="1407"/>
      <c r="V73" s="1413"/>
      <c r="W73" s="1426"/>
      <c r="X73" s="1438"/>
      <c r="Y73" s="1441"/>
      <c r="Z73" s="1441"/>
      <c r="AA73" s="1447"/>
      <c r="AB73" s="1460"/>
    </row>
    <row r="74" spans="1:28" ht="15" customHeight="1">
      <c r="A74" s="314"/>
      <c r="B74" s="315"/>
      <c r="C74" s="332" t="s">
        <v>1084</v>
      </c>
      <c r="D74" s="1278"/>
      <c r="E74" s="1281"/>
      <c r="F74" s="1281"/>
      <c r="G74" s="1300"/>
      <c r="H74" s="1257"/>
      <c r="I74" s="1310"/>
      <c r="J74" s="1313"/>
      <c r="K74" s="1313"/>
      <c r="L74" s="1323"/>
      <c r="M74" s="1339"/>
      <c r="N74" s="1357"/>
      <c r="O74" s="1360"/>
      <c r="P74" s="1360"/>
      <c r="Q74" s="1366"/>
      <c r="R74" s="1386"/>
      <c r="S74" s="1404"/>
      <c r="T74" s="1407"/>
      <c r="U74" s="1407"/>
      <c r="V74" s="1413"/>
      <c r="W74" s="1426"/>
      <c r="X74" s="1438"/>
      <c r="Y74" s="1441"/>
      <c r="Z74" s="1441"/>
      <c r="AA74" s="1447"/>
      <c r="AB74" s="1460"/>
    </row>
    <row r="75" spans="1:28" ht="17.25" customHeight="1">
      <c r="A75" s="314"/>
      <c r="B75" s="315" t="s">
        <v>1046</v>
      </c>
      <c r="C75" s="332" t="s">
        <v>1085</v>
      </c>
      <c r="D75" s="1278"/>
      <c r="E75" s="1281"/>
      <c r="F75" s="1281"/>
      <c r="G75" s="1300"/>
      <c r="H75" s="1257"/>
      <c r="I75" s="1310"/>
      <c r="J75" s="1313"/>
      <c r="K75" s="1313"/>
      <c r="L75" s="1323"/>
      <c r="M75" s="1339"/>
      <c r="N75" s="1357"/>
      <c r="O75" s="1360"/>
      <c r="P75" s="1360"/>
      <c r="Q75" s="1366"/>
      <c r="R75" s="1386"/>
      <c r="S75" s="1404"/>
      <c r="T75" s="1407"/>
      <c r="U75" s="1407"/>
      <c r="V75" s="1413"/>
      <c r="W75" s="1426"/>
      <c r="X75" s="1438"/>
      <c r="Y75" s="1441"/>
      <c r="Z75" s="1441"/>
      <c r="AA75" s="1447"/>
      <c r="AB75" s="1460"/>
    </row>
    <row r="76" spans="1:28" ht="15" customHeight="1">
      <c r="A76" s="314"/>
      <c r="B76" s="315"/>
      <c r="C76" s="332" t="s">
        <v>1086</v>
      </c>
      <c r="D76" s="1278"/>
      <c r="E76" s="1281"/>
      <c r="F76" s="1281"/>
      <c r="G76" s="1300"/>
      <c r="H76" s="1257"/>
      <c r="I76" s="1310"/>
      <c r="J76" s="1313"/>
      <c r="K76" s="1313"/>
      <c r="L76" s="1323"/>
      <c r="M76" s="1339"/>
      <c r="N76" s="1357"/>
      <c r="O76" s="1360"/>
      <c r="P76" s="1360"/>
      <c r="Q76" s="1366"/>
      <c r="R76" s="1386"/>
      <c r="S76" s="1404"/>
      <c r="T76" s="1407"/>
      <c r="U76" s="1407"/>
      <c r="V76" s="1413"/>
      <c r="W76" s="1426"/>
      <c r="X76" s="1438"/>
      <c r="Y76" s="1441"/>
      <c r="Z76" s="1441"/>
      <c r="AA76" s="1447"/>
      <c r="AB76" s="1460"/>
    </row>
    <row r="77" spans="1:28" ht="16.5" customHeight="1">
      <c r="A77" s="314"/>
      <c r="B77" s="315" t="s">
        <v>1051</v>
      </c>
      <c r="C77" s="332" t="s">
        <v>1087</v>
      </c>
      <c r="D77" s="1278"/>
      <c r="E77" s="1281"/>
      <c r="F77" s="1281"/>
      <c r="G77" s="1300"/>
      <c r="H77" s="1257"/>
      <c r="I77" s="1310"/>
      <c r="J77" s="1313"/>
      <c r="K77" s="1313"/>
      <c r="L77" s="1323"/>
      <c r="M77" s="1339"/>
      <c r="N77" s="1357"/>
      <c r="O77" s="1360"/>
      <c r="P77" s="1360"/>
      <c r="Q77" s="1366"/>
      <c r="R77" s="1386"/>
      <c r="S77" s="1404"/>
      <c r="T77" s="1407"/>
      <c r="U77" s="1407"/>
      <c r="V77" s="1413"/>
      <c r="W77" s="1426"/>
      <c r="X77" s="1438"/>
      <c r="Y77" s="1441"/>
      <c r="Z77" s="1441"/>
      <c r="AA77" s="1447"/>
      <c r="AB77" s="1460"/>
    </row>
    <row r="78" spans="1:28" ht="15" customHeight="1">
      <c r="A78" s="314"/>
      <c r="B78" s="315"/>
      <c r="C78" s="332" t="s">
        <v>1086</v>
      </c>
      <c r="D78" s="1278"/>
      <c r="E78" s="1281"/>
      <c r="F78" s="1281"/>
      <c r="G78" s="1300"/>
      <c r="H78" s="1257"/>
      <c r="I78" s="1310"/>
      <c r="J78" s="1313"/>
      <c r="K78" s="1313"/>
      <c r="L78" s="1323"/>
      <c r="M78" s="1339"/>
      <c r="N78" s="1357"/>
      <c r="O78" s="1360"/>
      <c r="P78" s="1360"/>
      <c r="Q78" s="1366"/>
      <c r="R78" s="1386"/>
      <c r="S78" s="1404"/>
      <c r="T78" s="1407"/>
      <c r="U78" s="1407"/>
      <c r="V78" s="1413"/>
      <c r="W78" s="1426"/>
      <c r="X78" s="1438"/>
      <c r="Y78" s="1441"/>
      <c r="Z78" s="1441"/>
      <c r="AA78" s="1447"/>
      <c r="AB78" s="1460"/>
    </row>
    <row r="79" spans="1:28" ht="15" customHeight="1">
      <c r="A79" s="314"/>
      <c r="B79" s="315" t="s">
        <v>1053</v>
      </c>
      <c r="C79" s="332" t="s">
        <v>1088</v>
      </c>
      <c r="D79" s="1278"/>
      <c r="E79" s="1281"/>
      <c r="F79" s="1281"/>
      <c r="G79" s="1300"/>
      <c r="H79" s="1257"/>
      <c r="I79" s="1310"/>
      <c r="J79" s="1313"/>
      <c r="K79" s="1313"/>
      <c r="L79" s="1323"/>
      <c r="M79" s="1339"/>
      <c r="N79" s="1357"/>
      <c r="O79" s="1360"/>
      <c r="P79" s="1360"/>
      <c r="Q79" s="1366"/>
      <c r="R79" s="1386"/>
      <c r="S79" s="1404"/>
      <c r="T79" s="1407"/>
      <c r="U79" s="1407"/>
      <c r="V79" s="1413"/>
      <c r="W79" s="1426"/>
      <c r="X79" s="1438"/>
      <c r="Y79" s="1441"/>
      <c r="Z79" s="1441"/>
      <c r="AA79" s="1447"/>
      <c r="AB79" s="1460"/>
    </row>
    <row r="80" spans="1:28" ht="15" customHeight="1">
      <c r="A80" s="314"/>
      <c r="B80" s="315"/>
      <c r="C80" s="332" t="s">
        <v>1089</v>
      </c>
      <c r="D80" s="1279"/>
      <c r="E80" s="1305"/>
      <c r="F80" s="1305"/>
      <c r="G80" s="1303"/>
      <c r="H80" s="1258"/>
      <c r="I80" s="1311"/>
      <c r="J80" s="1341"/>
      <c r="K80" s="1341"/>
      <c r="L80" s="1343"/>
      <c r="M80" s="1340"/>
      <c r="N80" s="1358"/>
      <c r="O80" s="1388"/>
      <c r="P80" s="1388"/>
      <c r="Q80" s="1390"/>
      <c r="R80" s="1387"/>
      <c r="S80" s="1405"/>
      <c r="T80" s="1428"/>
      <c r="U80" s="1428"/>
      <c r="V80" s="1430"/>
      <c r="W80" s="1427"/>
      <c r="X80" s="1439"/>
      <c r="Y80" s="1462"/>
      <c r="Z80" s="1462"/>
      <c r="AA80" s="1464"/>
      <c r="AB80" s="1461"/>
    </row>
    <row r="81" spans="1:28" s="331" customFormat="1" ht="15" customHeight="1">
      <c r="A81" s="330">
        <v>6</v>
      </c>
      <c r="B81" s="1236" t="s">
        <v>1090</v>
      </c>
      <c r="C81" s="1237"/>
      <c r="D81" s="387"/>
      <c r="E81" s="388"/>
      <c r="F81" s="388"/>
      <c r="G81" s="389"/>
      <c r="H81" s="390"/>
      <c r="I81" s="414"/>
      <c r="J81" s="415"/>
      <c r="K81" s="415"/>
      <c r="L81" s="416"/>
      <c r="M81" s="417"/>
      <c r="N81" s="441"/>
      <c r="O81" s="442"/>
      <c r="P81" s="442"/>
      <c r="Q81" s="443"/>
      <c r="R81" s="444"/>
      <c r="S81" s="468"/>
      <c r="T81" s="469"/>
      <c r="U81" s="469"/>
      <c r="V81" s="470"/>
      <c r="W81" s="471"/>
      <c r="X81" s="495"/>
      <c r="Y81" s="496"/>
      <c r="Z81" s="496"/>
      <c r="AA81" s="497"/>
      <c r="AB81" s="498"/>
    </row>
    <row r="82" spans="1:28" ht="62.25" customHeight="1">
      <c r="A82" s="314"/>
      <c r="B82" s="1238" t="s">
        <v>1091</v>
      </c>
      <c r="C82" s="1239"/>
      <c r="D82" s="1304"/>
      <c r="E82" s="1271"/>
      <c r="F82" s="1262"/>
      <c r="G82" s="1253" t="s">
        <v>2208</v>
      </c>
      <c r="H82" s="1256"/>
      <c r="I82" s="1315"/>
      <c r="J82" s="1316"/>
      <c r="K82" s="1332"/>
      <c r="L82" s="1335" t="s">
        <v>2208</v>
      </c>
      <c r="M82" s="1338"/>
      <c r="N82" s="1375"/>
      <c r="O82" s="1376"/>
      <c r="P82" s="1379"/>
      <c r="Q82" s="1382" t="s">
        <v>2208</v>
      </c>
      <c r="R82" s="1385"/>
      <c r="S82" s="1415"/>
      <c r="T82" s="1416"/>
      <c r="U82" s="1419"/>
      <c r="V82" s="1422"/>
      <c r="W82" s="1425"/>
      <c r="X82" s="1449"/>
      <c r="Y82" s="1450"/>
      <c r="Z82" s="1453"/>
      <c r="AA82" s="1456"/>
      <c r="AB82" s="1459"/>
    </row>
    <row r="83" spans="1:28" ht="15" customHeight="1">
      <c r="A83" s="314"/>
      <c r="B83" s="1240" t="s">
        <v>1092</v>
      </c>
      <c r="C83" s="1239"/>
      <c r="D83" s="1304"/>
      <c r="E83" s="1272"/>
      <c r="F83" s="1263"/>
      <c r="G83" s="1254"/>
      <c r="H83" s="1257"/>
      <c r="I83" s="1315"/>
      <c r="J83" s="1317"/>
      <c r="K83" s="1333"/>
      <c r="L83" s="1336"/>
      <c r="M83" s="1339"/>
      <c r="N83" s="1375"/>
      <c r="O83" s="1377"/>
      <c r="P83" s="1380"/>
      <c r="Q83" s="1383"/>
      <c r="R83" s="1386"/>
      <c r="S83" s="1415"/>
      <c r="T83" s="1417"/>
      <c r="U83" s="1420"/>
      <c r="V83" s="1423"/>
      <c r="W83" s="1426"/>
      <c r="X83" s="1449"/>
      <c r="Y83" s="1451"/>
      <c r="Z83" s="1454"/>
      <c r="AA83" s="1457"/>
      <c r="AB83" s="1460"/>
    </row>
    <row r="84" spans="1:28" ht="15" customHeight="1">
      <c r="A84" s="314"/>
      <c r="B84" s="315" t="s">
        <v>1043</v>
      </c>
      <c r="C84" s="362" t="s">
        <v>1093</v>
      </c>
      <c r="D84" s="1304"/>
      <c r="E84" s="1272"/>
      <c r="F84" s="1263"/>
      <c r="G84" s="1254"/>
      <c r="H84" s="1257"/>
      <c r="I84" s="1315"/>
      <c r="J84" s="1317"/>
      <c r="K84" s="1333"/>
      <c r="L84" s="1336"/>
      <c r="M84" s="1339"/>
      <c r="N84" s="1375"/>
      <c r="O84" s="1377"/>
      <c r="P84" s="1380"/>
      <c r="Q84" s="1383"/>
      <c r="R84" s="1386"/>
      <c r="S84" s="1415"/>
      <c r="T84" s="1417"/>
      <c r="U84" s="1420"/>
      <c r="V84" s="1423"/>
      <c r="W84" s="1426"/>
      <c r="X84" s="1449"/>
      <c r="Y84" s="1451"/>
      <c r="Z84" s="1454"/>
      <c r="AA84" s="1457"/>
      <c r="AB84" s="1460"/>
    </row>
    <row r="85" spans="1:28" ht="30.75" customHeight="1">
      <c r="A85" s="314"/>
      <c r="B85" s="315"/>
      <c r="C85" s="332" t="s">
        <v>1094</v>
      </c>
      <c r="D85" s="1304"/>
      <c r="E85" s="1272"/>
      <c r="F85" s="1263"/>
      <c r="G85" s="1254"/>
      <c r="H85" s="1257"/>
      <c r="I85" s="1315"/>
      <c r="J85" s="1317"/>
      <c r="K85" s="1333"/>
      <c r="L85" s="1336"/>
      <c r="M85" s="1339"/>
      <c r="N85" s="1375"/>
      <c r="O85" s="1377"/>
      <c r="P85" s="1380"/>
      <c r="Q85" s="1383"/>
      <c r="R85" s="1386"/>
      <c r="S85" s="1415"/>
      <c r="T85" s="1417"/>
      <c r="U85" s="1420"/>
      <c r="V85" s="1423"/>
      <c r="W85" s="1426"/>
      <c r="X85" s="1449"/>
      <c r="Y85" s="1451"/>
      <c r="Z85" s="1454"/>
      <c r="AA85" s="1457"/>
      <c r="AB85" s="1460"/>
    </row>
    <row r="86" spans="1:28" ht="15" customHeight="1">
      <c r="A86" s="314"/>
      <c r="B86" s="315" t="s">
        <v>1046</v>
      </c>
      <c r="C86" s="362" t="s">
        <v>1095</v>
      </c>
      <c r="D86" s="1304"/>
      <c r="E86" s="1272"/>
      <c r="F86" s="1263"/>
      <c r="G86" s="1254"/>
      <c r="H86" s="1257"/>
      <c r="I86" s="1315"/>
      <c r="J86" s="1317"/>
      <c r="K86" s="1333"/>
      <c r="L86" s="1336"/>
      <c r="M86" s="1339"/>
      <c r="N86" s="1375"/>
      <c r="O86" s="1377"/>
      <c r="P86" s="1380"/>
      <c r="Q86" s="1383"/>
      <c r="R86" s="1386"/>
      <c r="S86" s="1415"/>
      <c r="T86" s="1417"/>
      <c r="U86" s="1420"/>
      <c r="V86" s="1423"/>
      <c r="W86" s="1426"/>
      <c r="X86" s="1449"/>
      <c r="Y86" s="1451"/>
      <c r="Z86" s="1454"/>
      <c r="AA86" s="1457"/>
      <c r="AB86" s="1460"/>
    </row>
    <row r="87" spans="1:28" ht="29.25" customHeight="1">
      <c r="A87" s="314"/>
      <c r="B87" s="315"/>
      <c r="C87" s="363" t="s">
        <v>1094</v>
      </c>
      <c r="D87" s="1304"/>
      <c r="E87" s="1272"/>
      <c r="F87" s="1263"/>
      <c r="G87" s="1254"/>
      <c r="H87" s="1257"/>
      <c r="I87" s="1315"/>
      <c r="J87" s="1317"/>
      <c r="K87" s="1333"/>
      <c r="L87" s="1336"/>
      <c r="M87" s="1339"/>
      <c r="N87" s="1375"/>
      <c r="O87" s="1377"/>
      <c r="P87" s="1380"/>
      <c r="Q87" s="1383"/>
      <c r="R87" s="1386"/>
      <c r="S87" s="1415"/>
      <c r="T87" s="1417"/>
      <c r="U87" s="1420"/>
      <c r="V87" s="1423"/>
      <c r="W87" s="1426"/>
      <c r="X87" s="1449"/>
      <c r="Y87" s="1451"/>
      <c r="Z87" s="1454"/>
      <c r="AA87" s="1457"/>
      <c r="AB87" s="1460"/>
    </row>
    <row r="88" spans="1:28" ht="15" customHeight="1">
      <c r="A88" s="314"/>
      <c r="B88" s="315"/>
      <c r="C88" s="364" t="s">
        <v>1956</v>
      </c>
      <c r="D88" s="1304"/>
      <c r="E88" s="1272"/>
      <c r="F88" s="1263"/>
      <c r="G88" s="1254"/>
      <c r="H88" s="1257"/>
      <c r="I88" s="1315"/>
      <c r="J88" s="1317"/>
      <c r="K88" s="1333"/>
      <c r="L88" s="1336"/>
      <c r="M88" s="1339"/>
      <c r="N88" s="1375"/>
      <c r="O88" s="1377"/>
      <c r="P88" s="1380"/>
      <c r="Q88" s="1383"/>
      <c r="R88" s="1386"/>
      <c r="S88" s="1415"/>
      <c r="T88" s="1417"/>
      <c r="U88" s="1420"/>
      <c r="V88" s="1423"/>
      <c r="W88" s="1426"/>
      <c r="X88" s="1449"/>
      <c r="Y88" s="1451"/>
      <c r="Z88" s="1454"/>
      <c r="AA88" s="1457"/>
      <c r="AB88" s="1460"/>
    </row>
    <row r="89" spans="1:28" ht="15" customHeight="1">
      <c r="A89" s="314"/>
      <c r="B89" s="315" t="s">
        <v>1051</v>
      </c>
      <c r="C89" s="362" t="s">
        <v>1096</v>
      </c>
      <c r="D89" s="1304"/>
      <c r="E89" s="1272"/>
      <c r="F89" s="1263"/>
      <c r="G89" s="1254"/>
      <c r="H89" s="1257"/>
      <c r="I89" s="1315"/>
      <c r="J89" s="1317"/>
      <c r="K89" s="1333"/>
      <c r="L89" s="1336"/>
      <c r="M89" s="1339"/>
      <c r="N89" s="1375"/>
      <c r="O89" s="1377"/>
      <c r="P89" s="1380"/>
      <c r="Q89" s="1383"/>
      <c r="R89" s="1386"/>
      <c r="S89" s="1415"/>
      <c r="T89" s="1417"/>
      <c r="U89" s="1420"/>
      <c r="V89" s="1423"/>
      <c r="W89" s="1426"/>
      <c r="X89" s="1449"/>
      <c r="Y89" s="1451"/>
      <c r="Z89" s="1454"/>
      <c r="AA89" s="1457"/>
      <c r="AB89" s="1460"/>
    </row>
    <row r="90" spans="1:28" ht="32.25" customHeight="1">
      <c r="A90" s="314"/>
      <c r="B90" s="315"/>
      <c r="C90" s="363" t="s">
        <v>1957</v>
      </c>
      <c r="D90" s="1304"/>
      <c r="E90" s="1272"/>
      <c r="F90" s="1263"/>
      <c r="G90" s="1254"/>
      <c r="H90" s="1257"/>
      <c r="I90" s="1315"/>
      <c r="J90" s="1317"/>
      <c r="K90" s="1333"/>
      <c r="L90" s="1336"/>
      <c r="M90" s="1339"/>
      <c r="N90" s="1375"/>
      <c r="O90" s="1377"/>
      <c r="P90" s="1380"/>
      <c r="Q90" s="1383"/>
      <c r="R90" s="1386"/>
      <c r="S90" s="1415"/>
      <c r="T90" s="1417"/>
      <c r="U90" s="1420"/>
      <c r="V90" s="1423"/>
      <c r="W90" s="1426"/>
      <c r="X90" s="1449"/>
      <c r="Y90" s="1451"/>
      <c r="Z90" s="1454"/>
      <c r="AA90" s="1457"/>
      <c r="AB90" s="1460"/>
    </row>
    <row r="91" spans="1:28" ht="18" customHeight="1">
      <c r="A91" s="314"/>
      <c r="B91" s="315"/>
      <c r="C91" s="364" t="s">
        <v>1958</v>
      </c>
      <c r="D91" s="1304"/>
      <c r="E91" s="1272"/>
      <c r="F91" s="1263"/>
      <c r="G91" s="1254"/>
      <c r="H91" s="1257"/>
      <c r="I91" s="1315"/>
      <c r="J91" s="1317"/>
      <c r="K91" s="1333"/>
      <c r="L91" s="1336"/>
      <c r="M91" s="1339"/>
      <c r="N91" s="1375"/>
      <c r="O91" s="1377"/>
      <c r="P91" s="1380"/>
      <c r="Q91" s="1383"/>
      <c r="R91" s="1386"/>
      <c r="S91" s="1415"/>
      <c r="T91" s="1417"/>
      <c r="U91" s="1420"/>
      <c r="V91" s="1423"/>
      <c r="W91" s="1426"/>
      <c r="X91" s="1449"/>
      <c r="Y91" s="1451"/>
      <c r="Z91" s="1454"/>
      <c r="AA91" s="1457"/>
      <c r="AB91" s="1460"/>
    </row>
    <row r="92" spans="1:28" ht="15" customHeight="1">
      <c r="A92" s="314"/>
      <c r="B92" s="315" t="s">
        <v>1053</v>
      </c>
      <c r="C92" s="332" t="s">
        <v>1097</v>
      </c>
      <c r="D92" s="1304"/>
      <c r="E92" s="1272"/>
      <c r="F92" s="1263"/>
      <c r="G92" s="1254"/>
      <c r="H92" s="1257"/>
      <c r="I92" s="1315"/>
      <c r="J92" s="1317"/>
      <c r="K92" s="1333"/>
      <c r="L92" s="1336"/>
      <c r="M92" s="1339"/>
      <c r="N92" s="1375"/>
      <c r="O92" s="1377"/>
      <c r="P92" s="1380"/>
      <c r="Q92" s="1383"/>
      <c r="R92" s="1386"/>
      <c r="S92" s="1415"/>
      <c r="T92" s="1417"/>
      <c r="U92" s="1420"/>
      <c r="V92" s="1423"/>
      <c r="W92" s="1426"/>
      <c r="X92" s="1449"/>
      <c r="Y92" s="1451"/>
      <c r="Z92" s="1454"/>
      <c r="AA92" s="1457"/>
      <c r="AB92" s="1460"/>
    </row>
    <row r="93" spans="1:28" ht="30.75" customHeight="1">
      <c r="A93" s="314"/>
      <c r="B93" s="315"/>
      <c r="C93" s="363" t="s">
        <v>1094</v>
      </c>
      <c r="D93" s="1304"/>
      <c r="E93" s="1272"/>
      <c r="F93" s="1263"/>
      <c r="G93" s="1254"/>
      <c r="H93" s="1257"/>
      <c r="I93" s="1315"/>
      <c r="J93" s="1317"/>
      <c r="K93" s="1333"/>
      <c r="L93" s="1336"/>
      <c r="M93" s="1339"/>
      <c r="N93" s="1375"/>
      <c r="O93" s="1377"/>
      <c r="P93" s="1380"/>
      <c r="Q93" s="1383"/>
      <c r="R93" s="1386"/>
      <c r="S93" s="1415"/>
      <c r="T93" s="1417"/>
      <c r="U93" s="1420"/>
      <c r="V93" s="1423"/>
      <c r="W93" s="1426"/>
      <c r="X93" s="1449"/>
      <c r="Y93" s="1451"/>
      <c r="Z93" s="1454"/>
      <c r="AA93" s="1457"/>
      <c r="AB93" s="1460"/>
    </row>
    <row r="94" spans="1:28" ht="15" customHeight="1">
      <c r="A94" s="314"/>
      <c r="B94" s="315"/>
      <c r="C94" s="364" t="s">
        <v>1959</v>
      </c>
      <c r="D94" s="1304"/>
      <c r="E94" s="1273"/>
      <c r="F94" s="1264"/>
      <c r="G94" s="1255"/>
      <c r="H94" s="1258"/>
      <c r="I94" s="1315"/>
      <c r="J94" s="1318"/>
      <c r="K94" s="1334"/>
      <c r="L94" s="1337"/>
      <c r="M94" s="1340"/>
      <c r="N94" s="1375"/>
      <c r="O94" s="1378"/>
      <c r="P94" s="1381"/>
      <c r="Q94" s="1384"/>
      <c r="R94" s="1387"/>
      <c r="S94" s="1415"/>
      <c r="T94" s="1418"/>
      <c r="U94" s="1421"/>
      <c r="V94" s="1424"/>
      <c r="W94" s="1427"/>
      <c r="X94" s="1449"/>
      <c r="Y94" s="1452"/>
      <c r="Z94" s="1455"/>
      <c r="AA94" s="1458"/>
      <c r="AB94" s="1461"/>
    </row>
    <row r="95" spans="1:28" s="331" customFormat="1" ht="15" customHeight="1">
      <c r="A95" s="330">
        <v>7</v>
      </c>
      <c r="B95" s="1236" t="s">
        <v>1098</v>
      </c>
      <c r="C95" s="1237"/>
      <c r="D95" s="381"/>
      <c r="E95" s="388"/>
      <c r="F95" s="388"/>
      <c r="G95" s="389"/>
      <c r="H95" s="390"/>
      <c r="I95" s="408"/>
      <c r="J95" s="415"/>
      <c r="K95" s="415"/>
      <c r="L95" s="416"/>
      <c r="M95" s="417"/>
      <c r="N95" s="435"/>
      <c r="O95" s="442"/>
      <c r="P95" s="442"/>
      <c r="Q95" s="443"/>
      <c r="R95" s="444"/>
      <c r="S95" s="462"/>
      <c r="T95" s="469"/>
      <c r="U95" s="469"/>
      <c r="V95" s="470"/>
      <c r="W95" s="471"/>
      <c r="X95" s="489"/>
      <c r="Y95" s="496"/>
      <c r="Z95" s="496"/>
      <c r="AA95" s="497"/>
      <c r="AB95" s="498"/>
    </row>
    <row r="96" spans="1:28" ht="52.5" customHeight="1">
      <c r="A96" s="314"/>
      <c r="B96" s="1238" t="s">
        <v>1099</v>
      </c>
      <c r="C96" s="1239"/>
      <c r="D96" s="1304"/>
      <c r="E96" s="1306"/>
      <c r="F96" s="1262"/>
      <c r="G96" s="1253" t="s">
        <v>2208</v>
      </c>
      <c r="H96" s="1256"/>
      <c r="I96" s="1315"/>
      <c r="J96" s="1353"/>
      <c r="K96" s="1332"/>
      <c r="L96" s="1335" t="s">
        <v>2208</v>
      </c>
      <c r="M96" s="1338"/>
      <c r="N96" s="1375"/>
      <c r="O96" s="1400"/>
      <c r="P96" s="1379"/>
      <c r="Q96" s="1382" t="s">
        <v>2208</v>
      </c>
      <c r="R96" s="1385"/>
      <c r="S96" s="1415"/>
      <c r="T96" s="1434"/>
      <c r="U96" s="1419"/>
      <c r="V96" s="1422"/>
      <c r="W96" s="1425"/>
      <c r="X96" s="1449"/>
      <c r="Y96" s="1468"/>
      <c r="Z96" s="1453"/>
      <c r="AA96" s="1456"/>
      <c r="AB96" s="1459"/>
    </row>
    <row r="97" spans="1:28" ht="15" customHeight="1">
      <c r="A97" s="314"/>
      <c r="B97" s="315" t="s">
        <v>1043</v>
      </c>
      <c r="C97" s="332" t="s">
        <v>1100</v>
      </c>
      <c r="D97" s="1304"/>
      <c r="E97" s="1307"/>
      <c r="F97" s="1263"/>
      <c r="G97" s="1254"/>
      <c r="H97" s="1257"/>
      <c r="I97" s="1315"/>
      <c r="J97" s="1354"/>
      <c r="K97" s="1333"/>
      <c r="L97" s="1336"/>
      <c r="M97" s="1339"/>
      <c r="N97" s="1375"/>
      <c r="O97" s="1401"/>
      <c r="P97" s="1380"/>
      <c r="Q97" s="1383"/>
      <c r="R97" s="1386"/>
      <c r="S97" s="1415"/>
      <c r="T97" s="1435"/>
      <c r="U97" s="1420"/>
      <c r="V97" s="1423"/>
      <c r="W97" s="1426"/>
      <c r="X97" s="1449"/>
      <c r="Y97" s="1469"/>
      <c r="Z97" s="1454"/>
      <c r="AA97" s="1457"/>
      <c r="AB97" s="1460"/>
    </row>
    <row r="98" spans="1:28" ht="15" customHeight="1">
      <c r="A98" s="314"/>
      <c r="B98" s="315" t="s">
        <v>1046</v>
      </c>
      <c r="C98" s="332" t="s">
        <v>1101</v>
      </c>
      <c r="D98" s="1304"/>
      <c r="E98" s="1307"/>
      <c r="F98" s="1263"/>
      <c r="G98" s="1254"/>
      <c r="H98" s="1257"/>
      <c r="I98" s="1315"/>
      <c r="J98" s="1354"/>
      <c r="K98" s="1333"/>
      <c r="L98" s="1336"/>
      <c r="M98" s="1339"/>
      <c r="N98" s="1375"/>
      <c r="O98" s="1401"/>
      <c r="P98" s="1380"/>
      <c r="Q98" s="1383"/>
      <c r="R98" s="1386"/>
      <c r="S98" s="1415"/>
      <c r="T98" s="1435"/>
      <c r="U98" s="1420"/>
      <c r="V98" s="1423"/>
      <c r="W98" s="1426"/>
      <c r="X98" s="1449"/>
      <c r="Y98" s="1469"/>
      <c r="Z98" s="1454"/>
      <c r="AA98" s="1457"/>
      <c r="AB98" s="1460"/>
    </row>
    <row r="99" spans="1:28" ht="30" customHeight="1">
      <c r="A99" s="314"/>
      <c r="B99" s="315"/>
      <c r="C99" s="332" t="s">
        <v>1102</v>
      </c>
      <c r="D99" s="1304"/>
      <c r="E99" s="1307"/>
      <c r="F99" s="1263"/>
      <c r="G99" s="1254"/>
      <c r="H99" s="1257"/>
      <c r="I99" s="1315"/>
      <c r="J99" s="1354"/>
      <c r="K99" s="1333"/>
      <c r="L99" s="1336"/>
      <c r="M99" s="1339"/>
      <c r="N99" s="1375"/>
      <c r="O99" s="1401"/>
      <c r="P99" s="1380"/>
      <c r="Q99" s="1383"/>
      <c r="R99" s="1386"/>
      <c r="S99" s="1415"/>
      <c r="T99" s="1435"/>
      <c r="U99" s="1420"/>
      <c r="V99" s="1423"/>
      <c r="W99" s="1426"/>
      <c r="X99" s="1449"/>
      <c r="Y99" s="1469"/>
      <c r="Z99" s="1454"/>
      <c r="AA99" s="1457"/>
      <c r="AB99" s="1460"/>
    </row>
    <row r="100" spans="1:28" ht="15" customHeight="1">
      <c r="A100" s="314"/>
      <c r="B100" s="315"/>
      <c r="C100" s="332" t="s">
        <v>1103</v>
      </c>
      <c r="D100" s="1304"/>
      <c r="E100" s="1307"/>
      <c r="F100" s="1263"/>
      <c r="G100" s="1254"/>
      <c r="H100" s="1257"/>
      <c r="I100" s="1315"/>
      <c r="J100" s="1354"/>
      <c r="K100" s="1333"/>
      <c r="L100" s="1336"/>
      <c r="M100" s="1339"/>
      <c r="N100" s="1375"/>
      <c r="O100" s="1401"/>
      <c r="P100" s="1380"/>
      <c r="Q100" s="1383"/>
      <c r="R100" s="1386"/>
      <c r="S100" s="1415"/>
      <c r="T100" s="1435"/>
      <c r="U100" s="1420"/>
      <c r="V100" s="1423"/>
      <c r="W100" s="1426"/>
      <c r="X100" s="1449"/>
      <c r="Y100" s="1469"/>
      <c r="Z100" s="1454"/>
      <c r="AA100" s="1457"/>
      <c r="AB100" s="1460"/>
    </row>
    <row r="101" spans="1:28" ht="15" customHeight="1">
      <c r="A101" s="314"/>
      <c r="B101" s="315" t="s">
        <v>1051</v>
      </c>
      <c r="C101" s="332" t="s">
        <v>1104</v>
      </c>
      <c r="D101" s="1304"/>
      <c r="E101" s="1307"/>
      <c r="F101" s="1263"/>
      <c r="G101" s="1254"/>
      <c r="H101" s="1257"/>
      <c r="I101" s="1315"/>
      <c r="J101" s="1354"/>
      <c r="K101" s="1333"/>
      <c r="L101" s="1336"/>
      <c r="M101" s="1339"/>
      <c r="N101" s="1375"/>
      <c r="O101" s="1401"/>
      <c r="P101" s="1380"/>
      <c r="Q101" s="1383"/>
      <c r="R101" s="1386"/>
      <c r="S101" s="1415"/>
      <c r="T101" s="1435"/>
      <c r="U101" s="1420"/>
      <c r="V101" s="1423"/>
      <c r="W101" s="1426"/>
      <c r="X101" s="1449"/>
      <c r="Y101" s="1469"/>
      <c r="Z101" s="1454"/>
      <c r="AA101" s="1457"/>
      <c r="AB101" s="1460"/>
    </row>
    <row r="102" spans="1:28" ht="15" customHeight="1">
      <c r="A102" s="314"/>
      <c r="B102" s="315"/>
      <c r="C102" s="332" t="s">
        <v>1105</v>
      </c>
      <c r="D102" s="1304"/>
      <c r="E102" s="1307"/>
      <c r="F102" s="1263"/>
      <c r="G102" s="1254"/>
      <c r="H102" s="1257"/>
      <c r="I102" s="1315"/>
      <c r="J102" s="1354"/>
      <c r="K102" s="1333"/>
      <c r="L102" s="1336"/>
      <c r="M102" s="1339"/>
      <c r="N102" s="1375"/>
      <c r="O102" s="1401"/>
      <c r="P102" s="1380"/>
      <c r="Q102" s="1383"/>
      <c r="R102" s="1386"/>
      <c r="S102" s="1415"/>
      <c r="T102" s="1435"/>
      <c r="U102" s="1420"/>
      <c r="V102" s="1423"/>
      <c r="W102" s="1426"/>
      <c r="X102" s="1449"/>
      <c r="Y102" s="1469"/>
      <c r="Z102" s="1454"/>
      <c r="AA102" s="1457"/>
      <c r="AB102" s="1460"/>
    </row>
    <row r="103" spans="1:28" ht="15" customHeight="1">
      <c r="A103" s="314"/>
      <c r="B103" s="315"/>
      <c r="C103" s="332" t="s">
        <v>1106</v>
      </c>
      <c r="D103" s="1304"/>
      <c r="E103" s="1307"/>
      <c r="F103" s="1263"/>
      <c r="G103" s="1254"/>
      <c r="H103" s="1257"/>
      <c r="I103" s="1315"/>
      <c r="J103" s="1354"/>
      <c r="K103" s="1333"/>
      <c r="L103" s="1336"/>
      <c r="M103" s="1339"/>
      <c r="N103" s="1375"/>
      <c r="O103" s="1401"/>
      <c r="P103" s="1380"/>
      <c r="Q103" s="1383"/>
      <c r="R103" s="1386"/>
      <c r="S103" s="1415"/>
      <c r="T103" s="1435"/>
      <c r="U103" s="1420"/>
      <c r="V103" s="1423"/>
      <c r="W103" s="1426"/>
      <c r="X103" s="1449"/>
      <c r="Y103" s="1469"/>
      <c r="Z103" s="1454"/>
      <c r="AA103" s="1457"/>
      <c r="AB103" s="1460"/>
    </row>
    <row r="104" spans="1:28" ht="15" customHeight="1">
      <c r="A104" s="314"/>
      <c r="B104" s="315" t="s">
        <v>1053</v>
      </c>
      <c r="C104" s="332" t="s">
        <v>1104</v>
      </c>
      <c r="D104" s="1304"/>
      <c r="E104" s="1307"/>
      <c r="F104" s="1263"/>
      <c r="G104" s="1254"/>
      <c r="H104" s="1257"/>
      <c r="I104" s="1315"/>
      <c r="J104" s="1354"/>
      <c r="K104" s="1333"/>
      <c r="L104" s="1336"/>
      <c r="M104" s="1339"/>
      <c r="N104" s="1375"/>
      <c r="O104" s="1401"/>
      <c r="P104" s="1380"/>
      <c r="Q104" s="1383"/>
      <c r="R104" s="1386"/>
      <c r="S104" s="1415"/>
      <c r="T104" s="1435"/>
      <c r="U104" s="1420"/>
      <c r="V104" s="1423"/>
      <c r="W104" s="1426"/>
      <c r="X104" s="1449"/>
      <c r="Y104" s="1469"/>
      <c r="Z104" s="1454"/>
      <c r="AA104" s="1457"/>
      <c r="AB104" s="1460"/>
    </row>
    <row r="105" spans="1:28" ht="15" customHeight="1">
      <c r="A105" s="314"/>
      <c r="B105" s="315"/>
      <c r="C105" s="332" t="s">
        <v>1107</v>
      </c>
      <c r="D105" s="1304"/>
      <c r="E105" s="1307"/>
      <c r="F105" s="1263"/>
      <c r="G105" s="1254"/>
      <c r="H105" s="1257"/>
      <c r="I105" s="1315"/>
      <c r="J105" s="1354"/>
      <c r="K105" s="1333"/>
      <c r="L105" s="1336"/>
      <c r="M105" s="1339"/>
      <c r="N105" s="1375"/>
      <c r="O105" s="1401"/>
      <c r="P105" s="1380"/>
      <c r="Q105" s="1383"/>
      <c r="R105" s="1386"/>
      <c r="S105" s="1415"/>
      <c r="T105" s="1435"/>
      <c r="U105" s="1420"/>
      <c r="V105" s="1423"/>
      <c r="W105" s="1426"/>
      <c r="X105" s="1449"/>
      <c r="Y105" s="1469"/>
      <c r="Z105" s="1454"/>
      <c r="AA105" s="1457"/>
      <c r="AB105" s="1460"/>
    </row>
    <row r="106" spans="1:28" ht="20.25" customHeight="1">
      <c r="A106" s="314"/>
      <c r="B106" s="315"/>
      <c r="C106" s="332" t="s">
        <v>1106</v>
      </c>
      <c r="D106" s="1304"/>
      <c r="E106" s="1308"/>
      <c r="F106" s="1264"/>
      <c r="G106" s="1255"/>
      <c r="H106" s="1258"/>
      <c r="I106" s="1315"/>
      <c r="J106" s="1355"/>
      <c r="K106" s="1334"/>
      <c r="L106" s="1337"/>
      <c r="M106" s="1340"/>
      <c r="N106" s="1375"/>
      <c r="O106" s="1402"/>
      <c r="P106" s="1381"/>
      <c r="Q106" s="1384"/>
      <c r="R106" s="1387"/>
      <c r="S106" s="1415"/>
      <c r="T106" s="1436"/>
      <c r="U106" s="1421"/>
      <c r="V106" s="1424"/>
      <c r="W106" s="1427"/>
      <c r="X106" s="1449"/>
      <c r="Y106" s="1470"/>
      <c r="Z106" s="1455"/>
      <c r="AA106" s="1458"/>
      <c r="AB106" s="1461"/>
    </row>
    <row r="107" spans="1:28" s="331" customFormat="1" ht="15" customHeight="1">
      <c r="A107" s="330">
        <v>8</v>
      </c>
      <c r="B107" s="1236" t="s">
        <v>1108</v>
      </c>
      <c r="C107" s="1237"/>
      <c r="D107" s="391"/>
      <c r="E107" s="388"/>
      <c r="F107" s="388"/>
      <c r="G107" s="389"/>
      <c r="H107" s="390"/>
      <c r="I107" s="418"/>
      <c r="J107" s="415"/>
      <c r="K107" s="415"/>
      <c r="L107" s="416"/>
      <c r="M107" s="417"/>
      <c r="N107" s="445"/>
      <c r="O107" s="442"/>
      <c r="P107" s="442"/>
      <c r="Q107" s="443"/>
      <c r="R107" s="444"/>
      <c r="S107" s="472"/>
      <c r="T107" s="469"/>
      <c r="U107" s="469"/>
      <c r="V107" s="470"/>
      <c r="W107" s="471"/>
      <c r="X107" s="499"/>
      <c r="Y107" s="496"/>
      <c r="Z107" s="496"/>
      <c r="AA107" s="497"/>
      <c r="AB107" s="498"/>
    </row>
    <row r="108" spans="1:28" ht="77.25" customHeight="1">
      <c r="A108" s="314"/>
      <c r="B108" s="1238" t="s">
        <v>1109</v>
      </c>
      <c r="C108" s="1241"/>
      <c r="D108" s="1259"/>
      <c r="E108" s="1262"/>
      <c r="F108" s="1262"/>
      <c r="G108" s="1265"/>
      <c r="H108" s="1268" t="s">
        <v>2208</v>
      </c>
      <c r="I108" s="1344"/>
      <c r="J108" s="1332"/>
      <c r="K108" s="1332"/>
      <c r="L108" s="1347"/>
      <c r="M108" s="1350" t="s">
        <v>2208</v>
      </c>
      <c r="N108" s="1391"/>
      <c r="O108" s="1379"/>
      <c r="P108" s="1379"/>
      <c r="Q108" s="1394"/>
      <c r="R108" s="1397" t="s">
        <v>2208</v>
      </c>
      <c r="S108" s="1431"/>
      <c r="T108" s="1419"/>
      <c r="U108" s="1419"/>
      <c r="V108" s="1422"/>
      <c r="W108" s="1425"/>
      <c r="X108" s="1465"/>
      <c r="Y108" s="1453"/>
      <c r="Z108" s="1453"/>
      <c r="AA108" s="1456"/>
      <c r="AB108" s="1459"/>
    </row>
    <row r="109" spans="1:28" ht="15" customHeight="1">
      <c r="A109" s="314"/>
      <c r="B109" s="315" t="s">
        <v>1110</v>
      </c>
      <c r="C109" s="316"/>
      <c r="D109" s="1260"/>
      <c r="E109" s="1263"/>
      <c r="F109" s="1263"/>
      <c r="G109" s="1266"/>
      <c r="H109" s="1269"/>
      <c r="I109" s="1345"/>
      <c r="J109" s="1333"/>
      <c r="K109" s="1333"/>
      <c r="L109" s="1348"/>
      <c r="M109" s="1351"/>
      <c r="N109" s="1392"/>
      <c r="O109" s="1380"/>
      <c r="P109" s="1380"/>
      <c r="Q109" s="1395"/>
      <c r="R109" s="1398"/>
      <c r="S109" s="1432"/>
      <c r="T109" s="1420"/>
      <c r="U109" s="1420"/>
      <c r="V109" s="1423"/>
      <c r="W109" s="1426"/>
      <c r="X109" s="1466"/>
      <c r="Y109" s="1454"/>
      <c r="Z109" s="1454"/>
      <c r="AA109" s="1457"/>
      <c r="AB109" s="1460"/>
    </row>
    <row r="110" spans="1:28" ht="15" customHeight="1">
      <c r="A110" s="314"/>
      <c r="B110" s="315" t="s">
        <v>1043</v>
      </c>
      <c r="C110" s="316" t="s">
        <v>1111</v>
      </c>
      <c r="D110" s="1260"/>
      <c r="E110" s="1263"/>
      <c r="F110" s="1263"/>
      <c r="G110" s="1266"/>
      <c r="H110" s="1269"/>
      <c r="I110" s="1345"/>
      <c r="J110" s="1333"/>
      <c r="K110" s="1333"/>
      <c r="L110" s="1348"/>
      <c r="M110" s="1351"/>
      <c r="N110" s="1392"/>
      <c r="O110" s="1380"/>
      <c r="P110" s="1380"/>
      <c r="Q110" s="1395"/>
      <c r="R110" s="1398"/>
      <c r="S110" s="1432"/>
      <c r="T110" s="1420"/>
      <c r="U110" s="1420"/>
      <c r="V110" s="1423"/>
      <c r="W110" s="1426"/>
      <c r="X110" s="1466"/>
      <c r="Y110" s="1454"/>
      <c r="Z110" s="1454"/>
      <c r="AA110" s="1457"/>
      <c r="AB110" s="1460"/>
    </row>
    <row r="111" spans="1:28" ht="15" customHeight="1">
      <c r="A111" s="314"/>
      <c r="B111" s="315"/>
      <c r="C111" s="316" t="s">
        <v>1112</v>
      </c>
      <c r="D111" s="1260"/>
      <c r="E111" s="1263"/>
      <c r="F111" s="1263"/>
      <c r="G111" s="1266"/>
      <c r="H111" s="1269"/>
      <c r="I111" s="1345"/>
      <c r="J111" s="1333"/>
      <c r="K111" s="1333"/>
      <c r="L111" s="1348"/>
      <c r="M111" s="1351"/>
      <c r="N111" s="1392"/>
      <c r="O111" s="1380"/>
      <c r="P111" s="1380"/>
      <c r="Q111" s="1395"/>
      <c r="R111" s="1398"/>
      <c r="S111" s="1432"/>
      <c r="T111" s="1420"/>
      <c r="U111" s="1420"/>
      <c r="V111" s="1423"/>
      <c r="W111" s="1426"/>
      <c r="X111" s="1466"/>
      <c r="Y111" s="1454"/>
      <c r="Z111" s="1454"/>
      <c r="AA111" s="1457"/>
      <c r="AB111" s="1460"/>
    </row>
    <row r="112" spans="1:28" ht="15" customHeight="1">
      <c r="A112" s="314"/>
      <c r="B112" s="315" t="s">
        <v>1046</v>
      </c>
      <c r="C112" s="316" t="s">
        <v>1113</v>
      </c>
      <c r="D112" s="1260"/>
      <c r="E112" s="1263"/>
      <c r="F112" s="1263"/>
      <c r="G112" s="1266"/>
      <c r="H112" s="1269"/>
      <c r="I112" s="1345"/>
      <c r="J112" s="1333"/>
      <c r="K112" s="1333"/>
      <c r="L112" s="1348"/>
      <c r="M112" s="1351"/>
      <c r="N112" s="1392"/>
      <c r="O112" s="1380"/>
      <c r="P112" s="1380"/>
      <c r="Q112" s="1395"/>
      <c r="R112" s="1398"/>
      <c r="S112" s="1432"/>
      <c r="T112" s="1420"/>
      <c r="U112" s="1420"/>
      <c r="V112" s="1423"/>
      <c r="W112" s="1426"/>
      <c r="X112" s="1466"/>
      <c r="Y112" s="1454"/>
      <c r="Z112" s="1454"/>
      <c r="AA112" s="1457"/>
      <c r="AB112" s="1460"/>
    </row>
    <row r="113" spans="1:28" ht="15" customHeight="1">
      <c r="A113" s="314"/>
      <c r="B113" s="315"/>
      <c r="C113" s="316" t="s">
        <v>1114</v>
      </c>
      <c r="D113" s="1260"/>
      <c r="E113" s="1263"/>
      <c r="F113" s="1263"/>
      <c r="G113" s="1266"/>
      <c r="H113" s="1269"/>
      <c r="I113" s="1345"/>
      <c r="J113" s="1333"/>
      <c r="K113" s="1333"/>
      <c r="L113" s="1348"/>
      <c r="M113" s="1351"/>
      <c r="N113" s="1392"/>
      <c r="O113" s="1380"/>
      <c r="P113" s="1380"/>
      <c r="Q113" s="1395"/>
      <c r="R113" s="1398"/>
      <c r="S113" s="1432"/>
      <c r="T113" s="1420"/>
      <c r="U113" s="1420"/>
      <c r="V113" s="1423"/>
      <c r="W113" s="1426"/>
      <c r="X113" s="1466"/>
      <c r="Y113" s="1454"/>
      <c r="Z113" s="1454"/>
      <c r="AA113" s="1457"/>
      <c r="AB113" s="1460"/>
    </row>
    <row r="114" spans="1:28" ht="15" customHeight="1">
      <c r="A114" s="314"/>
      <c r="B114" s="315" t="s">
        <v>1051</v>
      </c>
      <c r="C114" s="316" t="s">
        <v>1115</v>
      </c>
      <c r="D114" s="1260"/>
      <c r="E114" s="1263"/>
      <c r="F114" s="1263"/>
      <c r="G114" s="1266"/>
      <c r="H114" s="1269"/>
      <c r="I114" s="1345"/>
      <c r="J114" s="1333"/>
      <c r="K114" s="1333"/>
      <c r="L114" s="1348"/>
      <c r="M114" s="1351"/>
      <c r="N114" s="1392"/>
      <c r="O114" s="1380"/>
      <c r="P114" s="1380"/>
      <c r="Q114" s="1395"/>
      <c r="R114" s="1398"/>
      <c r="S114" s="1432"/>
      <c r="T114" s="1420"/>
      <c r="U114" s="1420"/>
      <c r="V114" s="1423"/>
      <c r="W114" s="1426"/>
      <c r="X114" s="1466"/>
      <c r="Y114" s="1454"/>
      <c r="Z114" s="1454"/>
      <c r="AA114" s="1457"/>
      <c r="AB114" s="1460"/>
    </row>
    <row r="115" spans="1:28" ht="15" customHeight="1">
      <c r="A115" s="314"/>
      <c r="B115" s="315"/>
      <c r="C115" s="316" t="s">
        <v>1116</v>
      </c>
      <c r="D115" s="1260"/>
      <c r="E115" s="1263"/>
      <c r="F115" s="1263"/>
      <c r="G115" s="1266"/>
      <c r="H115" s="1269"/>
      <c r="I115" s="1345"/>
      <c r="J115" s="1333"/>
      <c r="K115" s="1333"/>
      <c r="L115" s="1348"/>
      <c r="M115" s="1351"/>
      <c r="N115" s="1392"/>
      <c r="O115" s="1380"/>
      <c r="P115" s="1380"/>
      <c r="Q115" s="1395"/>
      <c r="R115" s="1398"/>
      <c r="S115" s="1432"/>
      <c r="T115" s="1420"/>
      <c r="U115" s="1420"/>
      <c r="V115" s="1423"/>
      <c r="W115" s="1426"/>
      <c r="X115" s="1466"/>
      <c r="Y115" s="1454"/>
      <c r="Z115" s="1454"/>
      <c r="AA115" s="1457"/>
      <c r="AB115" s="1460"/>
    </row>
    <row r="116" spans="1:28" ht="15" customHeight="1">
      <c r="A116" s="314"/>
      <c r="B116" s="315" t="s">
        <v>1053</v>
      </c>
      <c r="C116" s="316" t="s">
        <v>1117</v>
      </c>
      <c r="D116" s="1260"/>
      <c r="E116" s="1263"/>
      <c r="F116" s="1263"/>
      <c r="G116" s="1266"/>
      <c r="H116" s="1269"/>
      <c r="I116" s="1345"/>
      <c r="J116" s="1333"/>
      <c r="K116" s="1333"/>
      <c r="L116" s="1348"/>
      <c r="M116" s="1351"/>
      <c r="N116" s="1392"/>
      <c r="O116" s="1380"/>
      <c r="P116" s="1380"/>
      <c r="Q116" s="1395"/>
      <c r="R116" s="1398"/>
      <c r="S116" s="1432"/>
      <c r="T116" s="1420"/>
      <c r="U116" s="1420"/>
      <c r="V116" s="1423"/>
      <c r="W116" s="1426"/>
      <c r="X116" s="1466"/>
      <c r="Y116" s="1454"/>
      <c r="Z116" s="1454"/>
      <c r="AA116" s="1457"/>
      <c r="AB116" s="1460"/>
    </row>
    <row r="117" spans="1:28" ht="33" customHeight="1" thickBot="1">
      <c r="A117" s="323"/>
      <c r="B117" s="324"/>
      <c r="C117" s="316" t="s">
        <v>1945</v>
      </c>
      <c r="D117" s="1261"/>
      <c r="E117" s="1264"/>
      <c r="F117" s="1264"/>
      <c r="G117" s="1267"/>
      <c r="H117" s="1270"/>
      <c r="I117" s="1346"/>
      <c r="J117" s="1334"/>
      <c r="K117" s="1334"/>
      <c r="L117" s="1349"/>
      <c r="M117" s="1352"/>
      <c r="N117" s="1393"/>
      <c r="O117" s="1381"/>
      <c r="P117" s="1381"/>
      <c r="Q117" s="1396"/>
      <c r="R117" s="1399"/>
      <c r="S117" s="1433"/>
      <c r="T117" s="1421"/>
      <c r="U117" s="1421"/>
      <c r="V117" s="1424"/>
      <c r="W117" s="1427"/>
      <c r="X117" s="1467"/>
      <c r="Y117" s="1455"/>
      <c r="Z117" s="1455"/>
      <c r="AA117" s="1458"/>
      <c r="AB117" s="1461"/>
    </row>
    <row r="118" spans="1:28" ht="21" customHeight="1" thickBot="1">
      <c r="A118" s="317"/>
      <c r="B118" s="1242" t="s">
        <v>1118</v>
      </c>
      <c r="C118" s="1243"/>
      <c r="D118" s="1244" t="s">
        <v>2209</v>
      </c>
      <c r="E118" s="1245"/>
      <c r="F118" s="1245"/>
      <c r="G118" s="1245"/>
      <c r="H118" s="1246"/>
      <c r="I118" s="1247" t="s">
        <v>2209</v>
      </c>
      <c r="J118" s="1248"/>
      <c r="K118" s="1248"/>
      <c r="L118" s="1248"/>
      <c r="M118" s="1249"/>
      <c r="N118" s="1250" t="s">
        <v>2209</v>
      </c>
      <c r="O118" s="1251"/>
      <c r="P118" s="1251"/>
      <c r="Q118" s="1251"/>
      <c r="R118" s="1252"/>
      <c r="S118" s="1230" t="s">
        <v>1119</v>
      </c>
      <c r="T118" s="1231"/>
      <c r="U118" s="1231"/>
      <c r="V118" s="1231"/>
      <c r="W118" s="1232"/>
      <c r="X118" s="1233" t="s">
        <v>1119</v>
      </c>
      <c r="Y118" s="1234"/>
      <c r="Z118" s="1234"/>
      <c r="AA118" s="1234"/>
      <c r="AB118" s="1235"/>
    </row>
    <row r="119" spans="1:28" ht="15" customHeight="1">
      <c r="A119" s="307"/>
      <c r="B119" s="307"/>
      <c r="C119" s="307"/>
      <c r="D119" s="307"/>
      <c r="E119" s="307"/>
      <c r="F119" s="307"/>
      <c r="G119" s="307"/>
      <c r="H119" s="307"/>
    </row>
    <row r="120" spans="1:28" ht="15" customHeight="1">
      <c r="D120" s="325" t="s">
        <v>1120</v>
      </c>
      <c r="E120" s="325"/>
    </row>
    <row r="121" spans="1:28" ht="12.75" customHeight="1"/>
    <row r="122" spans="1:28" ht="12.75" customHeight="1"/>
    <row r="123" spans="1:28" ht="12.75" customHeight="1">
      <c r="D123" s="307" t="s">
        <v>1121</v>
      </c>
    </row>
    <row r="124" spans="1:28" ht="14.25" customHeight="1">
      <c r="A124" s="326" t="s">
        <v>101</v>
      </c>
      <c r="B124" s="307" t="s">
        <v>1122</v>
      </c>
    </row>
    <row r="125" spans="1:28" ht="13.5" customHeight="1">
      <c r="B125" s="318">
        <v>1</v>
      </c>
      <c r="C125" s="307" t="s">
        <v>1946</v>
      </c>
    </row>
    <row r="126" spans="1:28" ht="13.5" customHeight="1">
      <c r="B126" s="318">
        <v>2</v>
      </c>
      <c r="C126" s="307" t="s">
        <v>1947</v>
      </c>
    </row>
    <row r="127" spans="1:28" ht="13.5" customHeight="1">
      <c r="B127" s="318">
        <v>3</v>
      </c>
      <c r="C127" s="307" t="s">
        <v>1948</v>
      </c>
    </row>
    <row r="128" spans="1:28" ht="13.5" customHeight="1">
      <c r="B128" s="318" t="s">
        <v>112</v>
      </c>
      <c r="C128" s="307" t="s">
        <v>1123</v>
      </c>
    </row>
    <row r="129" spans="2:3" ht="13.5" customHeight="1">
      <c r="B129" s="318">
        <v>4</v>
      </c>
      <c r="C129" s="307" t="s">
        <v>1949</v>
      </c>
    </row>
    <row r="130" spans="2:3" ht="13.5" customHeight="1">
      <c r="B130" s="318" t="s">
        <v>112</v>
      </c>
      <c r="C130" s="307" t="s">
        <v>1124</v>
      </c>
    </row>
    <row r="131" spans="2:3" ht="13.5" customHeight="1">
      <c r="B131" s="318">
        <v>5</v>
      </c>
      <c r="C131" s="307" t="s">
        <v>1950</v>
      </c>
    </row>
    <row r="132" spans="2:3" ht="13.5" customHeight="1">
      <c r="B132" s="318" t="s">
        <v>112</v>
      </c>
      <c r="C132" s="307" t="s">
        <v>1125</v>
      </c>
    </row>
    <row r="133" spans="2:3" ht="13.5" customHeight="1">
      <c r="B133" s="318">
        <v>6</v>
      </c>
      <c r="C133" s="307" t="s">
        <v>1951</v>
      </c>
    </row>
    <row r="134" spans="2:3" ht="12.75" customHeight="1"/>
    <row r="135" spans="2:3" ht="12.75" customHeight="1"/>
    <row r="136" spans="2:3" ht="12.75" customHeight="1"/>
    <row r="137" spans="2:3" ht="12.75" customHeight="1"/>
    <row r="138" spans="2:3" ht="12.75" customHeight="1"/>
    <row r="139" spans="2:3" ht="12.75" customHeight="1"/>
    <row r="140" spans="2:3" ht="12.75" customHeight="1"/>
    <row r="141" spans="2:3" ht="12.75" customHeight="1"/>
    <row r="142" spans="2:3" ht="12.75" customHeight="1"/>
    <row r="143" spans="2:3" ht="12.75" customHeight="1"/>
    <row r="144" spans="2:3"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sheetData>
  <mergeCells count="248">
    <mergeCell ref="X108:X117"/>
    <mergeCell ref="Y108:Y117"/>
    <mergeCell ref="Z108:Z117"/>
    <mergeCell ref="AA108:AA117"/>
    <mergeCell ref="AB108:AB117"/>
    <mergeCell ref="X96:X106"/>
    <mergeCell ref="Y96:Y106"/>
    <mergeCell ref="Z96:Z106"/>
    <mergeCell ref="AA96:AA106"/>
    <mergeCell ref="AB96:AB106"/>
    <mergeCell ref="X82:X94"/>
    <mergeCell ref="Y82:Y94"/>
    <mergeCell ref="Z82:Z94"/>
    <mergeCell ref="AA82:AA94"/>
    <mergeCell ref="AB82:AB94"/>
    <mergeCell ref="X71:X80"/>
    <mergeCell ref="Y71:Y80"/>
    <mergeCell ref="Z71:Z80"/>
    <mergeCell ref="AA71:AA80"/>
    <mergeCell ref="AB71:AB80"/>
    <mergeCell ref="X53:X69"/>
    <mergeCell ref="Y53:Y69"/>
    <mergeCell ref="Z53:Z69"/>
    <mergeCell ref="AA53:AA69"/>
    <mergeCell ref="AB53:AB69"/>
    <mergeCell ref="X42:X51"/>
    <mergeCell ref="Y42:Y51"/>
    <mergeCell ref="Z42:Z51"/>
    <mergeCell ref="AA42:AA51"/>
    <mergeCell ref="AB42:AB51"/>
    <mergeCell ref="X34:X40"/>
    <mergeCell ref="Y34:Y40"/>
    <mergeCell ref="Z34:Z40"/>
    <mergeCell ref="AA34:AA40"/>
    <mergeCell ref="AB34:AB40"/>
    <mergeCell ref="X17:X32"/>
    <mergeCell ref="Y17:Y32"/>
    <mergeCell ref="Z17:Z32"/>
    <mergeCell ref="AA17:AA32"/>
    <mergeCell ref="AB17:AB32"/>
    <mergeCell ref="S108:S117"/>
    <mergeCell ref="T108:T117"/>
    <mergeCell ref="U108:U117"/>
    <mergeCell ref="V108:V117"/>
    <mergeCell ref="W108:W117"/>
    <mergeCell ref="S96:S106"/>
    <mergeCell ref="T96:T106"/>
    <mergeCell ref="U96:U106"/>
    <mergeCell ref="V96:V106"/>
    <mergeCell ref="W96:W106"/>
    <mergeCell ref="S82:S94"/>
    <mergeCell ref="T82:T94"/>
    <mergeCell ref="U82:U94"/>
    <mergeCell ref="V82:V94"/>
    <mergeCell ref="W82:W94"/>
    <mergeCell ref="S71:S80"/>
    <mergeCell ref="T71:T80"/>
    <mergeCell ref="U71:U80"/>
    <mergeCell ref="V71:V80"/>
    <mergeCell ref="W71:W80"/>
    <mergeCell ref="S53:S69"/>
    <mergeCell ref="T53:T69"/>
    <mergeCell ref="U53:U69"/>
    <mergeCell ref="V53:V69"/>
    <mergeCell ref="W53:W69"/>
    <mergeCell ref="S42:S51"/>
    <mergeCell ref="T42:T51"/>
    <mergeCell ref="U42:U51"/>
    <mergeCell ref="V42:V51"/>
    <mergeCell ref="W42:W51"/>
    <mergeCell ref="S34:S40"/>
    <mergeCell ref="T34:T40"/>
    <mergeCell ref="U34:U40"/>
    <mergeCell ref="V34:V40"/>
    <mergeCell ref="W34:W40"/>
    <mergeCell ref="S17:S32"/>
    <mergeCell ref="T17:T32"/>
    <mergeCell ref="U17:U32"/>
    <mergeCell ref="V17:V32"/>
    <mergeCell ref="W17:W32"/>
    <mergeCell ref="N108:N117"/>
    <mergeCell ref="O108:O117"/>
    <mergeCell ref="P108:P117"/>
    <mergeCell ref="Q108:Q117"/>
    <mergeCell ref="R108:R117"/>
    <mergeCell ref="N96:N106"/>
    <mergeCell ref="O96:O106"/>
    <mergeCell ref="P96:P106"/>
    <mergeCell ref="Q96:Q106"/>
    <mergeCell ref="R96:R106"/>
    <mergeCell ref="N82:N94"/>
    <mergeCell ref="O82:O94"/>
    <mergeCell ref="P82:P94"/>
    <mergeCell ref="Q82:Q94"/>
    <mergeCell ref="R82:R94"/>
    <mergeCell ref="N71:N80"/>
    <mergeCell ref="O71:O80"/>
    <mergeCell ref="P71:P80"/>
    <mergeCell ref="Q71:Q80"/>
    <mergeCell ref="R71:R80"/>
    <mergeCell ref="N53:N69"/>
    <mergeCell ref="O53:O69"/>
    <mergeCell ref="P53:P69"/>
    <mergeCell ref="Q53:Q69"/>
    <mergeCell ref="R53:R69"/>
    <mergeCell ref="N42:N51"/>
    <mergeCell ref="O42:O51"/>
    <mergeCell ref="P42:P51"/>
    <mergeCell ref="Q42:Q51"/>
    <mergeCell ref="R42:R51"/>
    <mergeCell ref="N34:N40"/>
    <mergeCell ref="O34:O40"/>
    <mergeCell ref="P34:P40"/>
    <mergeCell ref="Q34:Q40"/>
    <mergeCell ref="R34:R40"/>
    <mergeCell ref="N17:N32"/>
    <mergeCell ref="O17:O32"/>
    <mergeCell ref="P17:P32"/>
    <mergeCell ref="Q17:Q32"/>
    <mergeCell ref="R17:R32"/>
    <mergeCell ref="K82:K94"/>
    <mergeCell ref="L82:L94"/>
    <mergeCell ref="M82:M94"/>
    <mergeCell ref="I71:I80"/>
    <mergeCell ref="J71:J80"/>
    <mergeCell ref="K71:K80"/>
    <mergeCell ref="L71:L80"/>
    <mergeCell ref="M71:M80"/>
    <mergeCell ref="I108:I117"/>
    <mergeCell ref="J108:J117"/>
    <mergeCell ref="K108:K117"/>
    <mergeCell ref="L108:L117"/>
    <mergeCell ref="M108:M117"/>
    <mergeCell ref="I96:I106"/>
    <mergeCell ref="J96:J106"/>
    <mergeCell ref="K96:K106"/>
    <mergeCell ref="L96:L106"/>
    <mergeCell ref="M96:M106"/>
    <mergeCell ref="K34:K40"/>
    <mergeCell ref="L34:L40"/>
    <mergeCell ref="M34:M40"/>
    <mergeCell ref="I17:I32"/>
    <mergeCell ref="J17:J32"/>
    <mergeCell ref="K17:K32"/>
    <mergeCell ref="L17:L32"/>
    <mergeCell ref="M17:M32"/>
    <mergeCell ref="I53:I69"/>
    <mergeCell ref="J53:J69"/>
    <mergeCell ref="K53:K69"/>
    <mergeCell ref="L53:L69"/>
    <mergeCell ref="M53:M69"/>
    <mergeCell ref="I42:I51"/>
    <mergeCell ref="J42:J51"/>
    <mergeCell ref="K42:K51"/>
    <mergeCell ref="L42:L51"/>
    <mergeCell ref="M42:M51"/>
    <mergeCell ref="D82:D94"/>
    <mergeCell ref="E71:E80"/>
    <mergeCell ref="F71:F80"/>
    <mergeCell ref="D96:D106"/>
    <mergeCell ref="E96:E106"/>
    <mergeCell ref="F96:F106"/>
    <mergeCell ref="D71:D80"/>
    <mergeCell ref="I34:I40"/>
    <mergeCell ref="J34:J40"/>
    <mergeCell ref="I82:I94"/>
    <mergeCell ref="J82:J94"/>
    <mergeCell ref="B72:C72"/>
    <mergeCell ref="B52:C52"/>
    <mergeCell ref="B53:C53"/>
    <mergeCell ref="B33:C33"/>
    <mergeCell ref="B34:C34"/>
    <mergeCell ref="B41:C41"/>
    <mergeCell ref="B42:C42"/>
    <mergeCell ref="D34:D40"/>
    <mergeCell ref="H53:H69"/>
    <mergeCell ref="G53:G69"/>
    <mergeCell ref="F53:F69"/>
    <mergeCell ref="E53:E69"/>
    <mergeCell ref="D53:D69"/>
    <mergeCell ref="E34:E40"/>
    <mergeCell ref="F34:F40"/>
    <mergeCell ref="G34:G40"/>
    <mergeCell ref="H34:H40"/>
    <mergeCell ref="D42:D51"/>
    <mergeCell ref="H42:H51"/>
    <mergeCell ref="G42:G51"/>
    <mergeCell ref="E42:E51"/>
    <mergeCell ref="F42:F51"/>
    <mergeCell ref="G71:G80"/>
    <mergeCell ref="H71:H80"/>
    <mergeCell ref="B70:C70"/>
    <mergeCell ref="B17:C17"/>
    <mergeCell ref="B16:C16"/>
    <mergeCell ref="D17:D32"/>
    <mergeCell ref="E17:E32"/>
    <mergeCell ref="F17:F32"/>
    <mergeCell ref="G17:G32"/>
    <mergeCell ref="H17:H32"/>
    <mergeCell ref="B71:C71"/>
    <mergeCell ref="S118:W118"/>
    <mergeCell ref="X118:AB118"/>
    <mergeCell ref="B81:C81"/>
    <mergeCell ref="B82:C82"/>
    <mergeCell ref="B83:C83"/>
    <mergeCell ref="B95:C95"/>
    <mergeCell ref="B96:C96"/>
    <mergeCell ref="B107:C107"/>
    <mergeCell ref="B108:C108"/>
    <mergeCell ref="B118:C118"/>
    <mergeCell ref="D118:H118"/>
    <mergeCell ref="I118:M118"/>
    <mergeCell ref="N118:R118"/>
    <mergeCell ref="G96:G106"/>
    <mergeCell ref="H96:H106"/>
    <mergeCell ref="D108:D117"/>
    <mergeCell ref="E108:E117"/>
    <mergeCell ref="F108:F117"/>
    <mergeCell ref="G108:G117"/>
    <mergeCell ref="H108:H117"/>
    <mergeCell ref="E82:E94"/>
    <mergeCell ref="F82:F94"/>
    <mergeCell ref="G82:G94"/>
    <mergeCell ref="H82:H94"/>
    <mergeCell ref="A1:B2"/>
    <mergeCell ref="F1:H1"/>
    <mergeCell ref="A3:H3"/>
    <mergeCell ref="A4:H4"/>
    <mergeCell ref="A5:H5"/>
    <mergeCell ref="D10:H10"/>
    <mergeCell ref="D11:D13"/>
    <mergeCell ref="E11:H11"/>
    <mergeCell ref="A15:AB15"/>
    <mergeCell ref="A10:A13"/>
    <mergeCell ref="B10:C13"/>
    <mergeCell ref="B14:C14"/>
    <mergeCell ref="I11:I13"/>
    <mergeCell ref="N11:N13"/>
    <mergeCell ref="I10:M10"/>
    <mergeCell ref="J11:M11"/>
    <mergeCell ref="N10:R10"/>
    <mergeCell ref="O11:R11"/>
    <mergeCell ref="S10:W10"/>
    <mergeCell ref="X10:AB10"/>
    <mergeCell ref="S11:S13"/>
    <mergeCell ref="T11:W11"/>
    <mergeCell ref="X11:X13"/>
    <mergeCell ref="Y11:AB11"/>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59"/>
  <sheetViews>
    <sheetView topLeftCell="C146" zoomScale="104" zoomScaleNormal="40" workbookViewId="0">
      <selection activeCell="L163" sqref="L163"/>
    </sheetView>
  </sheetViews>
  <sheetFormatPr defaultColWidth="12.5546875" defaultRowHeight="15" customHeight="1"/>
  <cols>
    <col min="1" max="1" width="4.5546875" customWidth="1"/>
    <col min="2" max="2" width="48.44140625" customWidth="1"/>
    <col min="3" max="3" width="31.44140625" customWidth="1"/>
    <col min="4" max="4" width="11" customWidth="1"/>
    <col min="5" max="10" width="9.109375" customWidth="1"/>
    <col min="11" max="11" width="23.88671875" customWidth="1"/>
    <col min="12" max="13" width="9.109375" customWidth="1"/>
    <col min="14" max="26" width="8" customWidth="1"/>
  </cols>
  <sheetData>
    <row r="1" spans="1:13" ht="15" customHeight="1">
      <c r="A1" s="1493" t="s">
        <v>1126</v>
      </c>
      <c r="B1" s="966"/>
      <c r="C1" s="966"/>
      <c r="D1" s="966"/>
      <c r="E1" s="966"/>
      <c r="F1" s="966"/>
      <c r="G1" s="966"/>
      <c r="H1" s="966"/>
      <c r="I1" s="966"/>
      <c r="J1" s="966"/>
      <c r="K1" s="966"/>
      <c r="L1" s="966"/>
      <c r="M1" s="966"/>
    </row>
    <row r="2" spans="1:13" ht="15" customHeight="1">
      <c r="A2" s="1493" t="s">
        <v>2009</v>
      </c>
      <c r="B2" s="966"/>
      <c r="C2" s="966"/>
      <c r="D2" s="966"/>
      <c r="E2" s="966"/>
      <c r="F2" s="966"/>
      <c r="G2" s="966"/>
      <c r="H2" s="966"/>
      <c r="I2" s="966"/>
      <c r="J2" s="966"/>
      <c r="K2" s="966"/>
      <c r="L2" s="966"/>
      <c r="M2" s="966"/>
    </row>
    <row r="3" spans="1:13" ht="18.75" customHeight="1">
      <c r="A3" s="115"/>
      <c r="B3" s="115"/>
      <c r="C3" s="115"/>
      <c r="D3" s="115"/>
      <c r="E3" s="115"/>
      <c r="F3" s="115"/>
      <c r="G3" s="115"/>
      <c r="H3" s="115"/>
      <c r="I3" s="115"/>
      <c r="J3" s="115"/>
      <c r="K3" s="115"/>
      <c r="L3" s="115"/>
      <c r="M3" s="115"/>
    </row>
    <row r="4" spans="1:13" ht="15" customHeight="1">
      <c r="A4" s="115"/>
      <c r="B4" s="116" t="s">
        <v>1127</v>
      </c>
      <c r="C4" s="115"/>
      <c r="D4" s="1494" t="s">
        <v>1128</v>
      </c>
      <c r="E4" s="1494" t="str">
        <f>SASARAN!C8</f>
        <v>PURWODADI</v>
      </c>
      <c r="F4" s="1494" t="str">
        <f>SASARAN!C9</f>
        <v>POLOWIJEN</v>
      </c>
      <c r="G4" s="1494" t="str">
        <f>SASARAN!C10</f>
        <v>BALEARJOSARI</v>
      </c>
      <c r="H4" s="1494">
        <f>SASARAN!C11</f>
        <v>0</v>
      </c>
      <c r="I4" s="1494">
        <f>SASARAN!C12</f>
        <v>0</v>
      </c>
      <c r="J4" s="115"/>
      <c r="K4" s="115"/>
      <c r="L4" s="115"/>
      <c r="M4" s="115"/>
    </row>
    <row r="5" spans="1:13" ht="15" customHeight="1">
      <c r="A5" s="115"/>
      <c r="B5" s="116" t="s">
        <v>1129</v>
      </c>
      <c r="C5" s="115"/>
      <c r="D5" s="968"/>
      <c r="E5" s="968"/>
      <c r="F5" s="968"/>
      <c r="G5" s="968"/>
      <c r="H5" s="968"/>
      <c r="I5" s="968"/>
      <c r="J5" s="115"/>
      <c r="K5" s="115"/>
      <c r="L5" s="115"/>
      <c r="M5" s="115"/>
    </row>
    <row r="6" spans="1:13" ht="15" customHeight="1">
      <c r="A6" s="115"/>
      <c r="B6" s="115"/>
      <c r="C6" s="115"/>
      <c r="D6" s="968"/>
      <c r="E6" s="968"/>
      <c r="F6" s="968"/>
      <c r="G6" s="968"/>
      <c r="H6" s="968"/>
      <c r="I6" s="968"/>
      <c r="J6" s="115"/>
      <c r="K6" s="115"/>
      <c r="L6" s="115"/>
      <c r="M6" s="115"/>
    </row>
    <row r="7" spans="1:13" ht="15" customHeight="1">
      <c r="A7" s="115"/>
      <c r="B7" s="115"/>
      <c r="C7" s="115"/>
      <c r="D7" s="968"/>
      <c r="E7" s="968"/>
      <c r="F7" s="968"/>
      <c r="G7" s="968"/>
      <c r="H7" s="968"/>
      <c r="I7" s="968"/>
      <c r="J7" s="115"/>
      <c r="K7" s="115"/>
      <c r="L7" s="115"/>
      <c r="M7" s="115"/>
    </row>
    <row r="8" spans="1:13" ht="31.5" customHeight="1">
      <c r="A8" s="115"/>
      <c r="D8" s="969"/>
      <c r="E8" s="969"/>
      <c r="F8" s="969"/>
      <c r="G8" s="969"/>
      <c r="H8" s="969"/>
      <c r="I8" s="969"/>
    </row>
    <row r="9" spans="1:13" ht="12.75" customHeight="1">
      <c r="B9" s="8" t="s">
        <v>860</v>
      </c>
      <c r="C9" s="117"/>
      <c r="D9" s="117">
        <f t="shared" ref="D9:D11" si="0">SUM(E9:I9)</f>
        <v>0</v>
      </c>
      <c r="E9" s="8"/>
      <c r="F9" s="8"/>
      <c r="G9" s="8"/>
      <c r="H9" s="8"/>
      <c r="I9" s="8"/>
    </row>
    <row r="10" spans="1:13" ht="12.75" customHeight="1">
      <c r="B10" s="8" t="s">
        <v>861</v>
      </c>
      <c r="C10" s="117"/>
      <c r="D10" s="117">
        <f t="shared" si="0"/>
        <v>0</v>
      </c>
      <c r="E10" s="8"/>
      <c r="F10" s="8"/>
      <c r="G10" s="8"/>
      <c r="H10" s="8"/>
      <c r="I10" s="8"/>
    </row>
    <row r="11" spans="1:13" ht="12.75" customHeight="1">
      <c r="B11" s="8" t="s">
        <v>862</v>
      </c>
      <c r="C11" s="117"/>
      <c r="D11" s="117">
        <f t="shared" si="0"/>
        <v>0</v>
      </c>
      <c r="E11" s="8"/>
      <c r="F11" s="8"/>
      <c r="G11" s="8"/>
      <c r="H11" s="8"/>
      <c r="I11" s="8"/>
    </row>
    <row r="12" spans="1:13" ht="12.75" customHeight="1">
      <c r="A12" s="1495" t="s">
        <v>0</v>
      </c>
      <c r="B12" s="1495" t="s">
        <v>863</v>
      </c>
      <c r="C12" s="500" t="s">
        <v>1130</v>
      </c>
      <c r="D12" s="1495" t="s">
        <v>1131</v>
      </c>
      <c r="E12" s="1497" t="s">
        <v>1132</v>
      </c>
      <c r="F12" s="1498"/>
      <c r="G12" s="1498"/>
      <c r="H12" s="1498"/>
      <c r="I12" s="1499"/>
    </row>
    <row r="13" spans="1:13" ht="12.75" customHeight="1">
      <c r="A13" s="1496"/>
      <c r="B13" s="1496"/>
      <c r="C13" s="501" t="s">
        <v>1133</v>
      </c>
      <c r="D13" s="1496"/>
      <c r="E13" s="1500"/>
      <c r="F13" s="1501"/>
      <c r="G13" s="1501"/>
      <c r="H13" s="1501"/>
      <c r="I13" s="1502"/>
    </row>
    <row r="14" spans="1:13" ht="12.75" customHeight="1">
      <c r="A14" s="502">
        <v>1</v>
      </c>
      <c r="B14" s="502">
        <v>2</v>
      </c>
      <c r="C14" s="502">
        <v>3</v>
      </c>
      <c r="D14" s="502">
        <v>4</v>
      </c>
      <c r="E14" s="502">
        <v>5</v>
      </c>
      <c r="F14" s="502">
        <v>6</v>
      </c>
      <c r="G14" s="502">
        <v>7</v>
      </c>
      <c r="H14" s="502">
        <v>8</v>
      </c>
      <c r="I14" s="502">
        <v>9</v>
      </c>
    </row>
    <row r="15" spans="1:13" s="503" customFormat="1" ht="21.75" customHeight="1">
      <c r="A15" s="532" t="s">
        <v>1961</v>
      </c>
      <c r="B15" s="534"/>
      <c r="C15" s="534"/>
      <c r="D15" s="534"/>
      <c r="E15" s="534"/>
      <c r="F15" s="534"/>
      <c r="G15" s="534"/>
      <c r="H15" s="534"/>
      <c r="I15" s="535"/>
    </row>
    <row r="16" spans="1:13" ht="12.75" customHeight="1">
      <c r="A16" s="1476" t="s">
        <v>873</v>
      </c>
      <c r="B16" s="543" t="s">
        <v>1134</v>
      </c>
      <c r="C16" s="544"/>
      <c r="D16" s="544"/>
      <c r="E16" s="544"/>
      <c r="F16" s="544"/>
      <c r="G16" s="544"/>
      <c r="H16" s="544"/>
      <c r="I16" s="545"/>
    </row>
    <row r="17" spans="1:9" ht="15.75" customHeight="1">
      <c r="A17" s="1477"/>
      <c r="B17" s="1479" t="s">
        <v>1135</v>
      </c>
      <c r="C17" s="8" t="s">
        <v>1136</v>
      </c>
      <c r="D17" s="36">
        <v>3</v>
      </c>
      <c r="E17" s="1471">
        <v>3</v>
      </c>
      <c r="F17" s="1471">
        <v>3</v>
      </c>
      <c r="G17" s="1471"/>
      <c r="H17" s="1471"/>
      <c r="I17" s="1471"/>
    </row>
    <row r="18" spans="1:9" ht="12.75" customHeight="1">
      <c r="A18" s="1477"/>
      <c r="B18" s="1480"/>
      <c r="C18" s="8" t="s">
        <v>1137</v>
      </c>
      <c r="D18" s="36">
        <v>0</v>
      </c>
      <c r="E18" s="1473"/>
      <c r="F18" s="1473"/>
      <c r="G18" s="1473"/>
      <c r="H18" s="1473"/>
      <c r="I18" s="1473"/>
    </row>
    <row r="19" spans="1:9" ht="12.75" customHeight="1">
      <c r="A19" s="1477"/>
      <c r="B19" s="1479" t="s">
        <v>1138</v>
      </c>
      <c r="C19" s="8" t="s">
        <v>1139</v>
      </c>
      <c r="D19" s="36">
        <v>3</v>
      </c>
      <c r="E19" s="1471">
        <v>3</v>
      </c>
      <c r="F19" s="1471">
        <v>3</v>
      </c>
      <c r="G19" s="1471"/>
      <c r="H19" s="1471"/>
      <c r="I19" s="1471"/>
    </row>
    <row r="20" spans="1:9" ht="12.75" customHeight="1">
      <c r="A20" s="1478"/>
      <c r="B20" s="1480"/>
      <c r="C20" s="8" t="s">
        <v>1137</v>
      </c>
      <c r="D20" s="36">
        <v>0</v>
      </c>
      <c r="E20" s="1473"/>
      <c r="F20" s="1473"/>
      <c r="G20" s="1473"/>
      <c r="H20" s="1473"/>
      <c r="I20" s="1473"/>
    </row>
    <row r="21" spans="1:9" ht="12.75" customHeight="1">
      <c r="A21" s="1476" t="s">
        <v>875</v>
      </c>
      <c r="B21" s="540" t="s">
        <v>1140</v>
      </c>
      <c r="C21" s="541"/>
      <c r="D21" s="541"/>
      <c r="E21" s="541"/>
      <c r="F21" s="541"/>
      <c r="G21" s="541"/>
      <c r="H21" s="541"/>
      <c r="I21" s="542"/>
    </row>
    <row r="22" spans="1:9" ht="12.75" customHeight="1">
      <c r="A22" s="1490"/>
      <c r="B22" s="529" t="s">
        <v>1141</v>
      </c>
      <c r="C22" s="527"/>
      <c r="D22" s="527"/>
      <c r="E22" s="527"/>
      <c r="F22" s="527"/>
      <c r="G22" s="527"/>
      <c r="H22" s="527"/>
      <c r="I22" s="528"/>
    </row>
    <row r="23" spans="1:9" ht="12.75" customHeight="1">
      <c r="A23" s="1477"/>
      <c r="B23" s="1482" t="s">
        <v>1142</v>
      </c>
      <c r="C23" s="505" t="s">
        <v>1143</v>
      </c>
      <c r="D23" s="360">
        <v>3</v>
      </c>
      <c r="E23" s="1475">
        <v>3</v>
      </c>
      <c r="F23" s="1475">
        <v>3</v>
      </c>
      <c r="G23" s="1472"/>
      <c r="H23" s="1472"/>
      <c r="I23" s="1472"/>
    </row>
    <row r="24" spans="1:9" ht="12.75" customHeight="1">
      <c r="A24" s="1477"/>
      <c r="B24" s="1482"/>
      <c r="C24" s="8" t="s">
        <v>1144</v>
      </c>
      <c r="D24" s="36">
        <v>2</v>
      </c>
      <c r="E24" s="1472"/>
      <c r="F24" s="1472"/>
      <c r="G24" s="1472"/>
      <c r="H24" s="1472"/>
      <c r="I24" s="1472"/>
    </row>
    <row r="25" spans="1:9" ht="12.75" customHeight="1">
      <c r="A25" s="1477"/>
      <c r="B25" s="1482"/>
      <c r="C25" s="8" t="s">
        <v>1145</v>
      </c>
      <c r="D25" s="36">
        <v>0</v>
      </c>
      <c r="E25" s="1473"/>
      <c r="F25" s="1473"/>
      <c r="G25" s="1473"/>
      <c r="H25" s="1473"/>
      <c r="I25" s="1473"/>
    </row>
    <row r="26" spans="1:9" ht="12.75" customHeight="1">
      <c r="A26" s="1490"/>
      <c r="B26" s="506" t="s">
        <v>1146</v>
      </c>
      <c r="C26" s="504" t="s">
        <v>1139</v>
      </c>
      <c r="D26" s="36">
        <v>1</v>
      </c>
      <c r="E26" s="1471">
        <v>0</v>
      </c>
      <c r="F26" s="1471">
        <v>1</v>
      </c>
      <c r="G26" s="1471"/>
      <c r="H26" s="1471"/>
      <c r="I26" s="1471"/>
    </row>
    <row r="27" spans="1:9" ht="15.75" customHeight="1">
      <c r="A27" s="1490"/>
      <c r="B27" s="508" t="s">
        <v>1147</v>
      </c>
      <c r="C27" s="504" t="s">
        <v>1137</v>
      </c>
      <c r="D27" s="36">
        <v>0</v>
      </c>
      <c r="E27" s="1473"/>
      <c r="F27" s="1473"/>
      <c r="G27" s="1473"/>
      <c r="H27" s="1473"/>
      <c r="I27" s="1473"/>
    </row>
    <row r="28" spans="1:9" ht="12.75" customHeight="1">
      <c r="A28" s="1490"/>
      <c r="B28" s="506" t="s">
        <v>1148</v>
      </c>
      <c r="C28" s="504" t="s">
        <v>1149</v>
      </c>
      <c r="D28" s="36">
        <v>2</v>
      </c>
      <c r="E28" s="1471">
        <v>1</v>
      </c>
      <c r="F28" s="1471">
        <v>2</v>
      </c>
      <c r="G28" s="1471"/>
      <c r="H28" s="1471"/>
      <c r="I28" s="1471"/>
    </row>
    <row r="29" spans="1:9" ht="12.75" customHeight="1">
      <c r="A29" s="1490"/>
      <c r="B29" s="508" t="s">
        <v>1150</v>
      </c>
      <c r="C29" s="504" t="s">
        <v>1151</v>
      </c>
      <c r="D29" s="36">
        <v>1</v>
      </c>
      <c r="E29" s="1472"/>
      <c r="F29" s="1472"/>
      <c r="G29" s="1472"/>
      <c r="H29" s="1472"/>
      <c r="I29" s="1472"/>
    </row>
    <row r="30" spans="1:9" ht="12.75" customHeight="1">
      <c r="A30" s="1490"/>
      <c r="B30" s="508" t="s">
        <v>1152</v>
      </c>
      <c r="C30" s="504" t="s">
        <v>1145</v>
      </c>
      <c r="D30" s="36">
        <v>0</v>
      </c>
      <c r="E30" s="1472"/>
      <c r="F30" s="1472"/>
      <c r="G30" s="1472"/>
      <c r="H30" s="1472"/>
      <c r="I30" s="1472"/>
    </row>
    <row r="31" spans="1:9" ht="12.75" customHeight="1">
      <c r="A31" s="1490"/>
      <c r="B31" s="508" t="s">
        <v>1153</v>
      </c>
      <c r="C31" s="504"/>
      <c r="D31" s="36"/>
      <c r="E31" s="1472"/>
      <c r="F31" s="1472"/>
      <c r="G31" s="1472"/>
      <c r="H31" s="1472"/>
      <c r="I31" s="1472"/>
    </row>
    <row r="32" spans="1:9" ht="12.75" customHeight="1">
      <c r="A32" s="1490"/>
      <c r="B32" s="508" t="s">
        <v>1154</v>
      </c>
      <c r="C32" s="504"/>
      <c r="D32" s="36"/>
      <c r="E32" s="1473"/>
      <c r="F32" s="1473"/>
      <c r="G32" s="1473"/>
      <c r="H32" s="1473"/>
      <c r="I32" s="1473"/>
    </row>
    <row r="33" spans="1:9" ht="12.75" customHeight="1">
      <c r="A33" s="1490"/>
      <c r="B33" s="506" t="s">
        <v>1155</v>
      </c>
      <c r="C33" s="504" t="s">
        <v>1139</v>
      </c>
      <c r="D33" s="36">
        <v>2</v>
      </c>
      <c r="E33" s="1471">
        <v>2</v>
      </c>
      <c r="F33" s="1471">
        <v>2</v>
      </c>
      <c r="G33" s="1471"/>
      <c r="H33" s="1471"/>
      <c r="I33" s="1471"/>
    </row>
    <row r="34" spans="1:9" ht="12.75" customHeight="1">
      <c r="A34" s="1490"/>
      <c r="B34" s="508" t="s">
        <v>1156</v>
      </c>
      <c r="C34" s="504" t="s">
        <v>1137</v>
      </c>
      <c r="D34" s="36">
        <v>0</v>
      </c>
      <c r="E34" s="1473"/>
      <c r="F34" s="1473"/>
      <c r="G34" s="1473"/>
      <c r="H34" s="1473"/>
      <c r="I34" s="1473"/>
    </row>
    <row r="35" spans="1:9" ht="12.75" customHeight="1">
      <c r="A35" s="1490"/>
      <c r="B35" s="506" t="s">
        <v>1157</v>
      </c>
      <c r="C35" s="504" t="s">
        <v>1158</v>
      </c>
      <c r="D35" s="36">
        <v>4</v>
      </c>
      <c r="E35" s="1471">
        <v>4</v>
      </c>
      <c r="F35" s="1471">
        <v>4</v>
      </c>
      <c r="G35" s="1471"/>
      <c r="H35" s="1471"/>
      <c r="I35" s="1471"/>
    </row>
    <row r="36" spans="1:9" ht="12.75" customHeight="1">
      <c r="A36" s="1490"/>
      <c r="B36" s="508" t="s">
        <v>1159</v>
      </c>
      <c r="C36" s="504" t="s">
        <v>1160</v>
      </c>
      <c r="D36" s="36">
        <v>2</v>
      </c>
      <c r="E36" s="1472"/>
      <c r="F36" s="1472"/>
      <c r="G36" s="1472"/>
      <c r="H36" s="1472"/>
      <c r="I36" s="1472"/>
    </row>
    <row r="37" spans="1:9" ht="12.75" customHeight="1">
      <c r="A37" s="1490"/>
      <c r="B37" s="508"/>
      <c r="C37" s="515" t="s">
        <v>1161</v>
      </c>
      <c r="D37" s="359">
        <v>0</v>
      </c>
      <c r="E37" s="1489"/>
      <c r="F37" s="1489"/>
      <c r="G37" s="1472"/>
      <c r="H37" s="1472"/>
      <c r="I37" s="1472"/>
    </row>
    <row r="38" spans="1:9" ht="12.75" customHeight="1">
      <c r="A38" s="1490"/>
      <c r="B38" s="529" t="s">
        <v>1162</v>
      </c>
      <c r="C38" s="527"/>
      <c r="D38" s="527"/>
      <c r="E38" s="527"/>
      <c r="F38" s="527"/>
      <c r="G38" s="527"/>
      <c r="H38" s="527"/>
      <c r="I38" s="528"/>
    </row>
    <row r="39" spans="1:9" ht="12.75" customHeight="1">
      <c r="A39" s="1477"/>
      <c r="B39" s="1482" t="s">
        <v>1163</v>
      </c>
      <c r="C39" s="505" t="s">
        <v>1164</v>
      </c>
      <c r="D39" s="360">
        <v>3</v>
      </c>
      <c r="E39" s="1475">
        <v>1</v>
      </c>
      <c r="F39" s="1475">
        <v>1</v>
      </c>
      <c r="G39" s="1472"/>
      <c r="H39" s="1472"/>
      <c r="I39" s="1472"/>
    </row>
    <row r="40" spans="1:9" ht="12.75" customHeight="1">
      <c r="A40" s="1477"/>
      <c r="B40" s="1482"/>
      <c r="C40" s="8" t="s">
        <v>1165</v>
      </c>
      <c r="D40" s="36">
        <v>2</v>
      </c>
      <c r="E40" s="1472"/>
      <c r="F40" s="1472"/>
      <c r="G40" s="1472"/>
      <c r="H40" s="1472"/>
      <c r="I40" s="1472"/>
    </row>
    <row r="41" spans="1:9" ht="12.75" customHeight="1">
      <c r="A41" s="1477"/>
      <c r="B41" s="1482"/>
      <c r="C41" s="8" t="s">
        <v>1166</v>
      </c>
      <c r="D41" s="36">
        <v>1</v>
      </c>
      <c r="E41" s="1472"/>
      <c r="F41" s="1472"/>
      <c r="G41" s="1472"/>
      <c r="H41" s="1472"/>
      <c r="I41" s="1472"/>
    </row>
    <row r="42" spans="1:9" ht="12.75" customHeight="1">
      <c r="A42" s="1477"/>
      <c r="B42" s="1486"/>
      <c r="C42" s="8" t="s">
        <v>1167</v>
      </c>
      <c r="D42" s="36">
        <v>0</v>
      </c>
      <c r="E42" s="1473"/>
      <c r="F42" s="1473"/>
      <c r="G42" s="1473"/>
      <c r="H42" s="1473"/>
      <c r="I42" s="1473"/>
    </row>
    <row r="43" spans="1:9" ht="12.75" customHeight="1">
      <c r="A43" s="1477"/>
      <c r="B43" s="1492" t="s">
        <v>1168</v>
      </c>
      <c r="C43" s="8" t="s">
        <v>1169</v>
      </c>
      <c r="D43" s="36">
        <v>2</v>
      </c>
      <c r="E43" s="1471">
        <v>2</v>
      </c>
      <c r="F43" s="1471">
        <v>2</v>
      </c>
      <c r="G43" s="1471"/>
      <c r="H43" s="1471"/>
      <c r="I43" s="1471"/>
    </row>
    <row r="44" spans="1:9" ht="12.75" customHeight="1">
      <c r="A44" s="1477"/>
      <c r="B44" s="1482"/>
      <c r="C44" s="8" t="s">
        <v>1170</v>
      </c>
      <c r="D44" s="36">
        <v>0</v>
      </c>
      <c r="E44" s="1473"/>
      <c r="F44" s="1473"/>
      <c r="G44" s="1473"/>
      <c r="H44" s="1473"/>
      <c r="I44" s="1473"/>
    </row>
    <row r="45" spans="1:9" ht="12.75" customHeight="1">
      <c r="A45" s="1490"/>
      <c r="B45" s="506" t="s">
        <v>1171</v>
      </c>
      <c r="C45" s="504" t="s">
        <v>1172</v>
      </c>
      <c r="D45" s="36">
        <v>3</v>
      </c>
      <c r="E45" s="1471">
        <v>2</v>
      </c>
      <c r="F45" s="1471">
        <v>2</v>
      </c>
      <c r="G45" s="1471"/>
      <c r="H45" s="1471"/>
      <c r="I45" s="1471"/>
    </row>
    <row r="46" spans="1:9" ht="12.75" customHeight="1">
      <c r="A46" s="1490"/>
      <c r="B46" s="508" t="s">
        <v>1173</v>
      </c>
      <c r="C46" s="504" t="s">
        <v>1174</v>
      </c>
      <c r="D46" s="36">
        <v>2</v>
      </c>
      <c r="E46" s="1472"/>
      <c r="F46" s="1472"/>
      <c r="G46" s="1472"/>
      <c r="H46" s="1472"/>
      <c r="I46" s="1472"/>
    </row>
    <row r="47" spans="1:9" ht="12.75" customHeight="1">
      <c r="A47" s="1490"/>
      <c r="B47" s="508" t="s">
        <v>1175</v>
      </c>
      <c r="C47" s="504" t="s">
        <v>1176</v>
      </c>
      <c r="D47" s="36">
        <v>1</v>
      </c>
      <c r="E47" s="1472"/>
      <c r="F47" s="1472"/>
      <c r="G47" s="1472"/>
      <c r="H47" s="1472"/>
      <c r="I47" s="1472"/>
    </row>
    <row r="48" spans="1:9" ht="12.75" customHeight="1">
      <c r="A48" s="1491"/>
      <c r="B48" s="507" t="s">
        <v>1177</v>
      </c>
      <c r="C48" s="504" t="s">
        <v>1178</v>
      </c>
      <c r="D48" s="36">
        <v>0</v>
      </c>
      <c r="E48" s="1473"/>
      <c r="F48" s="1473"/>
      <c r="G48" s="1473"/>
      <c r="H48" s="1473"/>
      <c r="I48" s="1473"/>
    </row>
    <row r="49" spans="1:9" s="354" customFormat="1" ht="27" customHeight="1">
      <c r="A49" s="536" t="s">
        <v>1962</v>
      </c>
      <c r="B49" s="537"/>
      <c r="C49" s="538"/>
      <c r="D49" s="538"/>
      <c r="E49" s="538"/>
      <c r="F49" s="538"/>
      <c r="G49" s="538"/>
      <c r="H49" s="538"/>
      <c r="I49" s="539"/>
    </row>
    <row r="50" spans="1:9" ht="12.75" customHeight="1">
      <c r="A50" s="1474"/>
      <c r="B50" s="510" t="s">
        <v>1179</v>
      </c>
      <c r="C50" s="504" t="s">
        <v>1180</v>
      </c>
      <c r="D50" s="36">
        <v>4</v>
      </c>
      <c r="E50" s="1471">
        <v>0</v>
      </c>
      <c r="F50" s="1471">
        <v>2</v>
      </c>
      <c r="G50" s="1471"/>
      <c r="H50" s="1471"/>
      <c r="I50" s="1471"/>
    </row>
    <row r="51" spans="1:9" ht="12.75" customHeight="1">
      <c r="A51" s="1078"/>
      <c r="B51" s="511" t="s">
        <v>1181</v>
      </c>
      <c r="C51" s="504" t="s">
        <v>1182</v>
      </c>
      <c r="D51" s="36">
        <v>3</v>
      </c>
      <c r="E51" s="1472"/>
      <c r="F51" s="1472"/>
      <c r="G51" s="1472"/>
      <c r="H51" s="1472"/>
      <c r="I51" s="1472"/>
    </row>
    <row r="52" spans="1:9" ht="12.75" customHeight="1">
      <c r="A52" s="1079"/>
      <c r="B52" s="512"/>
      <c r="C52" s="504" t="s">
        <v>1183</v>
      </c>
      <c r="D52" s="36" t="s">
        <v>1184</v>
      </c>
      <c r="E52" s="1472"/>
      <c r="F52" s="1472"/>
      <c r="G52" s="1472"/>
      <c r="H52" s="1472"/>
      <c r="I52" s="1472"/>
    </row>
    <row r="53" spans="1:9" ht="12.75" customHeight="1">
      <c r="A53" s="509"/>
      <c r="B53" s="512"/>
      <c r="C53" s="504" t="s">
        <v>1185</v>
      </c>
      <c r="D53" s="36" t="s">
        <v>1186</v>
      </c>
      <c r="E53" s="1472"/>
      <c r="F53" s="1472"/>
      <c r="G53" s="1472"/>
      <c r="H53" s="1472"/>
      <c r="I53" s="1472"/>
    </row>
    <row r="54" spans="1:9" ht="12.75" customHeight="1">
      <c r="A54" s="509"/>
      <c r="B54" s="512"/>
      <c r="C54" s="504" t="s">
        <v>1187</v>
      </c>
      <c r="D54" s="36">
        <v>0</v>
      </c>
      <c r="E54" s="1473"/>
      <c r="F54" s="1473"/>
      <c r="G54" s="1473"/>
      <c r="H54" s="1473"/>
      <c r="I54" s="1473"/>
    </row>
    <row r="55" spans="1:9" ht="12.75" customHeight="1">
      <c r="A55" s="509"/>
      <c r="B55" s="506" t="s">
        <v>1188</v>
      </c>
      <c r="C55" s="504" t="s">
        <v>1189</v>
      </c>
      <c r="D55" s="36">
        <v>3</v>
      </c>
      <c r="E55" s="1471">
        <v>2</v>
      </c>
      <c r="F55" s="1471">
        <v>2</v>
      </c>
      <c r="G55" s="1471"/>
      <c r="H55" s="1471"/>
      <c r="I55" s="1471"/>
    </row>
    <row r="56" spans="1:9" ht="12.75" customHeight="1">
      <c r="A56" s="509"/>
      <c r="B56" s="508" t="s">
        <v>1190</v>
      </c>
      <c r="C56" s="504" t="s">
        <v>1191</v>
      </c>
      <c r="D56" s="36">
        <v>2</v>
      </c>
      <c r="E56" s="1472"/>
      <c r="F56" s="1472"/>
      <c r="G56" s="1472"/>
      <c r="H56" s="1472"/>
      <c r="I56" s="1472"/>
    </row>
    <row r="57" spans="1:9" ht="12.75" customHeight="1">
      <c r="A57" s="509"/>
      <c r="B57" s="508"/>
      <c r="C57" s="504" t="s">
        <v>1192</v>
      </c>
      <c r="D57" s="36">
        <v>1</v>
      </c>
      <c r="E57" s="1472"/>
      <c r="F57" s="1472"/>
      <c r="G57" s="1472"/>
      <c r="H57" s="1472"/>
      <c r="I57" s="1472"/>
    </row>
    <row r="58" spans="1:9" ht="12.75" customHeight="1">
      <c r="A58" s="509"/>
      <c r="B58" s="507"/>
      <c r="C58" s="504" t="s">
        <v>1178</v>
      </c>
      <c r="D58" s="36">
        <v>0</v>
      </c>
      <c r="E58" s="1473"/>
      <c r="F58" s="1473"/>
      <c r="G58" s="1473"/>
      <c r="H58" s="1473"/>
      <c r="I58" s="1473"/>
    </row>
    <row r="59" spans="1:9" ht="12.75" customHeight="1">
      <c r="A59" s="8"/>
      <c r="B59" s="1481" t="s">
        <v>1193</v>
      </c>
      <c r="C59" s="8" t="s">
        <v>1194</v>
      </c>
      <c r="D59" s="36">
        <v>3</v>
      </c>
      <c r="E59" s="1471">
        <v>3</v>
      </c>
      <c r="F59" s="1471">
        <v>3</v>
      </c>
      <c r="G59" s="1471"/>
      <c r="H59" s="1471"/>
      <c r="I59" s="1471"/>
    </row>
    <row r="60" spans="1:9" ht="12.75" customHeight="1">
      <c r="A60" s="8"/>
      <c r="B60" s="1482"/>
      <c r="C60" s="8" t="s">
        <v>1195</v>
      </c>
      <c r="D60" s="36">
        <v>2</v>
      </c>
      <c r="E60" s="1472"/>
      <c r="F60" s="1472"/>
      <c r="G60" s="1472"/>
      <c r="H60" s="1472"/>
      <c r="I60" s="1472"/>
    </row>
    <row r="61" spans="1:9" ht="12.75" customHeight="1">
      <c r="A61" s="8"/>
      <c r="B61" s="1482"/>
      <c r="C61" s="8" t="s">
        <v>1137</v>
      </c>
      <c r="D61" s="36">
        <v>0</v>
      </c>
      <c r="E61" s="1473"/>
      <c r="F61" s="1473"/>
      <c r="G61" s="1473"/>
      <c r="H61" s="1473"/>
      <c r="I61" s="1473"/>
    </row>
    <row r="62" spans="1:9" ht="12.75" customHeight="1">
      <c r="A62" s="509"/>
      <c r="B62" s="1483" t="s">
        <v>1196</v>
      </c>
      <c r="C62" s="504" t="s">
        <v>1197</v>
      </c>
      <c r="D62" s="36">
        <v>4</v>
      </c>
      <c r="E62" s="1471">
        <v>2</v>
      </c>
      <c r="F62" s="1471">
        <v>2</v>
      </c>
      <c r="G62" s="1471"/>
      <c r="H62" s="1471"/>
      <c r="I62" s="1471"/>
    </row>
    <row r="63" spans="1:9" ht="12.75" customHeight="1">
      <c r="A63" s="509"/>
      <c r="B63" s="1484"/>
      <c r="C63" s="504" t="s">
        <v>1198</v>
      </c>
      <c r="D63" s="36">
        <v>3</v>
      </c>
      <c r="E63" s="1472"/>
      <c r="F63" s="1472"/>
      <c r="G63" s="1472"/>
      <c r="H63" s="1472"/>
      <c r="I63" s="1472"/>
    </row>
    <row r="64" spans="1:9" ht="12.75" customHeight="1">
      <c r="A64" s="509"/>
      <c r="B64" s="1484"/>
      <c r="C64" s="504" t="s">
        <v>1199</v>
      </c>
      <c r="D64" s="36">
        <v>2</v>
      </c>
      <c r="E64" s="1472"/>
      <c r="F64" s="1472"/>
      <c r="G64" s="1472"/>
      <c r="H64" s="1472"/>
      <c r="I64" s="1472"/>
    </row>
    <row r="65" spans="1:9" ht="12.75" customHeight="1">
      <c r="A65" s="509"/>
      <c r="B65" s="1485"/>
      <c r="C65" s="504" t="s">
        <v>1200</v>
      </c>
      <c r="D65" s="36">
        <v>0</v>
      </c>
      <c r="E65" s="1473"/>
      <c r="F65" s="1473"/>
      <c r="G65" s="1473"/>
      <c r="H65" s="1473"/>
      <c r="I65" s="1473"/>
    </row>
    <row r="66" spans="1:9" ht="12.75" customHeight="1">
      <c r="A66" s="8"/>
      <c r="B66" s="1481" t="s">
        <v>1201</v>
      </c>
      <c r="C66" s="8" t="s">
        <v>1202</v>
      </c>
      <c r="D66" s="36">
        <v>2</v>
      </c>
      <c r="E66" s="1471">
        <v>2</v>
      </c>
      <c r="F66" s="1471">
        <v>2</v>
      </c>
      <c r="G66" s="1471"/>
      <c r="H66" s="1471"/>
      <c r="I66" s="1471"/>
    </row>
    <row r="67" spans="1:9" ht="12.75" customHeight="1">
      <c r="A67" s="8"/>
      <c r="B67" s="1482"/>
      <c r="C67" s="8" t="s">
        <v>1203</v>
      </c>
      <c r="D67" s="36">
        <v>1</v>
      </c>
      <c r="E67" s="1472"/>
      <c r="F67" s="1472"/>
      <c r="G67" s="1472"/>
      <c r="H67" s="1472"/>
      <c r="I67" s="1472"/>
    </row>
    <row r="68" spans="1:9" ht="12.75" customHeight="1">
      <c r="A68" s="8"/>
      <c r="B68" s="1486"/>
      <c r="C68" s="8" t="s">
        <v>1200</v>
      </c>
      <c r="D68" s="36">
        <v>0</v>
      </c>
      <c r="E68" s="1473"/>
      <c r="F68" s="1473"/>
      <c r="G68" s="1473"/>
      <c r="H68" s="1473"/>
      <c r="I68" s="1473"/>
    </row>
    <row r="69" spans="1:9" ht="12.75" customHeight="1">
      <c r="A69" s="8"/>
      <c r="B69" s="1487" t="s">
        <v>1963</v>
      </c>
      <c r="C69" s="8" t="s">
        <v>1204</v>
      </c>
      <c r="D69" s="36">
        <v>3</v>
      </c>
      <c r="E69" s="1471">
        <v>2</v>
      </c>
      <c r="F69" s="1471">
        <v>2</v>
      </c>
      <c r="G69" s="1471"/>
      <c r="H69" s="1471"/>
      <c r="I69" s="1471"/>
    </row>
    <row r="70" spans="1:9" ht="12.75" customHeight="1">
      <c r="A70" s="8"/>
      <c r="B70" s="1488"/>
      <c r="C70" s="8" t="s">
        <v>1205</v>
      </c>
      <c r="D70" s="36">
        <v>2</v>
      </c>
      <c r="E70" s="1472"/>
      <c r="F70" s="1472"/>
      <c r="G70" s="1472"/>
      <c r="H70" s="1472"/>
      <c r="I70" s="1472"/>
    </row>
    <row r="71" spans="1:9" ht="12.75" customHeight="1">
      <c r="A71" s="8"/>
      <c r="B71" s="1488"/>
      <c r="C71" s="8" t="s">
        <v>1161</v>
      </c>
      <c r="D71" s="36">
        <v>0</v>
      </c>
      <c r="E71" s="1473"/>
      <c r="F71" s="1473"/>
      <c r="G71" s="1473"/>
      <c r="H71" s="1473"/>
      <c r="I71" s="1473"/>
    </row>
    <row r="72" spans="1:9" ht="12.75" customHeight="1">
      <c r="A72" s="509"/>
      <c r="B72" s="506" t="s">
        <v>1206</v>
      </c>
      <c r="C72" s="504" t="s">
        <v>1208</v>
      </c>
      <c r="D72" s="36">
        <v>4</v>
      </c>
      <c r="E72" s="1471">
        <v>4</v>
      </c>
      <c r="F72" s="1471">
        <v>4</v>
      </c>
      <c r="G72" s="1471"/>
      <c r="H72" s="1471"/>
      <c r="I72" s="1471"/>
    </row>
    <row r="73" spans="1:9" ht="12.75" customHeight="1">
      <c r="A73" s="509"/>
      <c r="B73" s="513" t="s">
        <v>1207</v>
      </c>
      <c r="C73" s="504" t="s">
        <v>1210</v>
      </c>
      <c r="D73" s="36">
        <v>3</v>
      </c>
      <c r="E73" s="1472"/>
      <c r="F73" s="1472"/>
      <c r="G73" s="1472"/>
      <c r="H73" s="1472"/>
      <c r="I73" s="1472"/>
    </row>
    <row r="74" spans="1:9" ht="12.75" customHeight="1">
      <c r="A74" s="509"/>
      <c r="B74" s="513" t="s">
        <v>1209</v>
      </c>
      <c r="C74" s="504" t="s">
        <v>1212</v>
      </c>
      <c r="D74" s="36">
        <v>2</v>
      </c>
      <c r="E74" s="1472"/>
      <c r="F74" s="1472"/>
      <c r="G74" s="1472"/>
      <c r="H74" s="1472"/>
      <c r="I74" s="1472"/>
    </row>
    <row r="75" spans="1:9" ht="12.75" customHeight="1">
      <c r="A75" s="509"/>
      <c r="B75" s="513" t="s">
        <v>1211</v>
      </c>
      <c r="C75" s="504" t="s">
        <v>1214</v>
      </c>
      <c r="D75" s="36">
        <v>1</v>
      </c>
      <c r="E75" s="1472"/>
      <c r="F75" s="1472"/>
      <c r="G75" s="1472"/>
      <c r="H75" s="1472"/>
      <c r="I75" s="1472"/>
    </row>
    <row r="76" spans="1:9" ht="12.75" customHeight="1">
      <c r="A76" s="509"/>
      <c r="B76" s="513" t="s">
        <v>1213</v>
      </c>
      <c r="C76" s="504" t="s">
        <v>1161</v>
      </c>
      <c r="D76" s="36">
        <v>0</v>
      </c>
      <c r="E76" s="1472"/>
      <c r="F76" s="1472"/>
      <c r="G76" s="1472"/>
      <c r="H76" s="1472"/>
      <c r="I76" s="1472"/>
    </row>
    <row r="77" spans="1:9" ht="12.75" customHeight="1">
      <c r="A77" s="509"/>
      <c r="B77" s="513" t="s">
        <v>1215</v>
      </c>
      <c r="C77" s="504" t="s">
        <v>1161</v>
      </c>
      <c r="D77" s="36">
        <v>0</v>
      </c>
      <c r="E77" s="1472"/>
      <c r="F77" s="1472"/>
      <c r="G77" s="1472"/>
      <c r="H77" s="1472"/>
      <c r="I77" s="1472"/>
    </row>
    <row r="78" spans="1:9" ht="12.75" customHeight="1">
      <c r="A78" s="509"/>
      <c r="B78" s="513" t="s">
        <v>1216</v>
      </c>
      <c r="C78" s="504"/>
      <c r="D78" s="36"/>
      <c r="E78" s="1472"/>
      <c r="F78" s="1472"/>
      <c r="G78" s="1472"/>
      <c r="H78" s="1472"/>
      <c r="I78" s="1472"/>
    </row>
    <row r="79" spans="1:9" ht="12.75" customHeight="1">
      <c r="A79" s="509"/>
      <c r="B79" s="513" t="s">
        <v>1217</v>
      </c>
      <c r="C79" s="504"/>
      <c r="D79" s="36"/>
      <c r="E79" s="1472"/>
      <c r="F79" s="1472"/>
      <c r="G79" s="1472"/>
      <c r="H79" s="1472"/>
      <c r="I79" s="1472"/>
    </row>
    <row r="80" spans="1:9" ht="12.75" customHeight="1">
      <c r="A80" s="509"/>
      <c r="B80" s="513" t="s">
        <v>1218</v>
      </c>
      <c r="C80" s="504"/>
      <c r="D80" s="36"/>
      <c r="E80" s="1472"/>
      <c r="F80" s="1472"/>
      <c r="G80" s="1472"/>
      <c r="H80" s="1472"/>
      <c r="I80" s="1472"/>
    </row>
    <row r="81" spans="1:9" ht="12.75" customHeight="1">
      <c r="A81" s="509"/>
      <c r="B81" s="508" t="s">
        <v>1219</v>
      </c>
      <c r="C81" s="504"/>
      <c r="D81" s="36"/>
      <c r="E81" s="1473"/>
      <c r="F81" s="1473"/>
      <c r="G81" s="1473"/>
      <c r="H81" s="1473"/>
      <c r="I81" s="1473"/>
    </row>
    <row r="82" spans="1:9" ht="12.75" customHeight="1">
      <c r="A82" s="509"/>
      <c r="B82" s="506" t="s">
        <v>1220</v>
      </c>
      <c r="C82" s="504" t="s">
        <v>1222</v>
      </c>
      <c r="D82" s="36">
        <v>4</v>
      </c>
      <c r="E82" s="1471">
        <v>3</v>
      </c>
      <c r="F82" s="1471">
        <v>3</v>
      </c>
      <c r="G82" s="1471"/>
      <c r="H82" s="1471"/>
      <c r="I82" s="1471"/>
    </row>
    <row r="83" spans="1:9" ht="12.75" customHeight="1">
      <c r="A83" s="509"/>
      <c r="B83" s="513" t="s">
        <v>1221</v>
      </c>
      <c r="C83" s="504" t="s">
        <v>1224</v>
      </c>
      <c r="D83" s="36">
        <v>3</v>
      </c>
      <c r="E83" s="1472"/>
      <c r="F83" s="1472"/>
      <c r="G83" s="1472"/>
      <c r="H83" s="1472"/>
      <c r="I83" s="1472"/>
    </row>
    <row r="84" spans="1:9" ht="12.75" customHeight="1">
      <c r="A84" s="509"/>
      <c r="B84" s="513" t="s">
        <v>1223</v>
      </c>
      <c r="C84" s="504" t="s">
        <v>1226</v>
      </c>
      <c r="D84" s="36">
        <v>2</v>
      </c>
      <c r="E84" s="1472"/>
      <c r="F84" s="1472"/>
      <c r="G84" s="1472"/>
      <c r="H84" s="1472"/>
      <c r="I84" s="1472"/>
    </row>
    <row r="85" spans="1:9" ht="12.75" customHeight="1">
      <c r="A85" s="509"/>
      <c r="B85" s="513" t="s">
        <v>1225</v>
      </c>
      <c r="C85" s="504" t="s">
        <v>1227</v>
      </c>
      <c r="D85" s="36">
        <v>1</v>
      </c>
      <c r="E85" s="1472"/>
      <c r="F85" s="1472"/>
      <c r="G85" s="1472"/>
      <c r="H85" s="1472"/>
      <c r="I85" s="1472"/>
    </row>
    <row r="86" spans="1:9" ht="12.75" customHeight="1">
      <c r="A86" s="509"/>
      <c r="B86" s="513" t="s">
        <v>1211</v>
      </c>
      <c r="C86" s="504" t="s">
        <v>1161</v>
      </c>
      <c r="D86" s="36">
        <v>0</v>
      </c>
      <c r="E86" s="1472"/>
      <c r="F86" s="1472"/>
      <c r="G86" s="1472"/>
      <c r="H86" s="1472"/>
      <c r="I86" s="1472"/>
    </row>
    <row r="87" spans="1:9" ht="12.75" customHeight="1">
      <c r="A87" s="509"/>
      <c r="B87" s="513" t="s">
        <v>1213</v>
      </c>
      <c r="C87" s="504" t="s">
        <v>1161</v>
      </c>
      <c r="D87" s="36">
        <v>0</v>
      </c>
      <c r="E87" s="1472"/>
      <c r="F87" s="1472"/>
      <c r="G87" s="1472"/>
      <c r="H87" s="1472"/>
      <c r="I87" s="1472"/>
    </row>
    <row r="88" spans="1:9" ht="12.75" customHeight="1">
      <c r="A88" s="509"/>
      <c r="B88" s="513" t="s">
        <v>1228</v>
      </c>
      <c r="C88" s="504"/>
      <c r="D88" s="36"/>
      <c r="E88" s="1472"/>
      <c r="F88" s="1472"/>
      <c r="G88" s="1472"/>
      <c r="H88" s="1472"/>
      <c r="I88" s="1472"/>
    </row>
    <row r="89" spans="1:9" ht="12.75" customHeight="1">
      <c r="A89" s="509"/>
      <c r="B89" s="513" t="s">
        <v>1229</v>
      </c>
      <c r="C89" s="504"/>
      <c r="D89" s="36"/>
      <c r="E89" s="1472"/>
      <c r="F89" s="1472"/>
      <c r="G89" s="1472"/>
      <c r="H89" s="1472"/>
      <c r="I89" s="1472"/>
    </row>
    <row r="90" spans="1:9" ht="12.75" customHeight="1">
      <c r="A90" s="509"/>
      <c r="B90" s="513" t="s">
        <v>1217</v>
      </c>
      <c r="C90" s="504"/>
      <c r="D90" s="36"/>
      <c r="E90" s="1472"/>
      <c r="F90" s="1472"/>
      <c r="G90" s="1472"/>
      <c r="H90" s="1472"/>
      <c r="I90" s="1472"/>
    </row>
    <row r="91" spans="1:9" ht="12.75" customHeight="1">
      <c r="A91" s="509"/>
      <c r="B91" s="513" t="s">
        <v>1230</v>
      </c>
      <c r="C91" s="504"/>
      <c r="D91" s="36"/>
      <c r="E91" s="1472"/>
      <c r="F91" s="1472"/>
      <c r="G91" s="1472"/>
      <c r="H91" s="1472"/>
      <c r="I91" s="1472"/>
    </row>
    <row r="92" spans="1:9" ht="12.75" customHeight="1">
      <c r="A92" s="509"/>
      <c r="B92" s="513" t="s">
        <v>1231</v>
      </c>
      <c r="C92" s="504"/>
      <c r="D92" s="36"/>
      <c r="E92" s="1473"/>
      <c r="F92" s="1473"/>
      <c r="G92" s="1473"/>
      <c r="H92" s="1473"/>
      <c r="I92" s="1473"/>
    </row>
    <row r="93" spans="1:9" ht="12.75" customHeight="1">
      <c r="A93" s="509"/>
      <c r="B93" s="506" t="s">
        <v>1232</v>
      </c>
      <c r="C93" s="504" t="s">
        <v>1233</v>
      </c>
      <c r="D93" s="36">
        <v>3</v>
      </c>
      <c r="E93" s="1471">
        <v>3</v>
      </c>
      <c r="F93" s="1471">
        <v>3</v>
      </c>
      <c r="G93" s="1471"/>
      <c r="H93" s="1471"/>
      <c r="I93" s="1471"/>
    </row>
    <row r="94" spans="1:9" ht="12.75" customHeight="1">
      <c r="A94" s="509"/>
      <c r="B94" s="513" t="s">
        <v>1234</v>
      </c>
      <c r="C94" s="504" t="s">
        <v>1235</v>
      </c>
      <c r="D94" s="36">
        <v>2</v>
      </c>
      <c r="E94" s="1472"/>
      <c r="F94" s="1472"/>
      <c r="G94" s="1472"/>
      <c r="H94" s="1472"/>
      <c r="I94" s="1472"/>
    </row>
    <row r="95" spans="1:9" ht="12.75" customHeight="1">
      <c r="A95" s="509"/>
      <c r="B95" s="513" t="s">
        <v>1236</v>
      </c>
      <c r="C95" s="504" t="s">
        <v>1237</v>
      </c>
      <c r="D95" s="36">
        <v>1</v>
      </c>
      <c r="E95" s="1472"/>
      <c r="F95" s="1472"/>
      <c r="G95" s="1472"/>
      <c r="H95" s="1472"/>
      <c r="I95" s="1472"/>
    </row>
    <row r="96" spans="1:9" ht="12.75" customHeight="1">
      <c r="A96" s="509"/>
      <c r="B96" s="514" t="s">
        <v>1238</v>
      </c>
      <c r="C96" s="504" t="s">
        <v>1161</v>
      </c>
      <c r="D96" s="36">
        <v>0</v>
      </c>
      <c r="E96" s="1473"/>
      <c r="F96" s="1473"/>
      <c r="G96" s="1473"/>
      <c r="H96" s="1473"/>
      <c r="I96" s="1473"/>
    </row>
    <row r="97" spans="1:9" ht="12.75" customHeight="1">
      <c r="A97" s="8"/>
      <c r="B97" s="1481" t="s">
        <v>1239</v>
      </c>
      <c r="C97" s="8" t="s">
        <v>1240</v>
      </c>
      <c r="D97" s="36">
        <v>3</v>
      </c>
      <c r="E97" s="1471">
        <v>3</v>
      </c>
      <c r="F97" s="1471">
        <v>3</v>
      </c>
      <c r="G97" s="1471"/>
      <c r="H97" s="1471"/>
      <c r="I97" s="1471"/>
    </row>
    <row r="98" spans="1:9" ht="12.75" customHeight="1">
      <c r="A98" s="8"/>
      <c r="B98" s="1482"/>
      <c r="C98" s="8" t="s">
        <v>1241</v>
      </c>
      <c r="D98" s="36">
        <v>2</v>
      </c>
      <c r="E98" s="1472"/>
      <c r="F98" s="1472"/>
      <c r="G98" s="1472"/>
      <c r="H98" s="1472"/>
      <c r="I98" s="1472"/>
    </row>
    <row r="99" spans="1:9" ht="12.75" customHeight="1">
      <c r="A99" s="8"/>
      <c r="B99" s="1482"/>
      <c r="C99" s="8" t="s">
        <v>1199</v>
      </c>
      <c r="D99" s="36">
        <v>1</v>
      </c>
      <c r="E99" s="1472"/>
      <c r="F99" s="1472"/>
      <c r="G99" s="1472"/>
      <c r="H99" s="1472"/>
      <c r="I99" s="1472"/>
    </row>
    <row r="100" spans="1:9" ht="12.75" customHeight="1">
      <c r="A100" s="8"/>
      <c r="B100" s="1486"/>
      <c r="C100" s="8" t="s">
        <v>1137</v>
      </c>
      <c r="D100" s="36">
        <v>0</v>
      </c>
      <c r="E100" s="1473"/>
      <c r="F100" s="1473"/>
      <c r="G100" s="1473"/>
      <c r="H100" s="1473"/>
      <c r="I100" s="1473"/>
    </row>
    <row r="101" spans="1:9" ht="24.75" customHeight="1">
      <c r="A101" s="532" t="s">
        <v>1964</v>
      </c>
      <c r="B101" s="533"/>
      <c r="C101" s="534"/>
      <c r="D101" s="534"/>
      <c r="E101" s="534"/>
      <c r="F101" s="534"/>
      <c r="G101" s="534"/>
      <c r="H101" s="534"/>
      <c r="I101" s="535"/>
    </row>
    <row r="102" spans="1:9" ht="12.75" customHeight="1">
      <c r="A102" s="509"/>
      <c r="B102" s="506" t="s">
        <v>1242</v>
      </c>
      <c r="C102" s="504" t="s">
        <v>1243</v>
      </c>
      <c r="D102" s="36">
        <v>3</v>
      </c>
      <c r="E102" s="1471">
        <v>2</v>
      </c>
      <c r="F102" s="1471">
        <v>2</v>
      </c>
      <c r="G102" s="1471"/>
      <c r="H102" s="1471"/>
      <c r="I102" s="1471"/>
    </row>
    <row r="103" spans="1:9" ht="12.75" customHeight="1">
      <c r="A103" s="509"/>
      <c r="B103" s="508" t="s">
        <v>1244</v>
      </c>
      <c r="C103" s="504" t="s">
        <v>1245</v>
      </c>
      <c r="D103" s="36">
        <v>2</v>
      </c>
      <c r="E103" s="1472"/>
      <c r="F103" s="1472"/>
      <c r="G103" s="1472"/>
      <c r="H103" s="1472"/>
      <c r="I103" s="1472"/>
    </row>
    <row r="104" spans="1:9" ht="12.75" customHeight="1">
      <c r="A104" s="509"/>
      <c r="B104" s="508" t="s">
        <v>1246</v>
      </c>
      <c r="C104" s="504" t="s">
        <v>1247</v>
      </c>
      <c r="D104" s="36">
        <v>1</v>
      </c>
      <c r="E104" s="1472"/>
      <c r="F104" s="1472"/>
      <c r="G104" s="1472"/>
      <c r="H104" s="1472"/>
      <c r="I104" s="1472"/>
    </row>
    <row r="105" spans="1:9" ht="12.75" customHeight="1">
      <c r="A105" s="509"/>
      <c r="B105" s="508"/>
      <c r="C105" s="504" t="s">
        <v>1248</v>
      </c>
      <c r="D105" s="36">
        <v>0</v>
      </c>
      <c r="E105" s="1473"/>
      <c r="F105" s="1473"/>
      <c r="G105" s="1473"/>
      <c r="H105" s="1473"/>
      <c r="I105" s="1473"/>
    </row>
    <row r="106" spans="1:9" ht="12.75" customHeight="1">
      <c r="A106" s="509"/>
      <c r="B106" s="506" t="s">
        <v>1249</v>
      </c>
      <c r="C106" s="504" t="s">
        <v>1243</v>
      </c>
      <c r="D106" s="36">
        <v>3</v>
      </c>
      <c r="E106" s="1471">
        <v>3</v>
      </c>
      <c r="F106" s="1471">
        <v>3</v>
      </c>
      <c r="G106" s="1471"/>
      <c r="H106" s="1471"/>
      <c r="I106" s="1471"/>
    </row>
    <row r="107" spans="1:9" ht="12.75" customHeight="1">
      <c r="A107" s="509"/>
      <c r="B107" s="508" t="s">
        <v>1250</v>
      </c>
      <c r="C107" s="504" t="s">
        <v>1245</v>
      </c>
      <c r="D107" s="36">
        <v>2</v>
      </c>
      <c r="E107" s="1472"/>
      <c r="F107" s="1472"/>
      <c r="G107" s="1472"/>
      <c r="H107" s="1472"/>
      <c r="I107" s="1472"/>
    </row>
    <row r="108" spans="1:9" ht="12.75" customHeight="1">
      <c r="A108" s="509"/>
      <c r="B108" s="508"/>
      <c r="C108" s="504" t="s">
        <v>1247</v>
      </c>
      <c r="D108" s="36">
        <v>1</v>
      </c>
      <c r="E108" s="1472"/>
      <c r="F108" s="1472"/>
      <c r="G108" s="1472"/>
      <c r="H108" s="1472"/>
      <c r="I108" s="1472"/>
    </row>
    <row r="109" spans="1:9" ht="12.75" customHeight="1">
      <c r="A109" s="509"/>
      <c r="B109" s="508"/>
      <c r="C109" s="504" t="s">
        <v>1251</v>
      </c>
      <c r="D109" s="36">
        <v>0</v>
      </c>
      <c r="E109" s="1473"/>
      <c r="F109" s="1473"/>
      <c r="G109" s="1473"/>
      <c r="H109" s="1473"/>
      <c r="I109" s="1473"/>
    </row>
    <row r="110" spans="1:9" ht="12.75" customHeight="1">
      <c r="A110" s="509"/>
      <c r="B110" s="506" t="s">
        <v>1252</v>
      </c>
      <c r="C110" s="504" t="s">
        <v>1254</v>
      </c>
      <c r="D110" s="36">
        <v>4</v>
      </c>
      <c r="E110" s="1471">
        <v>1</v>
      </c>
      <c r="F110" s="1471">
        <v>1</v>
      </c>
      <c r="G110" s="1471"/>
      <c r="H110" s="1471"/>
      <c r="I110" s="1471"/>
    </row>
    <row r="111" spans="1:9" ht="12.75" customHeight="1">
      <c r="A111" s="509"/>
      <c r="B111" s="513" t="s">
        <v>1253</v>
      </c>
      <c r="C111" s="504" t="s">
        <v>1256</v>
      </c>
      <c r="D111" s="36">
        <v>3</v>
      </c>
      <c r="E111" s="1472"/>
      <c r="F111" s="1472"/>
      <c r="G111" s="1472"/>
      <c r="H111" s="1472"/>
      <c r="I111" s="1472"/>
    </row>
    <row r="112" spans="1:9" ht="12.75" customHeight="1">
      <c r="A112" s="509"/>
      <c r="B112" s="513" t="s">
        <v>1255</v>
      </c>
      <c r="C112" s="504" t="s">
        <v>1258</v>
      </c>
      <c r="D112" s="36">
        <v>2</v>
      </c>
      <c r="E112" s="1472"/>
      <c r="F112" s="1472"/>
      <c r="G112" s="1472"/>
      <c r="H112" s="1472"/>
      <c r="I112" s="1472"/>
    </row>
    <row r="113" spans="1:9" ht="12.75" customHeight="1">
      <c r="A113" s="509"/>
      <c r="B113" s="513" t="s">
        <v>1257</v>
      </c>
      <c r="C113" s="504" t="s">
        <v>1260</v>
      </c>
      <c r="D113" s="36">
        <v>1</v>
      </c>
      <c r="E113" s="1472"/>
      <c r="F113" s="1472"/>
      <c r="G113" s="1472"/>
      <c r="H113" s="1472"/>
      <c r="I113" s="1472"/>
    </row>
    <row r="114" spans="1:9" ht="12.75" customHeight="1">
      <c r="A114" s="509"/>
      <c r="B114" s="513" t="s">
        <v>1259</v>
      </c>
      <c r="C114" s="515" t="s">
        <v>1137</v>
      </c>
      <c r="D114" s="36">
        <v>0</v>
      </c>
      <c r="E114" s="1472"/>
      <c r="F114" s="1472"/>
      <c r="G114" s="1472"/>
      <c r="H114" s="1472"/>
      <c r="I114" s="1472"/>
    </row>
    <row r="115" spans="1:9" ht="12.75" customHeight="1">
      <c r="A115" s="509"/>
      <c r="B115" s="513" t="s">
        <v>1261</v>
      </c>
      <c r="C115" s="517"/>
      <c r="E115" s="1472"/>
      <c r="F115" s="1472"/>
      <c r="G115" s="1472"/>
      <c r="H115" s="1472"/>
      <c r="I115" s="1472"/>
    </row>
    <row r="116" spans="1:9" ht="12.75" customHeight="1">
      <c r="A116" s="509"/>
      <c r="B116" s="513" t="s">
        <v>1262</v>
      </c>
      <c r="C116" s="516" t="s">
        <v>112</v>
      </c>
      <c r="D116" s="36" t="s">
        <v>112</v>
      </c>
      <c r="E116" s="1472"/>
      <c r="F116" s="1472"/>
      <c r="G116" s="1472"/>
      <c r="H116" s="1472"/>
      <c r="I116" s="1472"/>
    </row>
    <row r="117" spans="1:9" ht="12.75" customHeight="1">
      <c r="A117" s="509"/>
      <c r="B117" s="513" t="s">
        <v>1263</v>
      </c>
      <c r="C117" s="504"/>
      <c r="D117" s="36"/>
      <c r="E117" s="1472"/>
      <c r="F117" s="1472"/>
      <c r="G117" s="1472"/>
      <c r="H117" s="1472"/>
      <c r="I117" s="1472"/>
    </row>
    <row r="118" spans="1:9" ht="12.75" customHeight="1">
      <c r="A118" s="509"/>
      <c r="B118" s="513" t="s">
        <v>1264</v>
      </c>
      <c r="C118" s="504"/>
      <c r="D118" s="36"/>
      <c r="E118" s="1472"/>
      <c r="F118" s="1472"/>
      <c r="G118" s="1472"/>
      <c r="H118" s="1472"/>
      <c r="I118" s="1472"/>
    </row>
    <row r="119" spans="1:9" ht="12.75" customHeight="1">
      <c r="A119" s="509"/>
      <c r="B119" s="513" t="s">
        <v>1265</v>
      </c>
      <c r="C119" s="504"/>
      <c r="D119" s="36"/>
      <c r="E119" s="1472"/>
      <c r="F119" s="1472"/>
      <c r="G119" s="1472"/>
      <c r="H119" s="1472"/>
      <c r="I119" s="1472"/>
    </row>
    <row r="120" spans="1:9" ht="12.75" customHeight="1">
      <c r="A120" s="509"/>
      <c r="B120" s="508" t="s">
        <v>1266</v>
      </c>
      <c r="C120" s="504"/>
      <c r="D120" s="36"/>
      <c r="E120" s="1473"/>
      <c r="F120" s="1473"/>
      <c r="G120" s="1473"/>
      <c r="H120" s="1473"/>
      <c r="I120" s="1473"/>
    </row>
    <row r="121" spans="1:9" ht="12.75" customHeight="1">
      <c r="A121" s="509"/>
      <c r="B121" s="506" t="s">
        <v>1267</v>
      </c>
      <c r="C121" s="504" t="s">
        <v>1268</v>
      </c>
      <c r="D121" s="36">
        <v>4</v>
      </c>
      <c r="E121" s="1471">
        <v>2</v>
      </c>
      <c r="F121" s="1471">
        <v>2</v>
      </c>
      <c r="G121" s="1471"/>
      <c r="H121" s="1471"/>
      <c r="I121" s="1471"/>
    </row>
    <row r="122" spans="1:9" ht="12.75" customHeight="1">
      <c r="A122" s="509"/>
      <c r="B122" s="508" t="s">
        <v>1269</v>
      </c>
      <c r="C122" s="504" t="s">
        <v>1270</v>
      </c>
      <c r="D122" s="36">
        <v>3</v>
      </c>
      <c r="E122" s="1472"/>
      <c r="F122" s="1472"/>
      <c r="G122" s="1472"/>
      <c r="H122" s="1472"/>
      <c r="I122" s="1472"/>
    </row>
    <row r="123" spans="1:9" ht="12.75" customHeight="1">
      <c r="A123" s="509"/>
      <c r="B123" s="508" t="s">
        <v>1271</v>
      </c>
      <c r="C123" s="504" t="s">
        <v>1272</v>
      </c>
      <c r="D123" s="36">
        <v>2</v>
      </c>
      <c r="E123" s="1472"/>
      <c r="F123" s="1472"/>
      <c r="G123" s="1472"/>
      <c r="H123" s="1472"/>
      <c r="I123" s="1472"/>
    </row>
    <row r="124" spans="1:9" ht="12.75" customHeight="1">
      <c r="A124" s="509"/>
      <c r="B124" s="508" t="s">
        <v>1273</v>
      </c>
      <c r="C124" s="504" t="s">
        <v>1274</v>
      </c>
      <c r="D124" s="36">
        <v>1</v>
      </c>
      <c r="E124" s="1472"/>
      <c r="F124" s="1472"/>
      <c r="G124" s="1472"/>
      <c r="H124" s="1472"/>
      <c r="I124" s="1472"/>
    </row>
    <row r="125" spans="1:9" ht="12.75" customHeight="1">
      <c r="A125" s="509"/>
      <c r="B125" s="507" t="s">
        <v>1275</v>
      </c>
      <c r="C125" s="504" t="s">
        <v>1276</v>
      </c>
      <c r="D125" s="36">
        <v>0</v>
      </c>
      <c r="E125" s="1473"/>
      <c r="F125" s="1473"/>
      <c r="G125" s="1473"/>
      <c r="H125" s="1473"/>
      <c r="I125" s="1473"/>
    </row>
    <row r="126" spans="1:9" ht="12.75" customHeight="1">
      <c r="A126" s="8"/>
      <c r="B126" s="1481" t="s">
        <v>1277</v>
      </c>
      <c r="C126" s="8" t="s">
        <v>1278</v>
      </c>
      <c r="D126" s="36">
        <v>4</v>
      </c>
      <c r="E126" s="1471">
        <v>4</v>
      </c>
      <c r="F126" s="1471">
        <v>4</v>
      </c>
      <c r="G126" s="1471"/>
      <c r="H126" s="1471"/>
      <c r="I126" s="1471"/>
    </row>
    <row r="127" spans="1:9" ht="12.75" customHeight="1">
      <c r="A127" s="8"/>
      <c r="B127" s="1482"/>
      <c r="C127" s="8" t="s">
        <v>1279</v>
      </c>
      <c r="D127" s="36">
        <v>3</v>
      </c>
      <c r="E127" s="1472"/>
      <c r="F127" s="1472"/>
      <c r="G127" s="1472"/>
      <c r="H127" s="1472"/>
      <c r="I127" s="1472"/>
    </row>
    <row r="128" spans="1:9" ht="12.75" customHeight="1">
      <c r="A128" s="8"/>
      <c r="B128" s="1482"/>
      <c r="C128" s="8" t="s">
        <v>1280</v>
      </c>
      <c r="D128" s="36">
        <v>2</v>
      </c>
      <c r="E128" s="1472"/>
      <c r="F128" s="1472"/>
      <c r="G128" s="1472"/>
      <c r="H128" s="1472"/>
      <c r="I128" s="1472"/>
    </row>
    <row r="129" spans="1:9" ht="12.75" customHeight="1">
      <c r="A129" s="8"/>
      <c r="B129" s="1482"/>
      <c r="C129" s="8" t="s">
        <v>1281</v>
      </c>
      <c r="D129" s="36">
        <v>1</v>
      </c>
      <c r="E129" s="1472"/>
      <c r="F129" s="1472"/>
      <c r="G129" s="1472"/>
      <c r="H129" s="1472"/>
      <c r="I129" s="1472"/>
    </row>
    <row r="130" spans="1:9" ht="12.75" customHeight="1">
      <c r="A130" s="8"/>
      <c r="B130" s="1486"/>
      <c r="C130" s="8" t="s">
        <v>1282</v>
      </c>
      <c r="D130" s="36">
        <v>0</v>
      </c>
      <c r="E130" s="1473"/>
      <c r="F130" s="1473"/>
      <c r="G130" s="1473"/>
      <c r="H130" s="1473"/>
      <c r="I130" s="1473"/>
    </row>
    <row r="131" spans="1:9" ht="12.75" customHeight="1">
      <c r="A131" s="36"/>
      <c r="B131" s="1487" t="s">
        <v>1283</v>
      </c>
      <c r="C131" s="8" t="s">
        <v>1284</v>
      </c>
      <c r="D131" s="36">
        <v>3</v>
      </c>
      <c r="E131" s="1471">
        <v>3</v>
      </c>
      <c r="F131" s="1471">
        <v>3</v>
      </c>
      <c r="G131" s="1471"/>
      <c r="H131" s="1471"/>
      <c r="I131" s="1471"/>
    </row>
    <row r="132" spans="1:9" ht="12.75" customHeight="1">
      <c r="A132" s="36"/>
      <c r="B132" s="1488"/>
      <c r="C132" s="8" t="s">
        <v>1285</v>
      </c>
      <c r="D132" s="36">
        <v>2</v>
      </c>
      <c r="E132" s="1472"/>
      <c r="F132" s="1472"/>
      <c r="G132" s="1472"/>
      <c r="H132" s="1472"/>
      <c r="I132" s="1472"/>
    </row>
    <row r="133" spans="1:9" ht="12.75" customHeight="1">
      <c r="A133" s="36"/>
      <c r="B133" s="1488"/>
      <c r="C133" s="8" t="s">
        <v>1286</v>
      </c>
      <c r="D133" s="36">
        <v>1</v>
      </c>
      <c r="E133" s="1472"/>
      <c r="F133" s="1472"/>
      <c r="G133" s="1472"/>
      <c r="H133" s="1472"/>
      <c r="I133" s="1472"/>
    </row>
    <row r="134" spans="1:9" ht="12.75" customHeight="1">
      <c r="A134" s="36"/>
      <c r="B134" s="1503"/>
      <c r="C134" s="8" t="s">
        <v>1287</v>
      </c>
      <c r="D134" s="36">
        <v>0</v>
      </c>
      <c r="E134" s="1473"/>
      <c r="F134" s="1473"/>
      <c r="G134" s="1473"/>
      <c r="H134" s="1473"/>
      <c r="I134" s="1473"/>
    </row>
    <row r="135" spans="1:9" ht="12.75" customHeight="1">
      <c r="A135" s="36"/>
      <c r="B135" s="1487" t="s">
        <v>1288</v>
      </c>
      <c r="C135" s="8" t="s">
        <v>1289</v>
      </c>
      <c r="D135" s="36">
        <v>3</v>
      </c>
      <c r="E135" s="1471">
        <v>3</v>
      </c>
      <c r="F135" s="1471">
        <v>3</v>
      </c>
      <c r="G135" s="1471"/>
      <c r="H135" s="1471"/>
      <c r="I135" s="1471"/>
    </row>
    <row r="136" spans="1:9" ht="12.75" customHeight="1">
      <c r="A136" s="36"/>
      <c r="B136" s="1488"/>
      <c r="C136" s="8" t="s">
        <v>1290</v>
      </c>
      <c r="D136" s="36">
        <v>2</v>
      </c>
      <c r="E136" s="1472"/>
      <c r="F136" s="1472"/>
      <c r="G136" s="1472"/>
      <c r="H136" s="1472"/>
      <c r="I136" s="1472"/>
    </row>
    <row r="137" spans="1:9" ht="12.75" customHeight="1">
      <c r="A137" s="36"/>
      <c r="B137" s="1488"/>
      <c r="C137" s="8" t="s">
        <v>1286</v>
      </c>
      <c r="D137" s="36">
        <v>1</v>
      </c>
      <c r="E137" s="1472"/>
      <c r="F137" s="1472"/>
      <c r="G137" s="1472"/>
      <c r="H137" s="1472"/>
      <c r="I137" s="1472"/>
    </row>
    <row r="138" spans="1:9" ht="12.75" customHeight="1">
      <c r="A138" s="36"/>
      <c r="B138" s="1503"/>
      <c r="C138" s="8" t="s">
        <v>1287</v>
      </c>
      <c r="D138" s="36">
        <v>0</v>
      </c>
      <c r="E138" s="1473"/>
      <c r="F138" s="1473"/>
      <c r="G138" s="1473"/>
      <c r="H138" s="1473"/>
      <c r="I138" s="1473"/>
    </row>
    <row r="139" spans="1:9" ht="12.75" customHeight="1">
      <c r="A139" s="36"/>
      <c r="B139" s="1487" t="s">
        <v>1291</v>
      </c>
      <c r="C139" s="8" t="s">
        <v>1289</v>
      </c>
      <c r="D139" s="36">
        <v>2</v>
      </c>
      <c r="E139" s="1471">
        <v>1</v>
      </c>
      <c r="F139" s="1471">
        <v>1</v>
      </c>
      <c r="G139" s="1471"/>
      <c r="H139" s="1471"/>
      <c r="I139" s="1471"/>
    </row>
    <row r="140" spans="1:9" ht="12.75" customHeight="1">
      <c r="A140" s="36"/>
      <c r="B140" s="1488"/>
      <c r="C140" s="8" t="s">
        <v>1290</v>
      </c>
      <c r="D140" s="36">
        <v>1</v>
      </c>
      <c r="E140" s="1472"/>
      <c r="F140" s="1472"/>
      <c r="G140" s="1472"/>
      <c r="H140" s="1472"/>
      <c r="I140" s="1472"/>
    </row>
    <row r="141" spans="1:9" ht="12.75" customHeight="1">
      <c r="A141" s="36"/>
      <c r="B141" s="1503"/>
      <c r="C141" s="8" t="s">
        <v>1292</v>
      </c>
      <c r="D141" s="36">
        <v>0</v>
      </c>
      <c r="E141" s="1473"/>
      <c r="F141" s="1473"/>
      <c r="G141" s="1473"/>
      <c r="H141" s="1473"/>
      <c r="I141" s="1473"/>
    </row>
    <row r="142" spans="1:9" ht="12.75" customHeight="1">
      <c r="A142" s="36"/>
      <c r="B142" s="1487" t="s">
        <v>1293</v>
      </c>
      <c r="C142" s="8" t="s">
        <v>1289</v>
      </c>
      <c r="D142" s="36">
        <v>2</v>
      </c>
      <c r="E142" s="1471">
        <v>1</v>
      </c>
      <c r="F142" s="1471">
        <v>1</v>
      </c>
      <c r="G142" s="1471"/>
      <c r="H142" s="1471"/>
      <c r="I142" s="1471"/>
    </row>
    <row r="143" spans="1:9" ht="12.75" customHeight="1">
      <c r="A143" s="36"/>
      <c r="B143" s="1488"/>
      <c r="C143" s="8" t="s">
        <v>1290</v>
      </c>
      <c r="D143" s="36">
        <v>1</v>
      </c>
      <c r="E143" s="1472"/>
      <c r="F143" s="1472"/>
      <c r="G143" s="1472"/>
      <c r="H143" s="1472"/>
      <c r="I143" s="1472"/>
    </row>
    <row r="144" spans="1:9" ht="12.75" customHeight="1">
      <c r="A144" s="36"/>
      <c r="B144" s="1503"/>
      <c r="C144" s="8" t="s">
        <v>1292</v>
      </c>
      <c r="D144" s="36">
        <v>0</v>
      </c>
      <c r="E144" s="1473"/>
      <c r="F144" s="1473"/>
      <c r="G144" s="1473"/>
      <c r="H144" s="1473"/>
      <c r="I144" s="1473"/>
    </row>
    <row r="145" spans="1:9" ht="12.75" customHeight="1">
      <c r="A145" s="36" t="s">
        <v>112</v>
      </c>
      <c r="B145" s="1487" t="s">
        <v>1294</v>
      </c>
      <c r="C145" s="8" t="s">
        <v>1289</v>
      </c>
      <c r="D145" s="36">
        <v>3</v>
      </c>
      <c r="E145" s="1471">
        <v>2</v>
      </c>
      <c r="F145" s="1471">
        <v>2</v>
      </c>
      <c r="G145" s="1471"/>
      <c r="H145" s="1471"/>
      <c r="I145" s="1471"/>
    </row>
    <row r="146" spans="1:9" ht="12.75" customHeight="1">
      <c r="A146" s="36"/>
      <c r="B146" s="1488"/>
      <c r="C146" s="8" t="s">
        <v>1290</v>
      </c>
      <c r="D146" s="36">
        <v>2</v>
      </c>
      <c r="E146" s="1472"/>
      <c r="F146" s="1472"/>
      <c r="G146" s="1472"/>
      <c r="H146" s="1472"/>
      <c r="I146" s="1472"/>
    </row>
    <row r="147" spans="1:9" ht="12.75" customHeight="1">
      <c r="A147" s="36"/>
      <c r="B147" s="1488"/>
      <c r="C147" s="8" t="s">
        <v>1286</v>
      </c>
      <c r="D147" s="36">
        <v>1</v>
      </c>
      <c r="E147" s="1472"/>
      <c r="F147" s="1472"/>
      <c r="G147" s="1472"/>
      <c r="H147" s="1472"/>
      <c r="I147" s="1472"/>
    </row>
    <row r="148" spans="1:9" ht="12.75" customHeight="1">
      <c r="A148" s="36"/>
      <c r="B148" s="1503"/>
      <c r="C148" s="8" t="s">
        <v>1287</v>
      </c>
      <c r="D148" s="36">
        <v>0</v>
      </c>
      <c r="E148" s="1473"/>
      <c r="F148" s="1473"/>
      <c r="G148" s="1473"/>
      <c r="H148" s="1473"/>
      <c r="I148" s="1473"/>
    </row>
    <row r="149" spans="1:9" ht="12.75" customHeight="1">
      <c r="A149" s="36" t="s">
        <v>112</v>
      </c>
      <c r="B149" s="1492" t="s">
        <v>1295</v>
      </c>
      <c r="C149" s="8" t="s">
        <v>1296</v>
      </c>
      <c r="D149" s="36">
        <v>4</v>
      </c>
      <c r="E149" s="1471">
        <v>4</v>
      </c>
      <c r="F149" s="1471">
        <v>4</v>
      </c>
      <c r="G149" s="1471"/>
      <c r="H149" s="1471"/>
      <c r="I149" s="1471"/>
    </row>
    <row r="150" spans="1:9" ht="12.75" customHeight="1">
      <c r="A150" s="36"/>
      <c r="B150" s="1482"/>
      <c r="C150" s="8" t="s">
        <v>1297</v>
      </c>
      <c r="D150" s="36">
        <v>3</v>
      </c>
      <c r="E150" s="1472"/>
      <c r="F150" s="1472"/>
      <c r="G150" s="1472"/>
      <c r="H150" s="1472"/>
      <c r="I150" s="1472"/>
    </row>
    <row r="151" spans="1:9" ht="12.75" customHeight="1">
      <c r="A151" s="36"/>
      <c r="B151" s="1482"/>
      <c r="C151" s="8" t="s">
        <v>1298</v>
      </c>
      <c r="D151" s="36">
        <v>2</v>
      </c>
      <c r="E151" s="1472"/>
      <c r="F151" s="1472"/>
      <c r="G151" s="1472"/>
      <c r="H151" s="1472"/>
      <c r="I151" s="1472"/>
    </row>
    <row r="152" spans="1:9" ht="12.75" customHeight="1">
      <c r="A152" s="36"/>
      <c r="B152" s="1482"/>
      <c r="C152" s="8" t="s">
        <v>1299</v>
      </c>
      <c r="D152" s="36">
        <v>1</v>
      </c>
      <c r="E152" s="1472"/>
      <c r="F152" s="1472"/>
      <c r="G152" s="1472"/>
      <c r="H152" s="1472"/>
      <c r="I152" s="1472"/>
    </row>
    <row r="153" spans="1:9" ht="12.75" customHeight="1">
      <c r="A153" s="36"/>
      <c r="B153" s="1486"/>
      <c r="C153" s="8" t="s">
        <v>1137</v>
      </c>
      <c r="D153" s="36">
        <v>0</v>
      </c>
      <c r="E153" s="1473"/>
      <c r="F153" s="1473"/>
      <c r="G153" s="1473"/>
      <c r="H153" s="1473"/>
      <c r="I153" s="1473"/>
    </row>
    <row r="154" spans="1:9" ht="12.75" customHeight="1">
      <c r="A154" s="36"/>
      <c r="B154" s="1492" t="s">
        <v>1300</v>
      </c>
      <c r="C154" s="8" t="s">
        <v>1301</v>
      </c>
      <c r="D154" s="36">
        <v>3</v>
      </c>
      <c r="E154" s="1471">
        <v>3</v>
      </c>
      <c r="F154" s="1471">
        <v>3</v>
      </c>
      <c r="G154" s="1471"/>
      <c r="H154" s="1471"/>
      <c r="I154" s="1471"/>
    </row>
    <row r="155" spans="1:9" ht="12.75" customHeight="1">
      <c r="A155" s="36"/>
      <c r="B155" s="1482"/>
      <c r="C155" s="8" t="s">
        <v>1302</v>
      </c>
      <c r="D155" s="36">
        <v>2</v>
      </c>
      <c r="E155" s="1472"/>
      <c r="F155" s="1472"/>
      <c r="G155" s="1472"/>
      <c r="H155" s="1472"/>
      <c r="I155" s="1472"/>
    </row>
    <row r="156" spans="1:9" ht="12.75" customHeight="1">
      <c r="A156" s="36"/>
      <c r="B156" s="1482"/>
      <c r="C156" s="8" t="s">
        <v>1303</v>
      </c>
      <c r="D156" s="36">
        <v>1</v>
      </c>
      <c r="E156" s="1472"/>
      <c r="F156" s="1472"/>
      <c r="G156" s="1472"/>
      <c r="H156" s="1472"/>
      <c r="I156" s="1472"/>
    </row>
    <row r="157" spans="1:9" ht="12.75" customHeight="1">
      <c r="A157" s="36"/>
      <c r="B157" s="1486"/>
      <c r="C157" s="8" t="s">
        <v>1304</v>
      </c>
      <c r="D157" s="36">
        <v>0</v>
      </c>
      <c r="E157" s="1473"/>
      <c r="F157" s="1473"/>
      <c r="G157" s="1473"/>
      <c r="H157" s="1473"/>
      <c r="I157" s="1473"/>
    </row>
    <row r="158" spans="1:9" ht="12.75" customHeight="1">
      <c r="A158" s="8"/>
      <c r="B158" s="1492" t="s">
        <v>1305</v>
      </c>
      <c r="C158" s="8" t="s">
        <v>1306</v>
      </c>
      <c r="D158" s="36">
        <v>3</v>
      </c>
      <c r="E158" s="1471">
        <v>2</v>
      </c>
      <c r="F158" s="1471">
        <v>2</v>
      </c>
      <c r="G158" s="1471"/>
      <c r="H158" s="1471"/>
      <c r="I158" s="1471"/>
    </row>
    <row r="159" spans="1:9" ht="12.75" customHeight="1">
      <c r="A159" s="8"/>
      <c r="B159" s="1482"/>
      <c r="C159" s="8" t="s">
        <v>1307</v>
      </c>
      <c r="D159" s="36">
        <v>2</v>
      </c>
      <c r="E159" s="1472"/>
      <c r="F159" s="1472"/>
      <c r="G159" s="1472"/>
      <c r="H159" s="1472"/>
      <c r="I159" s="1472"/>
    </row>
    <row r="160" spans="1:9" ht="12.75" customHeight="1">
      <c r="A160" s="8"/>
      <c r="B160" s="1482"/>
      <c r="C160" s="8" t="s">
        <v>1308</v>
      </c>
      <c r="D160" s="36">
        <v>1</v>
      </c>
      <c r="E160" s="1472"/>
      <c r="F160" s="1472"/>
      <c r="G160" s="1472"/>
      <c r="H160" s="1472"/>
      <c r="I160" s="1472"/>
    </row>
    <row r="161" spans="1:12" ht="12.75" customHeight="1">
      <c r="A161" s="8"/>
      <c r="B161" s="1482"/>
      <c r="C161" s="8" t="s">
        <v>1309</v>
      </c>
      <c r="D161" s="36">
        <v>0</v>
      </c>
      <c r="E161" s="1472"/>
      <c r="F161" s="1472"/>
      <c r="G161" s="1472"/>
      <c r="H161" s="1472"/>
      <c r="I161" s="1472"/>
    </row>
    <row r="162" spans="1:12" ht="12.75" customHeight="1">
      <c r="A162" s="8"/>
      <c r="B162" s="1486"/>
      <c r="C162" s="8" t="s">
        <v>1310</v>
      </c>
      <c r="D162" s="36"/>
      <c r="E162" s="1473"/>
      <c r="F162" s="1473"/>
      <c r="G162" s="1473"/>
      <c r="H162" s="1473"/>
      <c r="I162" s="1473"/>
    </row>
    <row r="163" spans="1:12" ht="12.75" customHeight="1">
      <c r="A163" s="120"/>
      <c r="B163" s="121" t="s">
        <v>1311</v>
      </c>
      <c r="C163" s="36"/>
      <c r="D163" s="36" t="s">
        <v>1312</v>
      </c>
      <c r="E163" s="547">
        <f>SUM(E17:E161)</f>
        <v>76</v>
      </c>
      <c r="F163" s="547">
        <f>SUM(F17:F161)</f>
        <v>80</v>
      </c>
      <c r="G163" s="547">
        <f>SUM(G17:G161)</f>
        <v>0</v>
      </c>
      <c r="H163" s="547">
        <f>SUM(H17:H161)</f>
        <v>0</v>
      </c>
      <c r="I163" s="547">
        <f>SUM(I17:I161)</f>
        <v>0</v>
      </c>
      <c r="K163" s="8" t="s">
        <v>1313</v>
      </c>
      <c r="L163" s="8" t="e">
        <f>(#REF!/100)</f>
        <v>#REF!</v>
      </c>
    </row>
    <row r="164" spans="1:12" ht="12.75" customHeight="1">
      <c r="A164" s="35"/>
      <c r="B164" s="121" t="s">
        <v>1014</v>
      </c>
      <c r="C164" s="8"/>
      <c r="D164" s="8"/>
      <c r="E164" s="547" t="str">
        <f t="shared" ref="E164:I164" si="1">IF(E163&gt;=90,"I",IF(E163&gt;=70,"II",IF(E163&gt;=50,"III",IF(E163&lt;50,"IV"," "))))</f>
        <v>II</v>
      </c>
      <c r="F164" s="547" t="str">
        <f t="shared" si="1"/>
        <v>II</v>
      </c>
      <c r="G164" s="547" t="str">
        <f t="shared" si="1"/>
        <v>IV</v>
      </c>
      <c r="H164" s="547" t="str">
        <f t="shared" si="1"/>
        <v>IV</v>
      </c>
      <c r="I164" s="547" t="str">
        <f t="shared" si="1"/>
        <v>IV</v>
      </c>
      <c r="K164" s="8" t="s">
        <v>1314</v>
      </c>
      <c r="L164" s="8" t="e">
        <f>(L163/4)</f>
        <v>#REF!</v>
      </c>
    </row>
    <row r="165" spans="1:12" ht="12.75" customHeight="1"/>
    <row r="166" spans="1:12" ht="12.75" customHeight="1"/>
    <row r="167" spans="1:12" ht="15" customHeight="1">
      <c r="B167" s="122" t="s">
        <v>1315</v>
      </c>
      <c r="C167" s="123" t="s">
        <v>1316</v>
      </c>
      <c r="D167" s="124" t="s">
        <v>1317</v>
      </c>
      <c r="H167" s="124"/>
    </row>
    <row r="168" spans="1:12" ht="15" customHeight="1">
      <c r="C168" s="123" t="s">
        <v>1318</v>
      </c>
      <c r="D168" s="124" t="s">
        <v>1319</v>
      </c>
      <c r="H168" s="124"/>
    </row>
    <row r="169" spans="1:12" ht="15" customHeight="1">
      <c r="C169" s="123" t="s">
        <v>1320</v>
      </c>
      <c r="D169" s="124" t="s">
        <v>1321</v>
      </c>
      <c r="H169" s="124"/>
    </row>
    <row r="170" spans="1:12" ht="15" customHeight="1">
      <c r="C170" s="123" t="s">
        <v>1322</v>
      </c>
      <c r="D170" s="124" t="s">
        <v>1323</v>
      </c>
      <c r="H170" s="124"/>
    </row>
    <row r="171" spans="1:12" ht="12.75" customHeight="1"/>
    <row r="172" spans="1:12" ht="12.75" customHeight="1"/>
    <row r="173" spans="1:12" ht="12.75" customHeight="1"/>
    <row r="174" spans="1:12" ht="12.75" customHeight="1"/>
    <row r="175" spans="1:12" ht="12.75" customHeight="1"/>
    <row r="176" spans="1:12"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sheetData>
  <mergeCells count="199">
    <mergeCell ref="B142:B144"/>
    <mergeCell ref="E97:E100"/>
    <mergeCell ref="E102:E105"/>
    <mergeCell ref="F102:F105"/>
    <mergeCell ref="G102:G105"/>
    <mergeCell ref="H102:H105"/>
    <mergeCell ref="I97:I100"/>
    <mergeCell ref="H97:H100"/>
    <mergeCell ref="G97:G100"/>
    <mergeCell ref="F97:F100"/>
    <mergeCell ref="E106:E109"/>
    <mergeCell ref="I102:I105"/>
    <mergeCell ref="I106:I109"/>
    <mergeCell ref="H106:H109"/>
    <mergeCell ref="G106:G109"/>
    <mergeCell ref="F106:F109"/>
    <mergeCell ref="I126:I130"/>
    <mergeCell ref="I131:I134"/>
    <mergeCell ref="H131:H134"/>
    <mergeCell ref="G131:G134"/>
    <mergeCell ref="F131:F134"/>
    <mergeCell ref="E121:E125"/>
    <mergeCell ref="E126:E130"/>
    <mergeCell ref="F126:F130"/>
    <mergeCell ref="B145:B148"/>
    <mergeCell ref="B149:B153"/>
    <mergeCell ref="B154:B157"/>
    <mergeCell ref="B158:B162"/>
    <mergeCell ref="E158:E162"/>
    <mergeCell ref="G28:G32"/>
    <mergeCell ref="H28:H32"/>
    <mergeCell ref="I28:I32"/>
    <mergeCell ref="F110:F120"/>
    <mergeCell ref="G110:G120"/>
    <mergeCell ref="H110:H120"/>
    <mergeCell ref="I110:I120"/>
    <mergeCell ref="F158:F162"/>
    <mergeCell ref="G158:G162"/>
    <mergeCell ref="H158:H162"/>
    <mergeCell ref="I158:I162"/>
    <mergeCell ref="E82:E92"/>
    <mergeCell ref="B97:B100"/>
    <mergeCell ref="E72:E81"/>
    <mergeCell ref="E110:E120"/>
    <mergeCell ref="B126:B130"/>
    <mergeCell ref="B131:B134"/>
    <mergeCell ref="B135:B138"/>
    <mergeCell ref="B139:B141"/>
    <mergeCell ref="B19:B20"/>
    <mergeCell ref="A21:A48"/>
    <mergeCell ref="B23:B25"/>
    <mergeCell ref="E28:E32"/>
    <mergeCell ref="F28:F32"/>
    <mergeCell ref="B39:B42"/>
    <mergeCell ref="B43:B44"/>
    <mergeCell ref="A1:M1"/>
    <mergeCell ref="A2:M2"/>
    <mergeCell ref="E4:E8"/>
    <mergeCell ref="F4:F8"/>
    <mergeCell ref="G4:G8"/>
    <mergeCell ref="H4:H8"/>
    <mergeCell ref="I4:I8"/>
    <mergeCell ref="D4:D8"/>
    <mergeCell ref="H26:H27"/>
    <mergeCell ref="G26:G27"/>
    <mergeCell ref="F26:F27"/>
    <mergeCell ref="A12:A13"/>
    <mergeCell ref="B12:B13"/>
    <mergeCell ref="D12:D13"/>
    <mergeCell ref="E12:I13"/>
    <mergeCell ref="I17:I18"/>
    <mergeCell ref="I19:I20"/>
    <mergeCell ref="I23:I25"/>
    <mergeCell ref="A16:A20"/>
    <mergeCell ref="B17:B18"/>
    <mergeCell ref="I26:I27"/>
    <mergeCell ref="E26:E27"/>
    <mergeCell ref="B59:B61"/>
    <mergeCell ref="B62:B65"/>
    <mergeCell ref="B66:B68"/>
    <mergeCell ref="B69:B71"/>
    <mergeCell ref="E17:E18"/>
    <mergeCell ref="F17:F18"/>
    <mergeCell ref="G17:G18"/>
    <mergeCell ref="H17:H18"/>
    <mergeCell ref="H19:H20"/>
    <mergeCell ref="G19:G20"/>
    <mergeCell ref="F19:F20"/>
    <mergeCell ref="E19:E20"/>
    <mergeCell ref="E23:E25"/>
    <mergeCell ref="F23:F25"/>
    <mergeCell ref="G23:G25"/>
    <mergeCell ref="H23:H25"/>
    <mergeCell ref="E35:E37"/>
    <mergeCell ref="F35:F37"/>
    <mergeCell ref="G35:G37"/>
    <mergeCell ref="H35:H37"/>
    <mergeCell ref="I33:I34"/>
    <mergeCell ref="H33:H34"/>
    <mergeCell ref="G33:G34"/>
    <mergeCell ref="F33:F34"/>
    <mergeCell ref="E33:E34"/>
    <mergeCell ref="I35:I37"/>
    <mergeCell ref="E50:E54"/>
    <mergeCell ref="F50:F54"/>
    <mergeCell ref="G50:G54"/>
    <mergeCell ref="H50:H54"/>
    <mergeCell ref="I50:I54"/>
    <mergeCell ref="A50:A52"/>
    <mergeCell ref="E39:E42"/>
    <mergeCell ref="E43:E44"/>
    <mergeCell ref="F43:F44"/>
    <mergeCell ref="G43:G44"/>
    <mergeCell ref="H43:H44"/>
    <mergeCell ref="I43:I44"/>
    <mergeCell ref="I45:I48"/>
    <mergeCell ref="H45:H48"/>
    <mergeCell ref="G45:G48"/>
    <mergeCell ref="F45:F48"/>
    <mergeCell ref="I39:I42"/>
    <mergeCell ref="H39:H42"/>
    <mergeCell ref="G39:G42"/>
    <mergeCell ref="F39:F42"/>
    <mergeCell ref="E45:E48"/>
    <mergeCell ref="I55:I58"/>
    <mergeCell ref="H55:H58"/>
    <mergeCell ref="G55:G58"/>
    <mergeCell ref="F55:F58"/>
    <mergeCell ref="E62:E65"/>
    <mergeCell ref="E66:E68"/>
    <mergeCell ref="F66:F68"/>
    <mergeCell ref="G66:G68"/>
    <mergeCell ref="H66:H68"/>
    <mergeCell ref="I59:I61"/>
    <mergeCell ref="I62:I65"/>
    <mergeCell ref="H62:H65"/>
    <mergeCell ref="G62:G65"/>
    <mergeCell ref="F62:F65"/>
    <mergeCell ref="E55:E58"/>
    <mergeCell ref="E59:E61"/>
    <mergeCell ref="F59:F61"/>
    <mergeCell ref="G59:G61"/>
    <mergeCell ref="H59:H61"/>
    <mergeCell ref="E69:E71"/>
    <mergeCell ref="I66:I68"/>
    <mergeCell ref="I69:I71"/>
    <mergeCell ref="H69:H71"/>
    <mergeCell ref="G69:G71"/>
    <mergeCell ref="F69:F71"/>
    <mergeCell ref="E93:E96"/>
    <mergeCell ref="F93:F96"/>
    <mergeCell ref="G93:G96"/>
    <mergeCell ref="H93:H96"/>
    <mergeCell ref="I93:I96"/>
    <mergeCell ref="F72:F81"/>
    <mergeCell ref="G72:G81"/>
    <mergeCell ref="H72:H81"/>
    <mergeCell ref="I72:I81"/>
    <mergeCell ref="F82:F92"/>
    <mergeCell ref="G82:G92"/>
    <mergeCell ref="H82:H92"/>
    <mergeCell ref="I82:I92"/>
    <mergeCell ref="G126:G130"/>
    <mergeCell ref="H126:H130"/>
    <mergeCell ref="I121:I125"/>
    <mergeCell ref="H121:H125"/>
    <mergeCell ref="G121:G125"/>
    <mergeCell ref="F121:F125"/>
    <mergeCell ref="I135:I138"/>
    <mergeCell ref="I139:I141"/>
    <mergeCell ref="H139:H141"/>
    <mergeCell ref="G139:G141"/>
    <mergeCell ref="F139:F141"/>
    <mergeCell ref="E131:E134"/>
    <mergeCell ref="E135:E138"/>
    <mergeCell ref="F135:F138"/>
    <mergeCell ref="G135:G138"/>
    <mergeCell ref="H135:H138"/>
    <mergeCell ref="I142:I144"/>
    <mergeCell ref="I145:I148"/>
    <mergeCell ref="H145:H148"/>
    <mergeCell ref="G145:G148"/>
    <mergeCell ref="F145:F148"/>
    <mergeCell ref="E139:E141"/>
    <mergeCell ref="E142:E144"/>
    <mergeCell ref="F142:F144"/>
    <mergeCell ref="G142:G144"/>
    <mergeCell ref="H142:H144"/>
    <mergeCell ref="E154:E157"/>
    <mergeCell ref="I149:I153"/>
    <mergeCell ref="I154:I157"/>
    <mergeCell ref="H154:H157"/>
    <mergeCell ref="G154:G157"/>
    <mergeCell ref="F154:F157"/>
    <mergeCell ref="E145:E148"/>
    <mergeCell ref="E149:E153"/>
    <mergeCell ref="F149:F153"/>
    <mergeCell ref="G149:G153"/>
    <mergeCell ref="H149:H153"/>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89"/>
  <sheetViews>
    <sheetView view="pageBreakPreview" topLeftCell="A148" zoomScale="89" zoomScaleNormal="100" zoomScaleSheetLayoutView="89" workbookViewId="0">
      <selection activeCell="H171" sqref="H171"/>
    </sheetView>
  </sheetViews>
  <sheetFormatPr defaultRowHeight="13.8"/>
  <cols>
    <col min="1" max="1" width="4.88671875" style="805" bestFit="1" customWidth="1"/>
    <col min="2" max="2" width="63.5546875" style="805" customWidth="1"/>
    <col min="3" max="3" width="28.44140625" style="805" customWidth="1"/>
    <col min="4" max="4" width="9.109375" style="805"/>
    <col min="5" max="5" width="11" style="805" customWidth="1"/>
    <col min="6" max="256" width="9.109375" style="805"/>
    <col min="257" max="257" width="4.88671875" style="805" bestFit="1" customWidth="1"/>
    <col min="258" max="258" width="63.5546875" style="805" customWidth="1"/>
    <col min="259" max="259" width="28.44140625" style="805" customWidth="1"/>
    <col min="260" max="260" width="9.109375" style="805"/>
    <col min="261" max="261" width="15.109375" style="805" customWidth="1"/>
    <col min="262" max="512" width="9.109375" style="805"/>
    <col min="513" max="513" width="4.88671875" style="805" bestFit="1" customWidth="1"/>
    <col min="514" max="514" width="63.5546875" style="805" customWidth="1"/>
    <col min="515" max="515" width="28.44140625" style="805" customWidth="1"/>
    <col min="516" max="516" width="9.109375" style="805"/>
    <col min="517" max="517" width="15.109375" style="805" customWidth="1"/>
    <col min="518" max="768" width="9.109375" style="805"/>
    <col min="769" max="769" width="4.88671875" style="805" bestFit="1" customWidth="1"/>
    <col min="770" max="770" width="63.5546875" style="805" customWidth="1"/>
    <col min="771" max="771" width="28.44140625" style="805" customWidth="1"/>
    <col min="772" max="772" width="9.109375" style="805"/>
    <col min="773" max="773" width="15.109375" style="805" customWidth="1"/>
    <col min="774" max="1024" width="9.109375" style="805"/>
    <col min="1025" max="1025" width="4.88671875" style="805" bestFit="1" customWidth="1"/>
    <col min="1026" max="1026" width="63.5546875" style="805" customWidth="1"/>
    <col min="1027" max="1027" width="28.44140625" style="805" customWidth="1"/>
    <col min="1028" max="1028" width="9.109375" style="805"/>
    <col min="1029" max="1029" width="15.109375" style="805" customWidth="1"/>
    <col min="1030" max="1280" width="9.109375" style="805"/>
    <col min="1281" max="1281" width="4.88671875" style="805" bestFit="1" customWidth="1"/>
    <col min="1282" max="1282" width="63.5546875" style="805" customWidth="1"/>
    <col min="1283" max="1283" width="28.44140625" style="805" customWidth="1"/>
    <col min="1284" max="1284" width="9.109375" style="805"/>
    <col min="1285" max="1285" width="15.109375" style="805" customWidth="1"/>
    <col min="1286" max="1536" width="9.109375" style="805"/>
    <col min="1537" max="1537" width="4.88671875" style="805" bestFit="1" customWidth="1"/>
    <col min="1538" max="1538" width="63.5546875" style="805" customWidth="1"/>
    <col min="1539" max="1539" width="28.44140625" style="805" customWidth="1"/>
    <col min="1540" max="1540" width="9.109375" style="805"/>
    <col min="1541" max="1541" width="15.109375" style="805" customWidth="1"/>
    <col min="1542" max="1792" width="9.109375" style="805"/>
    <col min="1793" max="1793" width="4.88671875" style="805" bestFit="1" customWidth="1"/>
    <col min="1794" max="1794" width="63.5546875" style="805" customWidth="1"/>
    <col min="1795" max="1795" width="28.44140625" style="805" customWidth="1"/>
    <col min="1796" max="1796" width="9.109375" style="805"/>
    <col min="1797" max="1797" width="15.109375" style="805" customWidth="1"/>
    <col min="1798" max="2048" width="9.109375" style="805"/>
    <col min="2049" max="2049" width="4.88671875" style="805" bestFit="1" customWidth="1"/>
    <col min="2050" max="2050" width="63.5546875" style="805" customWidth="1"/>
    <col min="2051" max="2051" width="28.44140625" style="805" customWidth="1"/>
    <col min="2052" max="2052" width="9.109375" style="805"/>
    <col min="2053" max="2053" width="15.109375" style="805" customWidth="1"/>
    <col min="2054" max="2304" width="9.109375" style="805"/>
    <col min="2305" max="2305" width="4.88671875" style="805" bestFit="1" customWidth="1"/>
    <col min="2306" max="2306" width="63.5546875" style="805" customWidth="1"/>
    <col min="2307" max="2307" width="28.44140625" style="805" customWidth="1"/>
    <col min="2308" max="2308" width="9.109375" style="805"/>
    <col min="2309" max="2309" width="15.109375" style="805" customWidth="1"/>
    <col min="2310" max="2560" width="9.109375" style="805"/>
    <col min="2561" max="2561" width="4.88671875" style="805" bestFit="1" customWidth="1"/>
    <col min="2562" max="2562" width="63.5546875" style="805" customWidth="1"/>
    <col min="2563" max="2563" width="28.44140625" style="805" customWidth="1"/>
    <col min="2564" max="2564" width="9.109375" style="805"/>
    <col min="2565" max="2565" width="15.109375" style="805" customWidth="1"/>
    <col min="2566" max="2816" width="9.109375" style="805"/>
    <col min="2817" max="2817" width="4.88671875" style="805" bestFit="1" customWidth="1"/>
    <col min="2818" max="2818" width="63.5546875" style="805" customWidth="1"/>
    <col min="2819" max="2819" width="28.44140625" style="805" customWidth="1"/>
    <col min="2820" max="2820" width="9.109375" style="805"/>
    <col min="2821" max="2821" width="15.109375" style="805" customWidth="1"/>
    <col min="2822" max="3072" width="9.109375" style="805"/>
    <col min="3073" max="3073" width="4.88671875" style="805" bestFit="1" customWidth="1"/>
    <col min="3074" max="3074" width="63.5546875" style="805" customWidth="1"/>
    <col min="3075" max="3075" width="28.44140625" style="805" customWidth="1"/>
    <col min="3076" max="3076" width="9.109375" style="805"/>
    <col min="3077" max="3077" width="15.109375" style="805" customWidth="1"/>
    <col min="3078" max="3328" width="9.109375" style="805"/>
    <col min="3329" max="3329" width="4.88671875" style="805" bestFit="1" customWidth="1"/>
    <col min="3330" max="3330" width="63.5546875" style="805" customWidth="1"/>
    <col min="3331" max="3331" width="28.44140625" style="805" customWidth="1"/>
    <col min="3332" max="3332" width="9.109375" style="805"/>
    <col min="3333" max="3333" width="15.109375" style="805" customWidth="1"/>
    <col min="3334" max="3584" width="9.109375" style="805"/>
    <col min="3585" max="3585" width="4.88671875" style="805" bestFit="1" customWidth="1"/>
    <col min="3586" max="3586" width="63.5546875" style="805" customWidth="1"/>
    <col min="3587" max="3587" width="28.44140625" style="805" customWidth="1"/>
    <col min="3588" max="3588" width="9.109375" style="805"/>
    <col min="3589" max="3589" width="15.109375" style="805" customWidth="1"/>
    <col min="3590" max="3840" width="9.109375" style="805"/>
    <col min="3841" max="3841" width="4.88671875" style="805" bestFit="1" customWidth="1"/>
    <col min="3842" max="3842" width="63.5546875" style="805" customWidth="1"/>
    <col min="3843" max="3843" width="28.44140625" style="805" customWidth="1"/>
    <col min="3844" max="3844" width="9.109375" style="805"/>
    <col min="3845" max="3845" width="15.109375" style="805" customWidth="1"/>
    <col min="3846" max="4096" width="9.109375" style="805"/>
    <col min="4097" max="4097" width="4.88671875" style="805" bestFit="1" customWidth="1"/>
    <col min="4098" max="4098" width="63.5546875" style="805" customWidth="1"/>
    <col min="4099" max="4099" width="28.44140625" style="805" customWidth="1"/>
    <col min="4100" max="4100" width="9.109375" style="805"/>
    <col min="4101" max="4101" width="15.109375" style="805" customWidth="1"/>
    <col min="4102" max="4352" width="9.109375" style="805"/>
    <col min="4353" max="4353" width="4.88671875" style="805" bestFit="1" customWidth="1"/>
    <col min="4354" max="4354" width="63.5546875" style="805" customWidth="1"/>
    <col min="4355" max="4355" width="28.44140625" style="805" customWidth="1"/>
    <col min="4356" max="4356" width="9.109375" style="805"/>
    <col min="4357" max="4357" width="15.109375" style="805" customWidth="1"/>
    <col min="4358" max="4608" width="9.109375" style="805"/>
    <col min="4609" max="4609" width="4.88671875" style="805" bestFit="1" customWidth="1"/>
    <col min="4610" max="4610" width="63.5546875" style="805" customWidth="1"/>
    <col min="4611" max="4611" width="28.44140625" style="805" customWidth="1"/>
    <col min="4612" max="4612" width="9.109375" style="805"/>
    <col min="4613" max="4613" width="15.109375" style="805" customWidth="1"/>
    <col min="4614" max="4864" width="9.109375" style="805"/>
    <col min="4865" max="4865" width="4.88671875" style="805" bestFit="1" customWidth="1"/>
    <col min="4866" max="4866" width="63.5546875" style="805" customWidth="1"/>
    <col min="4867" max="4867" width="28.44140625" style="805" customWidth="1"/>
    <col min="4868" max="4868" width="9.109375" style="805"/>
    <col min="4869" max="4869" width="15.109375" style="805" customWidth="1"/>
    <col min="4870" max="5120" width="9.109375" style="805"/>
    <col min="5121" max="5121" width="4.88671875" style="805" bestFit="1" customWidth="1"/>
    <col min="5122" max="5122" width="63.5546875" style="805" customWidth="1"/>
    <col min="5123" max="5123" width="28.44140625" style="805" customWidth="1"/>
    <col min="5124" max="5124" width="9.109375" style="805"/>
    <col min="5125" max="5125" width="15.109375" style="805" customWidth="1"/>
    <col min="5126" max="5376" width="9.109375" style="805"/>
    <col min="5377" max="5377" width="4.88671875" style="805" bestFit="1" customWidth="1"/>
    <col min="5378" max="5378" width="63.5546875" style="805" customWidth="1"/>
    <col min="5379" max="5379" width="28.44140625" style="805" customWidth="1"/>
    <col min="5380" max="5380" width="9.109375" style="805"/>
    <col min="5381" max="5381" width="15.109375" style="805" customWidth="1"/>
    <col min="5382" max="5632" width="9.109375" style="805"/>
    <col min="5633" max="5633" width="4.88671875" style="805" bestFit="1" customWidth="1"/>
    <col min="5634" max="5634" width="63.5546875" style="805" customWidth="1"/>
    <col min="5635" max="5635" width="28.44140625" style="805" customWidth="1"/>
    <col min="5636" max="5636" width="9.109375" style="805"/>
    <col min="5637" max="5637" width="15.109375" style="805" customWidth="1"/>
    <col min="5638" max="5888" width="9.109375" style="805"/>
    <col min="5889" max="5889" width="4.88671875" style="805" bestFit="1" customWidth="1"/>
    <col min="5890" max="5890" width="63.5546875" style="805" customWidth="1"/>
    <col min="5891" max="5891" width="28.44140625" style="805" customWidth="1"/>
    <col min="5892" max="5892" width="9.109375" style="805"/>
    <col min="5893" max="5893" width="15.109375" style="805" customWidth="1"/>
    <col min="5894" max="6144" width="9.109375" style="805"/>
    <col min="6145" max="6145" width="4.88671875" style="805" bestFit="1" customWidth="1"/>
    <col min="6146" max="6146" width="63.5546875" style="805" customWidth="1"/>
    <col min="6147" max="6147" width="28.44140625" style="805" customWidth="1"/>
    <col min="6148" max="6148" width="9.109375" style="805"/>
    <col min="6149" max="6149" width="15.109375" style="805" customWidth="1"/>
    <col min="6150" max="6400" width="9.109375" style="805"/>
    <col min="6401" max="6401" width="4.88671875" style="805" bestFit="1" customWidth="1"/>
    <col min="6402" max="6402" width="63.5546875" style="805" customWidth="1"/>
    <col min="6403" max="6403" width="28.44140625" style="805" customWidth="1"/>
    <col min="6404" max="6404" width="9.109375" style="805"/>
    <col min="6405" max="6405" width="15.109375" style="805" customWidth="1"/>
    <col min="6406" max="6656" width="9.109375" style="805"/>
    <col min="6657" max="6657" width="4.88671875" style="805" bestFit="1" customWidth="1"/>
    <col min="6658" max="6658" width="63.5546875" style="805" customWidth="1"/>
    <col min="6659" max="6659" width="28.44140625" style="805" customWidth="1"/>
    <col min="6660" max="6660" width="9.109375" style="805"/>
    <col min="6661" max="6661" width="15.109375" style="805" customWidth="1"/>
    <col min="6662" max="6912" width="9.109375" style="805"/>
    <col min="6913" max="6913" width="4.88671875" style="805" bestFit="1" customWidth="1"/>
    <col min="6914" max="6914" width="63.5546875" style="805" customWidth="1"/>
    <col min="6915" max="6915" width="28.44140625" style="805" customWidth="1"/>
    <col min="6916" max="6916" width="9.109375" style="805"/>
    <col min="6917" max="6917" width="15.109375" style="805" customWidth="1"/>
    <col min="6918" max="7168" width="9.109375" style="805"/>
    <col min="7169" max="7169" width="4.88671875" style="805" bestFit="1" customWidth="1"/>
    <col min="7170" max="7170" width="63.5546875" style="805" customWidth="1"/>
    <col min="7171" max="7171" width="28.44140625" style="805" customWidth="1"/>
    <col min="7172" max="7172" width="9.109375" style="805"/>
    <col min="7173" max="7173" width="15.109375" style="805" customWidth="1"/>
    <col min="7174" max="7424" width="9.109375" style="805"/>
    <col min="7425" max="7425" width="4.88671875" style="805" bestFit="1" customWidth="1"/>
    <col min="7426" max="7426" width="63.5546875" style="805" customWidth="1"/>
    <col min="7427" max="7427" width="28.44140625" style="805" customWidth="1"/>
    <col min="7428" max="7428" width="9.109375" style="805"/>
    <col min="7429" max="7429" width="15.109375" style="805" customWidth="1"/>
    <col min="7430" max="7680" width="9.109375" style="805"/>
    <col min="7681" max="7681" width="4.88671875" style="805" bestFit="1" customWidth="1"/>
    <col min="7682" max="7682" width="63.5546875" style="805" customWidth="1"/>
    <col min="7683" max="7683" width="28.44140625" style="805" customWidth="1"/>
    <col min="7684" max="7684" width="9.109375" style="805"/>
    <col min="7685" max="7685" width="15.109375" style="805" customWidth="1"/>
    <col min="7686" max="7936" width="9.109375" style="805"/>
    <col min="7937" max="7937" width="4.88671875" style="805" bestFit="1" customWidth="1"/>
    <col min="7938" max="7938" width="63.5546875" style="805" customWidth="1"/>
    <col min="7939" max="7939" width="28.44140625" style="805" customWidth="1"/>
    <col min="7940" max="7940" width="9.109375" style="805"/>
    <col min="7941" max="7941" width="15.109375" style="805" customWidth="1"/>
    <col min="7942" max="8192" width="9.109375" style="805"/>
    <col min="8193" max="8193" width="4.88671875" style="805" bestFit="1" customWidth="1"/>
    <col min="8194" max="8194" width="63.5546875" style="805" customWidth="1"/>
    <col min="8195" max="8195" width="28.44140625" style="805" customWidth="1"/>
    <col min="8196" max="8196" width="9.109375" style="805"/>
    <col min="8197" max="8197" width="15.109375" style="805" customWidth="1"/>
    <col min="8198" max="8448" width="9.109375" style="805"/>
    <col min="8449" max="8449" width="4.88671875" style="805" bestFit="1" customWidth="1"/>
    <col min="8450" max="8450" width="63.5546875" style="805" customWidth="1"/>
    <col min="8451" max="8451" width="28.44140625" style="805" customWidth="1"/>
    <col min="8452" max="8452" width="9.109375" style="805"/>
    <col min="8453" max="8453" width="15.109375" style="805" customWidth="1"/>
    <col min="8454" max="8704" width="9.109375" style="805"/>
    <col min="8705" max="8705" width="4.88671875" style="805" bestFit="1" customWidth="1"/>
    <col min="8706" max="8706" width="63.5546875" style="805" customWidth="1"/>
    <col min="8707" max="8707" width="28.44140625" style="805" customWidth="1"/>
    <col min="8708" max="8708" width="9.109375" style="805"/>
    <col min="8709" max="8709" width="15.109375" style="805" customWidth="1"/>
    <col min="8710" max="8960" width="9.109375" style="805"/>
    <col min="8961" max="8961" width="4.88671875" style="805" bestFit="1" customWidth="1"/>
    <col min="8962" max="8962" width="63.5546875" style="805" customWidth="1"/>
    <col min="8963" max="8963" width="28.44140625" style="805" customWidth="1"/>
    <col min="8964" max="8964" width="9.109375" style="805"/>
    <col min="8965" max="8965" width="15.109375" style="805" customWidth="1"/>
    <col min="8966" max="9216" width="9.109375" style="805"/>
    <col min="9217" max="9217" width="4.88671875" style="805" bestFit="1" customWidth="1"/>
    <col min="9218" max="9218" width="63.5546875" style="805" customWidth="1"/>
    <col min="9219" max="9219" width="28.44140625" style="805" customWidth="1"/>
    <col min="9220" max="9220" width="9.109375" style="805"/>
    <col min="9221" max="9221" width="15.109375" style="805" customWidth="1"/>
    <col min="9222" max="9472" width="9.109375" style="805"/>
    <col min="9473" max="9473" width="4.88671875" style="805" bestFit="1" customWidth="1"/>
    <col min="9474" max="9474" width="63.5546875" style="805" customWidth="1"/>
    <col min="9475" max="9475" width="28.44140625" style="805" customWidth="1"/>
    <col min="9476" max="9476" width="9.109375" style="805"/>
    <col min="9477" max="9477" width="15.109375" style="805" customWidth="1"/>
    <col min="9478" max="9728" width="9.109375" style="805"/>
    <col min="9729" max="9729" width="4.88671875" style="805" bestFit="1" customWidth="1"/>
    <col min="9730" max="9730" width="63.5546875" style="805" customWidth="1"/>
    <col min="9731" max="9731" width="28.44140625" style="805" customWidth="1"/>
    <col min="9732" max="9732" width="9.109375" style="805"/>
    <col min="9733" max="9733" width="15.109375" style="805" customWidth="1"/>
    <col min="9734" max="9984" width="9.109375" style="805"/>
    <col min="9985" max="9985" width="4.88671875" style="805" bestFit="1" customWidth="1"/>
    <col min="9986" max="9986" width="63.5546875" style="805" customWidth="1"/>
    <col min="9987" max="9987" width="28.44140625" style="805" customWidth="1"/>
    <col min="9988" max="9988" width="9.109375" style="805"/>
    <col min="9989" max="9989" width="15.109375" style="805" customWidth="1"/>
    <col min="9990" max="10240" width="9.109375" style="805"/>
    <col min="10241" max="10241" width="4.88671875" style="805" bestFit="1" customWidth="1"/>
    <col min="10242" max="10242" width="63.5546875" style="805" customWidth="1"/>
    <col min="10243" max="10243" width="28.44140625" style="805" customWidth="1"/>
    <col min="10244" max="10244" width="9.109375" style="805"/>
    <col min="10245" max="10245" width="15.109375" style="805" customWidth="1"/>
    <col min="10246" max="10496" width="9.109375" style="805"/>
    <col min="10497" max="10497" width="4.88671875" style="805" bestFit="1" customWidth="1"/>
    <col min="10498" max="10498" width="63.5546875" style="805" customWidth="1"/>
    <col min="10499" max="10499" width="28.44140625" style="805" customWidth="1"/>
    <col min="10500" max="10500" width="9.109375" style="805"/>
    <col min="10501" max="10501" width="15.109375" style="805" customWidth="1"/>
    <col min="10502" max="10752" width="9.109375" style="805"/>
    <col min="10753" max="10753" width="4.88671875" style="805" bestFit="1" customWidth="1"/>
    <col min="10754" max="10754" width="63.5546875" style="805" customWidth="1"/>
    <col min="10755" max="10755" width="28.44140625" style="805" customWidth="1"/>
    <col min="10756" max="10756" width="9.109375" style="805"/>
    <col min="10757" max="10757" width="15.109375" style="805" customWidth="1"/>
    <col min="10758" max="11008" width="9.109375" style="805"/>
    <col min="11009" max="11009" width="4.88671875" style="805" bestFit="1" customWidth="1"/>
    <col min="11010" max="11010" width="63.5546875" style="805" customWidth="1"/>
    <col min="11011" max="11011" width="28.44140625" style="805" customWidth="1"/>
    <col min="11012" max="11012" width="9.109375" style="805"/>
    <col min="11013" max="11013" width="15.109375" style="805" customWidth="1"/>
    <col min="11014" max="11264" width="9.109375" style="805"/>
    <col min="11265" max="11265" width="4.88671875" style="805" bestFit="1" customWidth="1"/>
    <col min="11266" max="11266" width="63.5546875" style="805" customWidth="1"/>
    <col min="11267" max="11267" width="28.44140625" style="805" customWidth="1"/>
    <col min="11268" max="11268" width="9.109375" style="805"/>
    <col min="11269" max="11269" width="15.109375" style="805" customWidth="1"/>
    <col min="11270" max="11520" width="9.109375" style="805"/>
    <col min="11521" max="11521" width="4.88671875" style="805" bestFit="1" customWidth="1"/>
    <col min="11522" max="11522" width="63.5546875" style="805" customWidth="1"/>
    <col min="11523" max="11523" width="28.44140625" style="805" customWidth="1"/>
    <col min="11524" max="11524" width="9.109375" style="805"/>
    <col min="11525" max="11525" width="15.109375" style="805" customWidth="1"/>
    <col min="11526" max="11776" width="9.109375" style="805"/>
    <col min="11777" max="11777" width="4.88671875" style="805" bestFit="1" customWidth="1"/>
    <col min="11778" max="11778" width="63.5546875" style="805" customWidth="1"/>
    <col min="11779" max="11779" width="28.44140625" style="805" customWidth="1"/>
    <col min="11780" max="11780" width="9.109375" style="805"/>
    <col min="11781" max="11781" width="15.109375" style="805" customWidth="1"/>
    <col min="11782" max="12032" width="9.109375" style="805"/>
    <col min="12033" max="12033" width="4.88671875" style="805" bestFit="1" customWidth="1"/>
    <col min="12034" max="12034" width="63.5546875" style="805" customWidth="1"/>
    <col min="12035" max="12035" width="28.44140625" style="805" customWidth="1"/>
    <col min="12036" max="12036" width="9.109375" style="805"/>
    <col min="12037" max="12037" width="15.109375" style="805" customWidth="1"/>
    <col min="12038" max="12288" width="9.109375" style="805"/>
    <col min="12289" max="12289" width="4.88671875" style="805" bestFit="1" customWidth="1"/>
    <col min="12290" max="12290" width="63.5546875" style="805" customWidth="1"/>
    <col min="12291" max="12291" width="28.44140625" style="805" customWidth="1"/>
    <col min="12292" max="12292" width="9.109375" style="805"/>
    <col min="12293" max="12293" width="15.109375" style="805" customWidth="1"/>
    <col min="12294" max="12544" width="9.109375" style="805"/>
    <col min="12545" max="12545" width="4.88671875" style="805" bestFit="1" customWidth="1"/>
    <col min="12546" max="12546" width="63.5546875" style="805" customWidth="1"/>
    <col min="12547" max="12547" width="28.44140625" style="805" customWidth="1"/>
    <col min="12548" max="12548" width="9.109375" style="805"/>
    <col min="12549" max="12549" width="15.109375" style="805" customWidth="1"/>
    <col min="12550" max="12800" width="9.109375" style="805"/>
    <col min="12801" max="12801" width="4.88671875" style="805" bestFit="1" customWidth="1"/>
    <col min="12802" max="12802" width="63.5546875" style="805" customWidth="1"/>
    <col min="12803" max="12803" width="28.44140625" style="805" customWidth="1"/>
    <col min="12804" max="12804" width="9.109375" style="805"/>
    <col min="12805" max="12805" width="15.109375" style="805" customWidth="1"/>
    <col min="12806" max="13056" width="9.109375" style="805"/>
    <col min="13057" max="13057" width="4.88671875" style="805" bestFit="1" customWidth="1"/>
    <col min="13058" max="13058" width="63.5546875" style="805" customWidth="1"/>
    <col min="13059" max="13059" width="28.44140625" style="805" customWidth="1"/>
    <col min="13060" max="13060" width="9.109375" style="805"/>
    <col min="13061" max="13061" width="15.109375" style="805" customWidth="1"/>
    <col min="13062" max="13312" width="9.109375" style="805"/>
    <col min="13313" max="13313" width="4.88671875" style="805" bestFit="1" customWidth="1"/>
    <col min="13314" max="13314" width="63.5546875" style="805" customWidth="1"/>
    <col min="13315" max="13315" width="28.44140625" style="805" customWidth="1"/>
    <col min="13316" max="13316" width="9.109375" style="805"/>
    <col min="13317" max="13317" width="15.109375" style="805" customWidth="1"/>
    <col min="13318" max="13568" width="9.109375" style="805"/>
    <col min="13569" max="13569" width="4.88671875" style="805" bestFit="1" customWidth="1"/>
    <col min="13570" max="13570" width="63.5546875" style="805" customWidth="1"/>
    <col min="13571" max="13571" width="28.44140625" style="805" customWidth="1"/>
    <col min="13572" max="13572" width="9.109375" style="805"/>
    <col min="13573" max="13573" width="15.109375" style="805" customWidth="1"/>
    <col min="13574" max="13824" width="9.109375" style="805"/>
    <col min="13825" max="13825" width="4.88671875" style="805" bestFit="1" customWidth="1"/>
    <col min="13826" max="13826" width="63.5546875" style="805" customWidth="1"/>
    <col min="13827" max="13827" width="28.44140625" style="805" customWidth="1"/>
    <col min="13828" max="13828" width="9.109375" style="805"/>
    <col min="13829" max="13829" width="15.109375" style="805" customWidth="1"/>
    <col min="13830" max="14080" width="9.109375" style="805"/>
    <col min="14081" max="14081" width="4.88671875" style="805" bestFit="1" customWidth="1"/>
    <col min="14082" max="14082" width="63.5546875" style="805" customWidth="1"/>
    <col min="14083" max="14083" width="28.44140625" style="805" customWidth="1"/>
    <col min="14084" max="14084" width="9.109375" style="805"/>
    <col min="14085" max="14085" width="15.109375" style="805" customWidth="1"/>
    <col min="14086" max="14336" width="9.109375" style="805"/>
    <col min="14337" max="14337" width="4.88671875" style="805" bestFit="1" customWidth="1"/>
    <col min="14338" max="14338" width="63.5546875" style="805" customWidth="1"/>
    <col min="14339" max="14339" width="28.44140625" style="805" customWidth="1"/>
    <col min="14340" max="14340" width="9.109375" style="805"/>
    <col min="14341" max="14341" width="15.109375" style="805" customWidth="1"/>
    <col min="14342" max="14592" width="9.109375" style="805"/>
    <col min="14593" max="14593" width="4.88671875" style="805" bestFit="1" customWidth="1"/>
    <col min="14594" max="14594" width="63.5546875" style="805" customWidth="1"/>
    <col min="14595" max="14595" width="28.44140625" style="805" customWidth="1"/>
    <col min="14596" max="14596" width="9.109375" style="805"/>
    <col min="14597" max="14597" width="15.109375" style="805" customWidth="1"/>
    <col min="14598" max="14848" width="9.109375" style="805"/>
    <col min="14849" max="14849" width="4.88671875" style="805" bestFit="1" customWidth="1"/>
    <col min="14850" max="14850" width="63.5546875" style="805" customWidth="1"/>
    <col min="14851" max="14851" width="28.44140625" style="805" customWidth="1"/>
    <col min="14852" max="14852" width="9.109375" style="805"/>
    <col min="14853" max="14853" width="15.109375" style="805" customWidth="1"/>
    <col min="14854" max="15104" width="9.109375" style="805"/>
    <col min="15105" max="15105" width="4.88671875" style="805" bestFit="1" customWidth="1"/>
    <col min="15106" max="15106" width="63.5546875" style="805" customWidth="1"/>
    <col min="15107" max="15107" width="28.44140625" style="805" customWidth="1"/>
    <col min="15108" max="15108" width="9.109375" style="805"/>
    <col min="15109" max="15109" width="15.109375" style="805" customWidth="1"/>
    <col min="15110" max="15360" width="9.109375" style="805"/>
    <col min="15361" max="15361" width="4.88671875" style="805" bestFit="1" customWidth="1"/>
    <col min="15362" max="15362" width="63.5546875" style="805" customWidth="1"/>
    <col min="15363" max="15363" width="28.44140625" style="805" customWidth="1"/>
    <col min="15364" max="15364" width="9.109375" style="805"/>
    <col min="15365" max="15365" width="15.109375" style="805" customWidth="1"/>
    <col min="15366" max="15616" width="9.109375" style="805"/>
    <col min="15617" max="15617" width="4.88671875" style="805" bestFit="1" customWidth="1"/>
    <col min="15618" max="15618" width="63.5546875" style="805" customWidth="1"/>
    <col min="15619" max="15619" width="28.44140625" style="805" customWidth="1"/>
    <col min="15620" max="15620" width="9.109375" style="805"/>
    <col min="15621" max="15621" width="15.109375" style="805" customWidth="1"/>
    <col min="15622" max="15872" width="9.109375" style="805"/>
    <col min="15873" max="15873" width="4.88671875" style="805" bestFit="1" customWidth="1"/>
    <col min="15874" max="15874" width="63.5546875" style="805" customWidth="1"/>
    <col min="15875" max="15875" width="28.44140625" style="805" customWidth="1"/>
    <col min="15876" max="15876" width="9.109375" style="805"/>
    <col min="15877" max="15877" width="15.109375" style="805" customWidth="1"/>
    <col min="15878" max="16128" width="9.109375" style="805"/>
    <col min="16129" max="16129" width="4.88671875" style="805" bestFit="1" customWidth="1"/>
    <col min="16130" max="16130" width="63.5546875" style="805" customWidth="1"/>
    <col min="16131" max="16131" width="28.44140625" style="805" customWidth="1"/>
    <col min="16132" max="16132" width="9.109375" style="805"/>
    <col min="16133" max="16133" width="15.109375" style="805" customWidth="1"/>
    <col min="16134" max="16384" width="9.109375" style="805"/>
  </cols>
  <sheetData>
    <row r="1" spans="1:8">
      <c r="A1" s="1541" t="s">
        <v>1727</v>
      </c>
      <c r="B1" s="1541"/>
      <c r="C1" s="1541"/>
      <c r="D1" s="1541"/>
      <c r="E1" s="1541"/>
      <c r="F1" s="831"/>
    </row>
    <row r="2" spans="1:8">
      <c r="A2" s="1542" t="s">
        <v>2011</v>
      </c>
      <c r="B2" s="1542"/>
      <c r="C2" s="1542"/>
      <c r="D2" s="1542"/>
      <c r="E2" s="1542"/>
      <c r="F2" s="827"/>
    </row>
    <row r="3" spans="1:8">
      <c r="A3" s="827"/>
      <c r="B3" s="827"/>
      <c r="C3" s="827"/>
      <c r="D3" s="807"/>
      <c r="E3" s="807"/>
    </row>
    <row r="4" spans="1:8">
      <c r="A4" s="827"/>
      <c r="B4" s="827"/>
      <c r="C4" s="827"/>
      <c r="D4" s="807"/>
      <c r="E4" s="807"/>
    </row>
    <row r="5" spans="1:8">
      <c r="A5" s="1527" t="s">
        <v>749</v>
      </c>
      <c r="B5" s="1527"/>
      <c r="C5" s="827" t="s">
        <v>1122</v>
      </c>
      <c r="D5" s="807"/>
      <c r="E5" s="807"/>
    </row>
    <row r="6" spans="1:8">
      <c r="A6" s="1527" t="s">
        <v>2012</v>
      </c>
      <c r="B6" s="1527"/>
      <c r="C6" s="827" t="s">
        <v>1122</v>
      </c>
      <c r="D6" s="807"/>
      <c r="E6" s="807"/>
    </row>
    <row r="7" spans="1:8">
      <c r="A7" s="1527" t="s">
        <v>2013</v>
      </c>
      <c r="B7" s="1527"/>
      <c r="C7" s="827" t="s">
        <v>1122</v>
      </c>
      <c r="D7" s="807"/>
      <c r="E7" s="807"/>
    </row>
    <row r="8" spans="1:8">
      <c r="A8" s="1527" t="s">
        <v>1609</v>
      </c>
      <c r="B8" s="1527"/>
      <c r="C8" s="827" t="s">
        <v>1122</v>
      </c>
      <c r="D8" s="807"/>
      <c r="E8" s="807"/>
    </row>
    <row r="9" spans="1:8">
      <c r="A9" s="1527" t="s">
        <v>2014</v>
      </c>
      <c r="B9" s="1527"/>
      <c r="C9" s="827" t="s">
        <v>1122</v>
      </c>
      <c r="D9" s="807"/>
      <c r="E9" s="807"/>
    </row>
    <row r="10" spans="1:8">
      <c r="A10" s="1527" t="s">
        <v>2015</v>
      </c>
      <c r="B10" s="1527"/>
      <c r="C10" s="808" t="s">
        <v>1122</v>
      </c>
      <c r="D10" s="808"/>
      <c r="E10" s="808"/>
    </row>
    <row r="11" spans="1:8" ht="28.5" customHeight="1">
      <c r="A11" s="806" t="s">
        <v>0</v>
      </c>
      <c r="B11" s="806" t="s">
        <v>2016</v>
      </c>
      <c r="C11" s="806" t="s">
        <v>2017</v>
      </c>
      <c r="D11" s="806" t="s">
        <v>1729</v>
      </c>
      <c r="E11" s="806" t="s">
        <v>1730</v>
      </c>
    </row>
    <row r="12" spans="1:8" ht="15" customHeight="1">
      <c r="A12" s="809"/>
      <c r="B12" s="809"/>
      <c r="C12" s="809"/>
      <c r="D12" s="809"/>
      <c r="E12" s="809"/>
    </row>
    <row r="13" spans="1:8" ht="15" customHeight="1">
      <c r="A13" s="1535" t="s">
        <v>2153</v>
      </c>
      <c r="B13" s="1536"/>
      <c r="C13" s="1536"/>
      <c r="D13" s="1536"/>
      <c r="E13" s="1537"/>
      <c r="G13" s="805" t="e">
        <f>#REF!+#REF!+#REF!</f>
        <v>#REF!</v>
      </c>
      <c r="H13" s="805" t="e">
        <f>(G13/100)*100</f>
        <v>#REF!</v>
      </c>
    </row>
    <row r="14" spans="1:8" ht="23.25" customHeight="1">
      <c r="A14" s="811" t="s">
        <v>873</v>
      </c>
      <c r="B14" s="1532" t="s">
        <v>2018</v>
      </c>
      <c r="C14" s="1533"/>
      <c r="D14" s="1533"/>
      <c r="E14" s="1534"/>
      <c r="F14" s="805">
        <f>30/100</f>
        <v>0.3</v>
      </c>
    </row>
    <row r="15" spans="1:8" ht="15" customHeight="1">
      <c r="A15" s="812"/>
      <c r="B15" s="1504" t="s">
        <v>2154</v>
      </c>
      <c r="C15" s="813" t="s">
        <v>2155</v>
      </c>
      <c r="D15" s="814">
        <v>2</v>
      </c>
      <c r="E15" s="1506"/>
      <c r="F15" s="805">
        <f>39/100</f>
        <v>0.39</v>
      </c>
    </row>
    <row r="16" spans="1:8" ht="15" customHeight="1">
      <c r="A16" s="812"/>
      <c r="B16" s="1505"/>
      <c r="C16" s="815" t="s">
        <v>2156</v>
      </c>
      <c r="D16" s="816">
        <v>1</v>
      </c>
      <c r="E16" s="1507"/>
      <c r="F16" s="805">
        <f>31/100</f>
        <v>0.31</v>
      </c>
    </row>
    <row r="17" spans="1:6" ht="15" customHeight="1">
      <c r="A17" s="812"/>
      <c r="B17" s="1504" t="s">
        <v>2157</v>
      </c>
      <c r="C17" s="813" t="s">
        <v>2155</v>
      </c>
      <c r="D17" s="814">
        <v>2</v>
      </c>
      <c r="E17" s="1506"/>
    </row>
    <row r="18" spans="1:6" ht="15" customHeight="1">
      <c r="A18" s="812"/>
      <c r="B18" s="1505"/>
      <c r="C18" s="815" t="s">
        <v>2156</v>
      </c>
      <c r="D18" s="816">
        <v>1</v>
      </c>
      <c r="E18" s="1507"/>
    </row>
    <row r="19" spans="1:6" ht="22.5" customHeight="1">
      <c r="A19" s="811" t="s">
        <v>875</v>
      </c>
      <c r="B19" s="868" t="s">
        <v>1326</v>
      </c>
      <c r="C19" s="869"/>
      <c r="D19" s="869"/>
      <c r="E19" s="870"/>
    </row>
    <row r="20" spans="1:6" ht="22.5" customHeight="1">
      <c r="A20" s="812"/>
      <c r="B20" s="838" t="s">
        <v>2158</v>
      </c>
      <c r="C20" s="833"/>
      <c r="D20" s="833"/>
      <c r="E20" s="839"/>
    </row>
    <row r="21" spans="1:6" ht="15" customHeight="1">
      <c r="A21" s="812"/>
      <c r="B21" s="1504" t="s">
        <v>2159</v>
      </c>
      <c r="C21" s="813" t="s">
        <v>2160</v>
      </c>
      <c r="D21" s="814">
        <v>2</v>
      </c>
      <c r="E21" s="1506"/>
    </row>
    <row r="22" spans="1:6" ht="15" customHeight="1">
      <c r="A22" s="812"/>
      <c r="B22" s="1505"/>
      <c r="C22" s="815" t="s">
        <v>2019</v>
      </c>
      <c r="D22" s="816">
        <v>1</v>
      </c>
      <c r="E22" s="1507"/>
    </row>
    <row r="23" spans="1:6" ht="15" customHeight="1">
      <c r="A23" s="812"/>
      <c r="B23" s="1504" t="s">
        <v>2161</v>
      </c>
      <c r="C23" s="817" t="s">
        <v>2020</v>
      </c>
      <c r="D23" s="810">
        <v>2</v>
      </c>
      <c r="E23" s="1509"/>
    </row>
    <row r="24" spans="1:6" ht="18" customHeight="1">
      <c r="A24" s="812"/>
      <c r="B24" s="1505"/>
      <c r="C24" s="818" t="s">
        <v>2021</v>
      </c>
      <c r="D24" s="816">
        <v>1</v>
      </c>
      <c r="E24" s="1507"/>
    </row>
    <row r="25" spans="1:6" ht="22.5" customHeight="1">
      <c r="A25" s="811"/>
      <c r="B25" s="832" t="s">
        <v>2022</v>
      </c>
      <c r="C25" s="833"/>
      <c r="D25" s="833"/>
      <c r="E25" s="834"/>
    </row>
    <row r="26" spans="1:6" ht="15" customHeight="1">
      <c r="A26" s="812"/>
      <c r="B26" s="1504" t="s">
        <v>2162</v>
      </c>
      <c r="C26" s="828" t="s">
        <v>2023</v>
      </c>
      <c r="D26" s="814">
        <v>2</v>
      </c>
      <c r="E26" s="1506"/>
    </row>
    <row r="27" spans="1:6" ht="15" customHeight="1">
      <c r="A27" s="812"/>
      <c r="B27" s="1505"/>
      <c r="C27" s="815" t="s">
        <v>2024</v>
      </c>
      <c r="D27" s="816">
        <v>1</v>
      </c>
      <c r="E27" s="1507"/>
    </row>
    <row r="28" spans="1:6" ht="15" customHeight="1">
      <c r="A28" s="812"/>
      <c r="B28" s="1504" t="s">
        <v>2163</v>
      </c>
      <c r="C28" s="828" t="s">
        <v>2025</v>
      </c>
      <c r="D28" s="814">
        <v>1</v>
      </c>
      <c r="E28" s="1506"/>
    </row>
    <row r="29" spans="1:6" ht="15" customHeight="1">
      <c r="A29" s="812"/>
      <c r="B29" s="1505"/>
      <c r="C29" s="818" t="s">
        <v>2026</v>
      </c>
      <c r="D29" s="816">
        <v>0</v>
      </c>
      <c r="E29" s="1507"/>
      <c r="F29" s="819"/>
    </row>
    <row r="30" spans="1:6" ht="21.75" customHeight="1">
      <c r="A30" s="811"/>
      <c r="B30" s="832" t="s">
        <v>2027</v>
      </c>
      <c r="C30" s="833"/>
      <c r="D30" s="833"/>
      <c r="E30" s="834"/>
    </row>
    <row r="31" spans="1:6" ht="15" customHeight="1">
      <c r="A31" s="812"/>
      <c r="B31" s="1504" t="s">
        <v>2164</v>
      </c>
      <c r="C31" s="828" t="s">
        <v>2028</v>
      </c>
      <c r="D31" s="814">
        <v>2</v>
      </c>
      <c r="E31" s="1506"/>
    </row>
    <row r="32" spans="1:6" ht="15" customHeight="1">
      <c r="A32" s="812"/>
      <c r="B32" s="1508"/>
      <c r="C32" s="817" t="s">
        <v>2029</v>
      </c>
      <c r="D32" s="810">
        <v>1</v>
      </c>
      <c r="E32" s="1509"/>
    </row>
    <row r="33" spans="1:5" ht="15" customHeight="1">
      <c r="A33" s="812"/>
      <c r="B33" s="1505"/>
      <c r="C33" s="818" t="s">
        <v>2030</v>
      </c>
      <c r="D33" s="816">
        <v>0</v>
      </c>
      <c r="E33" s="1507"/>
    </row>
    <row r="34" spans="1:5" ht="15" customHeight="1">
      <c r="A34" s="812"/>
      <c r="B34" s="1504" t="s">
        <v>2165</v>
      </c>
      <c r="C34" s="828" t="s">
        <v>2031</v>
      </c>
      <c r="D34" s="814">
        <v>3</v>
      </c>
      <c r="E34" s="1506"/>
    </row>
    <row r="35" spans="1:5" ht="15" customHeight="1">
      <c r="A35" s="812"/>
      <c r="B35" s="1508"/>
      <c r="C35" s="817" t="s">
        <v>2166</v>
      </c>
      <c r="D35" s="810">
        <v>1</v>
      </c>
      <c r="E35" s="1509"/>
    </row>
    <row r="36" spans="1:5" ht="15" customHeight="1">
      <c r="A36" s="812"/>
      <c r="B36" s="1505"/>
      <c r="C36" s="818" t="s">
        <v>2026</v>
      </c>
      <c r="D36" s="816">
        <v>0</v>
      </c>
      <c r="E36" s="1507"/>
    </row>
    <row r="37" spans="1:5" ht="15" customHeight="1">
      <c r="A37" s="812"/>
      <c r="B37" s="829" t="s">
        <v>2167</v>
      </c>
      <c r="C37" s="828" t="s">
        <v>2025</v>
      </c>
      <c r="D37" s="814">
        <v>2</v>
      </c>
      <c r="E37" s="1506"/>
    </row>
    <row r="38" spans="1:5" ht="15" customHeight="1">
      <c r="A38" s="812"/>
      <c r="B38" s="830" t="s">
        <v>2032</v>
      </c>
      <c r="C38" s="818" t="s">
        <v>2030</v>
      </c>
      <c r="D38" s="816">
        <v>0</v>
      </c>
      <c r="E38" s="1507"/>
    </row>
    <row r="39" spans="1:5" ht="33.75" customHeight="1">
      <c r="A39" s="812"/>
      <c r="B39" s="1504" t="s">
        <v>2033</v>
      </c>
      <c r="C39" s="828" t="s">
        <v>2025</v>
      </c>
      <c r="D39" s="814">
        <v>2</v>
      </c>
      <c r="E39" s="1506"/>
    </row>
    <row r="40" spans="1:5" ht="15" customHeight="1">
      <c r="A40" s="812"/>
      <c r="B40" s="1505"/>
      <c r="C40" s="818" t="s">
        <v>2030</v>
      </c>
      <c r="D40" s="816">
        <v>0</v>
      </c>
      <c r="E40" s="1507"/>
    </row>
    <row r="41" spans="1:5" ht="15" customHeight="1">
      <c r="A41" s="1528"/>
      <c r="B41" s="1504" t="s">
        <v>2168</v>
      </c>
      <c r="C41" s="828" t="s">
        <v>2034</v>
      </c>
      <c r="D41" s="814">
        <v>2</v>
      </c>
      <c r="E41" s="1506"/>
    </row>
    <row r="42" spans="1:5" ht="15" customHeight="1">
      <c r="A42" s="1528"/>
      <c r="B42" s="1505"/>
      <c r="C42" s="818" t="s">
        <v>2035</v>
      </c>
      <c r="D42" s="816">
        <v>1</v>
      </c>
      <c r="E42" s="1507"/>
    </row>
    <row r="43" spans="1:5" ht="23.25" customHeight="1">
      <c r="A43" s="812"/>
      <c r="B43" s="838" t="s">
        <v>2169</v>
      </c>
      <c r="C43" s="843"/>
      <c r="D43" s="833"/>
      <c r="E43" s="1538"/>
    </row>
    <row r="44" spans="1:5" ht="17.25" customHeight="1">
      <c r="A44" s="812"/>
      <c r="B44" s="841" t="s">
        <v>2036</v>
      </c>
      <c r="C44" s="844" t="s">
        <v>2170</v>
      </c>
      <c r="D44" s="823">
        <v>2</v>
      </c>
      <c r="E44" s="1539"/>
    </row>
    <row r="45" spans="1:5" ht="18" customHeight="1">
      <c r="A45" s="812"/>
      <c r="B45" s="841" t="s">
        <v>2037</v>
      </c>
      <c r="C45" s="844" t="s">
        <v>2171</v>
      </c>
      <c r="D45" s="823">
        <v>1</v>
      </c>
      <c r="E45" s="1539"/>
    </row>
    <row r="46" spans="1:5" ht="17.25" customHeight="1">
      <c r="A46" s="812"/>
      <c r="B46" s="841" t="s">
        <v>2038</v>
      </c>
      <c r="C46" s="844"/>
      <c r="D46" s="823"/>
      <c r="E46" s="1539"/>
    </row>
    <row r="47" spans="1:5" ht="15" customHeight="1">
      <c r="A47" s="812"/>
      <c r="B47" s="842" t="s">
        <v>2039</v>
      </c>
      <c r="C47" s="845"/>
      <c r="D47" s="846"/>
      <c r="E47" s="1540"/>
    </row>
    <row r="48" spans="1:5" ht="15" customHeight="1">
      <c r="A48" s="812"/>
      <c r="B48" s="829" t="s">
        <v>2040</v>
      </c>
      <c r="C48" s="813"/>
      <c r="D48" s="814"/>
      <c r="E48" s="1524"/>
    </row>
    <row r="49" spans="1:5" ht="16.5" customHeight="1">
      <c r="A49" s="812"/>
      <c r="B49" s="840" t="s">
        <v>2041</v>
      </c>
      <c r="C49" s="817" t="s">
        <v>2170</v>
      </c>
      <c r="D49" s="810">
        <v>3</v>
      </c>
      <c r="E49" s="1525"/>
    </row>
    <row r="50" spans="1:5" ht="15" customHeight="1">
      <c r="A50" s="812"/>
      <c r="B50" s="840" t="s">
        <v>2042</v>
      </c>
      <c r="C50" s="817" t="s">
        <v>2043</v>
      </c>
      <c r="D50" s="810">
        <v>2</v>
      </c>
      <c r="E50" s="1525"/>
    </row>
    <row r="51" spans="1:5" ht="15" customHeight="1">
      <c r="A51" s="812"/>
      <c r="B51" s="840" t="s">
        <v>2044</v>
      </c>
      <c r="C51" s="820" t="s">
        <v>2045</v>
      </c>
      <c r="D51" s="821">
        <v>1</v>
      </c>
      <c r="E51" s="1525"/>
    </row>
    <row r="52" spans="1:5" ht="15" customHeight="1">
      <c r="A52" s="812"/>
      <c r="B52" s="840" t="s">
        <v>2046</v>
      </c>
      <c r="C52" s="811"/>
      <c r="D52" s="810"/>
      <c r="E52" s="1525"/>
    </row>
    <row r="53" spans="1:5" ht="15" customHeight="1">
      <c r="A53" s="812"/>
      <c r="B53" s="830" t="s">
        <v>2047</v>
      </c>
      <c r="C53" s="815"/>
      <c r="D53" s="816"/>
      <c r="E53" s="1526"/>
    </row>
    <row r="54" spans="1:5" ht="15" customHeight="1">
      <c r="A54" s="811"/>
      <c r="B54" s="811" t="s">
        <v>2194</v>
      </c>
      <c r="C54" s="811"/>
      <c r="D54" s="810"/>
      <c r="E54" s="1512"/>
    </row>
    <row r="55" spans="1:5" ht="15" customHeight="1">
      <c r="A55" s="811"/>
      <c r="B55" s="822" t="s">
        <v>2048</v>
      </c>
      <c r="C55" s="820" t="s">
        <v>2049</v>
      </c>
      <c r="D55" s="810">
        <v>2</v>
      </c>
      <c r="E55" s="1513"/>
    </row>
    <row r="56" spans="1:5" ht="15" customHeight="1">
      <c r="A56" s="811"/>
      <c r="B56" s="822" t="s">
        <v>2050</v>
      </c>
      <c r="C56" s="820" t="s">
        <v>2051</v>
      </c>
      <c r="D56" s="810">
        <v>1</v>
      </c>
      <c r="E56" s="1513"/>
    </row>
    <row r="57" spans="1:5" ht="15" customHeight="1">
      <c r="A57" s="811"/>
      <c r="B57" s="822" t="s">
        <v>2052</v>
      </c>
      <c r="C57" s="820" t="s">
        <v>1161</v>
      </c>
      <c r="D57" s="810">
        <v>0</v>
      </c>
      <c r="E57" s="1513"/>
    </row>
    <row r="58" spans="1:5" ht="15" customHeight="1">
      <c r="A58" s="811"/>
      <c r="B58" s="822" t="s">
        <v>2053</v>
      </c>
      <c r="C58" s="820"/>
      <c r="D58" s="823"/>
      <c r="E58" s="1513"/>
    </row>
    <row r="59" spans="1:5" ht="19.5" customHeight="1">
      <c r="A59" s="861" t="s">
        <v>1962</v>
      </c>
      <c r="B59" s="859"/>
      <c r="C59" s="859"/>
      <c r="D59" s="859"/>
      <c r="E59" s="860"/>
    </row>
    <row r="60" spans="1:5" ht="19.5" customHeight="1">
      <c r="A60" s="811"/>
      <c r="B60" s="862" t="s">
        <v>2054</v>
      </c>
      <c r="C60" s="863"/>
      <c r="D60" s="863"/>
      <c r="E60" s="864"/>
    </row>
    <row r="61" spans="1:5" ht="15" customHeight="1">
      <c r="A61" s="812"/>
      <c r="B61" s="1504" t="s">
        <v>2172</v>
      </c>
      <c r="C61" s="828" t="s">
        <v>2055</v>
      </c>
      <c r="D61" s="814">
        <v>3</v>
      </c>
      <c r="E61" s="1506"/>
    </row>
    <row r="62" spans="1:5" ht="15" customHeight="1">
      <c r="A62" s="812"/>
      <c r="B62" s="1508"/>
      <c r="C62" s="817" t="s">
        <v>2056</v>
      </c>
      <c r="D62" s="810">
        <v>2</v>
      </c>
      <c r="E62" s="1509"/>
    </row>
    <row r="63" spans="1:5" ht="15" customHeight="1">
      <c r="A63" s="812"/>
      <c r="B63" s="1505"/>
      <c r="C63" s="818" t="s">
        <v>2173</v>
      </c>
      <c r="D63" s="816">
        <v>1</v>
      </c>
      <c r="E63" s="1507"/>
    </row>
    <row r="64" spans="1:5" ht="15" customHeight="1">
      <c r="A64" s="812"/>
      <c r="B64" s="1504" t="s">
        <v>2057</v>
      </c>
      <c r="C64" s="828" t="s">
        <v>2058</v>
      </c>
      <c r="D64" s="814">
        <v>2</v>
      </c>
      <c r="E64" s="1506"/>
    </row>
    <row r="65" spans="1:5" ht="15" customHeight="1">
      <c r="A65" s="812"/>
      <c r="B65" s="1508"/>
      <c r="C65" s="817" t="s">
        <v>2059</v>
      </c>
      <c r="D65" s="810">
        <v>1</v>
      </c>
      <c r="E65" s="1509"/>
    </row>
    <row r="66" spans="1:5" ht="15" customHeight="1">
      <c r="A66" s="812"/>
      <c r="B66" s="1505"/>
      <c r="C66" s="818" t="s">
        <v>2060</v>
      </c>
      <c r="D66" s="816">
        <v>0</v>
      </c>
      <c r="E66" s="1507"/>
    </row>
    <row r="67" spans="1:5" ht="15" customHeight="1">
      <c r="A67" s="812"/>
      <c r="B67" s="1504" t="s">
        <v>2061</v>
      </c>
      <c r="C67" s="828" t="s">
        <v>2058</v>
      </c>
      <c r="D67" s="814">
        <v>2</v>
      </c>
      <c r="E67" s="1506"/>
    </row>
    <row r="68" spans="1:5" ht="15" customHeight="1">
      <c r="A68" s="812"/>
      <c r="B68" s="1508"/>
      <c r="C68" s="817" t="s">
        <v>2059</v>
      </c>
      <c r="D68" s="810">
        <v>1</v>
      </c>
      <c r="E68" s="1509"/>
    </row>
    <row r="69" spans="1:5" ht="15" customHeight="1">
      <c r="A69" s="812"/>
      <c r="B69" s="1505"/>
      <c r="C69" s="818" t="s">
        <v>2062</v>
      </c>
      <c r="D69" s="816">
        <v>0</v>
      </c>
      <c r="E69" s="1507"/>
    </row>
    <row r="70" spans="1:5" ht="15" customHeight="1">
      <c r="A70" s="811"/>
      <c r="B70" s="832" t="s">
        <v>2174</v>
      </c>
      <c r="C70" s="833"/>
      <c r="D70" s="833"/>
      <c r="E70" s="834"/>
    </row>
    <row r="71" spans="1:5" ht="15" customHeight="1">
      <c r="A71" s="812"/>
      <c r="B71" s="1504" t="s">
        <v>2175</v>
      </c>
      <c r="C71" s="828" t="s">
        <v>2176</v>
      </c>
      <c r="D71" s="814">
        <v>4</v>
      </c>
      <c r="E71" s="1506"/>
    </row>
    <row r="72" spans="1:5" ht="15" customHeight="1">
      <c r="A72" s="812"/>
      <c r="B72" s="1508"/>
      <c r="C72" s="817" t="s">
        <v>2063</v>
      </c>
      <c r="D72" s="810">
        <v>3</v>
      </c>
      <c r="E72" s="1509"/>
    </row>
    <row r="73" spans="1:5" ht="15" customHeight="1">
      <c r="A73" s="812"/>
      <c r="B73" s="1508"/>
      <c r="C73" s="817" t="s">
        <v>2064</v>
      </c>
      <c r="D73" s="810">
        <v>2</v>
      </c>
      <c r="E73" s="1509"/>
    </row>
    <row r="74" spans="1:5" ht="15" customHeight="1">
      <c r="A74" s="812"/>
      <c r="B74" s="1505"/>
      <c r="C74" s="818" t="s">
        <v>2065</v>
      </c>
      <c r="D74" s="816">
        <v>1</v>
      </c>
      <c r="E74" s="1507"/>
    </row>
    <row r="75" spans="1:5" ht="19.5" customHeight="1">
      <c r="A75" s="812"/>
      <c r="B75" s="865" t="s">
        <v>2177</v>
      </c>
      <c r="C75" s="866"/>
      <c r="D75" s="866"/>
      <c r="E75" s="867"/>
    </row>
    <row r="76" spans="1:5" ht="15" customHeight="1">
      <c r="A76" s="812"/>
      <c r="B76" s="1504" t="s">
        <v>2066</v>
      </c>
      <c r="C76" s="828" t="s">
        <v>2025</v>
      </c>
      <c r="D76" s="814">
        <v>2</v>
      </c>
      <c r="E76" s="1506"/>
    </row>
    <row r="77" spans="1:5" ht="15" customHeight="1">
      <c r="A77" s="812"/>
      <c r="B77" s="1505"/>
      <c r="C77" s="818" t="s">
        <v>2030</v>
      </c>
      <c r="D77" s="816">
        <v>0</v>
      </c>
      <c r="E77" s="1507"/>
    </row>
    <row r="78" spans="1:5" ht="15" customHeight="1">
      <c r="A78" s="812"/>
      <c r="B78" s="1504" t="s">
        <v>2067</v>
      </c>
      <c r="C78" s="828" t="s">
        <v>2068</v>
      </c>
      <c r="D78" s="814">
        <v>2</v>
      </c>
      <c r="E78" s="1506"/>
    </row>
    <row r="79" spans="1:5" ht="15" customHeight="1">
      <c r="A79" s="812"/>
      <c r="B79" s="1508"/>
      <c r="C79" s="817" t="s">
        <v>2069</v>
      </c>
      <c r="D79" s="810">
        <v>1</v>
      </c>
      <c r="E79" s="1509"/>
    </row>
    <row r="80" spans="1:5" ht="15" customHeight="1">
      <c r="A80" s="812"/>
      <c r="B80" s="1505"/>
      <c r="C80" s="818" t="s">
        <v>2030</v>
      </c>
      <c r="D80" s="816">
        <v>0</v>
      </c>
      <c r="E80" s="1507"/>
    </row>
    <row r="81" spans="1:5" ht="15" customHeight="1">
      <c r="A81" s="812"/>
      <c r="B81" s="1504" t="s">
        <v>2070</v>
      </c>
      <c r="C81" s="828" t="s">
        <v>2071</v>
      </c>
      <c r="D81" s="814">
        <v>3</v>
      </c>
      <c r="E81" s="1506"/>
    </row>
    <row r="82" spans="1:5" ht="15" customHeight="1">
      <c r="A82" s="812"/>
      <c r="B82" s="1508"/>
      <c r="C82" s="817" t="s">
        <v>2072</v>
      </c>
      <c r="D82" s="810">
        <v>2</v>
      </c>
      <c r="E82" s="1509"/>
    </row>
    <row r="83" spans="1:5" ht="15" customHeight="1">
      <c r="A83" s="812"/>
      <c r="B83" s="1505"/>
      <c r="C83" s="818" t="s">
        <v>2073</v>
      </c>
      <c r="D83" s="816">
        <v>1</v>
      </c>
      <c r="E83" s="1507"/>
    </row>
    <row r="84" spans="1:5" ht="15" customHeight="1">
      <c r="A84" s="812"/>
      <c r="B84" s="1517" t="s">
        <v>2074</v>
      </c>
      <c r="C84" s="848" t="s">
        <v>2025</v>
      </c>
      <c r="D84" s="814">
        <v>1</v>
      </c>
      <c r="E84" s="1506"/>
    </row>
    <row r="85" spans="1:5" ht="15" customHeight="1">
      <c r="A85" s="812"/>
      <c r="B85" s="1518"/>
      <c r="C85" s="847" t="s">
        <v>2030</v>
      </c>
      <c r="D85" s="816">
        <v>0</v>
      </c>
      <c r="E85" s="1507"/>
    </row>
    <row r="86" spans="1:5" ht="15" customHeight="1">
      <c r="A86" s="812"/>
      <c r="B86" s="1504" t="s">
        <v>2075</v>
      </c>
      <c r="C86" s="828" t="s">
        <v>2025</v>
      </c>
      <c r="D86" s="814">
        <v>1</v>
      </c>
      <c r="E86" s="1506"/>
    </row>
    <row r="87" spans="1:5" ht="15" customHeight="1">
      <c r="A87" s="812"/>
      <c r="B87" s="1505"/>
      <c r="C87" s="818" t="s">
        <v>2030</v>
      </c>
      <c r="D87" s="816">
        <v>0</v>
      </c>
      <c r="E87" s="1507"/>
    </row>
    <row r="88" spans="1:5" ht="15" customHeight="1">
      <c r="A88" s="812"/>
      <c r="B88" s="1504" t="s">
        <v>2076</v>
      </c>
      <c r="C88" s="817" t="s">
        <v>2077</v>
      </c>
      <c r="D88" s="810">
        <v>1</v>
      </c>
      <c r="E88" s="1506"/>
    </row>
    <row r="89" spans="1:5" ht="15" customHeight="1">
      <c r="A89" s="812"/>
      <c r="B89" s="1505"/>
      <c r="C89" s="818" t="s">
        <v>2026</v>
      </c>
      <c r="D89" s="816">
        <v>0</v>
      </c>
      <c r="E89" s="1507"/>
    </row>
    <row r="90" spans="1:5" ht="15" customHeight="1">
      <c r="A90" s="812"/>
      <c r="B90" s="1504" t="s">
        <v>2178</v>
      </c>
      <c r="C90" s="828" t="s">
        <v>2077</v>
      </c>
      <c r="D90" s="814">
        <v>2</v>
      </c>
      <c r="E90" s="1506"/>
    </row>
    <row r="91" spans="1:5" ht="15" customHeight="1">
      <c r="A91" s="812"/>
      <c r="B91" s="1505"/>
      <c r="C91" s="818" t="s">
        <v>2026</v>
      </c>
      <c r="D91" s="816">
        <v>0</v>
      </c>
      <c r="E91" s="1507"/>
    </row>
    <row r="92" spans="1:5" ht="15" customHeight="1">
      <c r="A92" s="812"/>
      <c r="B92" s="1504" t="s">
        <v>2179</v>
      </c>
      <c r="C92" s="828" t="s">
        <v>2077</v>
      </c>
      <c r="D92" s="814">
        <v>2</v>
      </c>
      <c r="E92" s="1506"/>
    </row>
    <row r="93" spans="1:5" ht="15" customHeight="1">
      <c r="A93" s="812"/>
      <c r="B93" s="1505"/>
      <c r="C93" s="818" t="s">
        <v>2026</v>
      </c>
      <c r="D93" s="816">
        <v>0</v>
      </c>
      <c r="E93" s="1507"/>
    </row>
    <row r="94" spans="1:5" ht="15" customHeight="1">
      <c r="A94" s="812"/>
      <c r="B94" s="1504" t="s">
        <v>2078</v>
      </c>
      <c r="C94" s="828" t="s">
        <v>2079</v>
      </c>
      <c r="D94" s="814">
        <v>3</v>
      </c>
      <c r="E94" s="1514"/>
    </row>
    <row r="95" spans="1:5" ht="15" customHeight="1">
      <c r="A95" s="812"/>
      <c r="B95" s="1508"/>
      <c r="C95" s="817" t="s">
        <v>2080</v>
      </c>
      <c r="D95" s="810">
        <v>2</v>
      </c>
      <c r="E95" s="1515"/>
    </row>
    <row r="96" spans="1:5" ht="15" customHeight="1">
      <c r="A96" s="812"/>
      <c r="B96" s="1505"/>
      <c r="C96" s="818" t="s">
        <v>2081</v>
      </c>
      <c r="D96" s="816">
        <v>1</v>
      </c>
      <c r="E96" s="1516"/>
    </row>
    <row r="97" spans="1:5" ht="15" customHeight="1">
      <c r="A97" s="811"/>
      <c r="B97" s="832" t="s">
        <v>2180</v>
      </c>
      <c r="C97" s="833"/>
      <c r="D97" s="833"/>
      <c r="E97" s="834"/>
    </row>
    <row r="98" spans="1:5" ht="15" customHeight="1">
      <c r="A98" s="812"/>
      <c r="B98" s="1504" t="s">
        <v>2181</v>
      </c>
      <c r="C98" s="828" t="s">
        <v>2082</v>
      </c>
      <c r="D98" s="814">
        <v>3</v>
      </c>
      <c r="E98" s="1506"/>
    </row>
    <row r="99" spans="1:5" ht="15" customHeight="1">
      <c r="A99" s="812"/>
      <c r="B99" s="1508"/>
      <c r="C99" s="817" t="s">
        <v>2083</v>
      </c>
      <c r="D99" s="810">
        <v>2</v>
      </c>
      <c r="E99" s="1509"/>
    </row>
    <row r="100" spans="1:5" ht="15" customHeight="1">
      <c r="A100" s="812"/>
      <c r="B100" s="1508"/>
      <c r="C100" s="817" t="s">
        <v>2084</v>
      </c>
      <c r="D100" s="810">
        <v>1</v>
      </c>
      <c r="E100" s="1509"/>
    </row>
    <row r="101" spans="1:5" ht="15" customHeight="1">
      <c r="A101" s="812"/>
      <c r="B101" s="1505"/>
      <c r="C101" s="818" t="s">
        <v>2085</v>
      </c>
      <c r="D101" s="816">
        <v>0</v>
      </c>
      <c r="E101" s="1507"/>
    </row>
    <row r="102" spans="1:5" ht="15" customHeight="1">
      <c r="A102" s="1529"/>
      <c r="B102" s="1510" t="s">
        <v>2182</v>
      </c>
      <c r="C102" s="817" t="s">
        <v>2086</v>
      </c>
      <c r="D102" s="810">
        <v>3</v>
      </c>
      <c r="E102" s="1512"/>
    </row>
    <row r="103" spans="1:5" ht="15" customHeight="1">
      <c r="A103" s="1529"/>
      <c r="B103" s="1511"/>
      <c r="C103" s="817" t="s">
        <v>2087</v>
      </c>
      <c r="D103" s="810">
        <v>2</v>
      </c>
      <c r="E103" s="1513"/>
    </row>
    <row r="104" spans="1:5" ht="15" customHeight="1">
      <c r="A104" s="1529"/>
      <c r="B104" s="1511"/>
      <c r="C104" s="817" t="s">
        <v>2088</v>
      </c>
      <c r="D104" s="810">
        <v>1</v>
      </c>
      <c r="E104" s="1513"/>
    </row>
    <row r="105" spans="1:5" ht="15" customHeight="1">
      <c r="A105" s="1529"/>
      <c r="B105" s="1511"/>
      <c r="C105" s="817" t="s">
        <v>2089</v>
      </c>
      <c r="D105" s="810">
        <v>0</v>
      </c>
      <c r="E105" s="1513"/>
    </row>
    <row r="106" spans="1:5" ht="33.75" customHeight="1">
      <c r="A106" s="812"/>
      <c r="B106" s="849" t="s">
        <v>2183</v>
      </c>
      <c r="C106" s="828" t="s">
        <v>2090</v>
      </c>
      <c r="D106" s="814">
        <v>3</v>
      </c>
      <c r="E106" s="1506"/>
    </row>
    <row r="107" spans="1:5" ht="15" customHeight="1">
      <c r="A107" s="812"/>
      <c r="B107" s="850" t="s">
        <v>2091</v>
      </c>
      <c r="C107" s="817" t="s">
        <v>2092</v>
      </c>
      <c r="D107" s="810">
        <v>2</v>
      </c>
      <c r="E107" s="1509"/>
    </row>
    <row r="108" spans="1:5" ht="15" customHeight="1">
      <c r="A108" s="812"/>
      <c r="B108" s="851"/>
      <c r="C108" s="817" t="s">
        <v>2089</v>
      </c>
      <c r="D108" s="810">
        <v>1</v>
      </c>
      <c r="E108" s="1509"/>
    </row>
    <row r="109" spans="1:5" ht="15" customHeight="1">
      <c r="A109" s="812"/>
      <c r="B109" s="852"/>
      <c r="C109" s="853" t="s">
        <v>2093</v>
      </c>
      <c r="D109" s="816">
        <v>0</v>
      </c>
      <c r="E109" s="1507"/>
    </row>
    <row r="110" spans="1:5" ht="15" customHeight="1">
      <c r="A110" s="812"/>
      <c r="B110" s="829" t="s">
        <v>2184</v>
      </c>
      <c r="C110" s="813"/>
      <c r="D110" s="814"/>
      <c r="E110" s="1506"/>
    </row>
    <row r="111" spans="1:5" ht="15" customHeight="1">
      <c r="A111" s="812"/>
      <c r="B111" s="840" t="s">
        <v>2185</v>
      </c>
      <c r="C111" s="817" t="s">
        <v>2094</v>
      </c>
      <c r="D111" s="810">
        <v>3</v>
      </c>
      <c r="E111" s="1509"/>
    </row>
    <row r="112" spans="1:5" ht="15" customHeight="1">
      <c r="A112" s="812"/>
      <c r="B112" s="840" t="s">
        <v>2095</v>
      </c>
      <c r="C112" s="817" t="s">
        <v>2096</v>
      </c>
      <c r="D112" s="810">
        <v>2</v>
      </c>
      <c r="E112" s="1509"/>
    </row>
    <row r="113" spans="1:5" ht="15" customHeight="1">
      <c r="A113" s="812"/>
      <c r="B113" s="840" t="s">
        <v>2097</v>
      </c>
      <c r="C113" s="817" t="s">
        <v>2098</v>
      </c>
      <c r="D113" s="810">
        <v>1</v>
      </c>
      <c r="E113" s="1509"/>
    </row>
    <row r="114" spans="1:5" ht="15" customHeight="1">
      <c r="A114" s="812"/>
      <c r="B114" s="840" t="s">
        <v>2186</v>
      </c>
      <c r="C114" s="817"/>
      <c r="D114" s="810"/>
      <c r="E114" s="1509"/>
    </row>
    <row r="115" spans="1:5" ht="15" customHeight="1">
      <c r="A115" s="812"/>
      <c r="B115" s="840" t="s">
        <v>2187</v>
      </c>
      <c r="C115" s="811"/>
      <c r="D115" s="811"/>
      <c r="E115" s="1509"/>
    </row>
    <row r="116" spans="1:5" ht="15" customHeight="1">
      <c r="A116" s="812"/>
      <c r="B116" s="840" t="s">
        <v>2188</v>
      </c>
      <c r="C116" s="811"/>
      <c r="D116" s="810"/>
      <c r="E116" s="1509"/>
    </row>
    <row r="117" spans="1:5" ht="15" customHeight="1">
      <c r="A117" s="812"/>
      <c r="B117" s="840" t="s">
        <v>2099</v>
      </c>
      <c r="C117" s="811"/>
      <c r="D117" s="811"/>
      <c r="E117" s="1509"/>
    </row>
    <row r="118" spans="1:5" ht="15" customHeight="1">
      <c r="A118" s="812"/>
      <c r="B118" s="830" t="s">
        <v>2100</v>
      </c>
      <c r="C118" s="815"/>
      <c r="D118" s="815"/>
      <c r="E118" s="1507"/>
    </row>
    <row r="119" spans="1:5" ht="24" customHeight="1">
      <c r="A119" s="856" t="s">
        <v>2189</v>
      </c>
      <c r="B119" s="857"/>
      <c r="C119" s="857"/>
      <c r="D119" s="857"/>
      <c r="E119" s="858"/>
    </row>
    <row r="120" spans="1:5" ht="15" customHeight="1">
      <c r="A120" s="812"/>
      <c r="B120" s="1504" t="s">
        <v>2190</v>
      </c>
      <c r="C120" s="828" t="s">
        <v>2101</v>
      </c>
      <c r="D120" s="814">
        <v>3</v>
      </c>
      <c r="E120" s="1506"/>
    </row>
    <row r="121" spans="1:5" ht="15" customHeight="1">
      <c r="A121" s="812"/>
      <c r="B121" s="1508"/>
      <c r="C121" s="817" t="s">
        <v>2102</v>
      </c>
      <c r="D121" s="810">
        <v>2</v>
      </c>
      <c r="E121" s="1509"/>
    </row>
    <row r="122" spans="1:5" ht="15" customHeight="1">
      <c r="A122" s="812"/>
      <c r="B122" s="1505"/>
      <c r="C122" s="818" t="s">
        <v>2103</v>
      </c>
      <c r="D122" s="816">
        <v>1</v>
      </c>
      <c r="E122" s="1507"/>
    </row>
    <row r="123" spans="1:5" ht="15" customHeight="1">
      <c r="A123" s="812"/>
      <c r="B123" s="1504" t="s">
        <v>2104</v>
      </c>
      <c r="C123" s="854" t="s">
        <v>2105</v>
      </c>
      <c r="D123" s="814">
        <v>3</v>
      </c>
      <c r="E123" s="1506"/>
    </row>
    <row r="124" spans="1:5" ht="15" customHeight="1">
      <c r="A124" s="812"/>
      <c r="B124" s="1508"/>
      <c r="C124" s="817" t="s">
        <v>2106</v>
      </c>
      <c r="D124" s="810">
        <v>2</v>
      </c>
      <c r="E124" s="1509"/>
    </row>
    <row r="125" spans="1:5" ht="15" customHeight="1">
      <c r="A125" s="812"/>
      <c r="B125" s="1508"/>
      <c r="C125" s="817" t="s">
        <v>2107</v>
      </c>
      <c r="D125" s="810">
        <v>1</v>
      </c>
      <c r="E125" s="1509"/>
    </row>
    <row r="126" spans="1:5" ht="15" customHeight="1">
      <c r="A126" s="812"/>
      <c r="B126" s="1505"/>
      <c r="C126" s="818" t="s">
        <v>2108</v>
      </c>
      <c r="D126" s="816">
        <v>0</v>
      </c>
      <c r="E126" s="1507"/>
    </row>
    <row r="127" spans="1:5" ht="15" customHeight="1">
      <c r="A127" s="812"/>
      <c r="B127" s="829" t="s">
        <v>2191</v>
      </c>
      <c r="C127" s="813"/>
      <c r="D127" s="814"/>
      <c r="E127" s="1506"/>
    </row>
    <row r="128" spans="1:5" ht="15" customHeight="1">
      <c r="A128" s="812"/>
      <c r="B128" s="840" t="s">
        <v>2109</v>
      </c>
      <c r="C128" s="817" t="s">
        <v>2110</v>
      </c>
      <c r="D128" s="810">
        <v>3</v>
      </c>
      <c r="E128" s="1509"/>
    </row>
    <row r="129" spans="1:5" ht="15" customHeight="1">
      <c r="A129" s="812"/>
      <c r="B129" s="840" t="s">
        <v>2111</v>
      </c>
      <c r="C129" s="817" t="s">
        <v>2112</v>
      </c>
      <c r="D129" s="810">
        <v>2</v>
      </c>
      <c r="E129" s="1509"/>
    </row>
    <row r="130" spans="1:5" ht="15" customHeight="1">
      <c r="A130" s="812"/>
      <c r="B130" s="840" t="s">
        <v>2113</v>
      </c>
      <c r="C130" s="817" t="s">
        <v>2114</v>
      </c>
      <c r="D130" s="810">
        <v>1</v>
      </c>
      <c r="E130" s="1509"/>
    </row>
    <row r="131" spans="1:5" ht="15" customHeight="1">
      <c r="A131" s="812"/>
      <c r="B131" s="840" t="s">
        <v>2115</v>
      </c>
      <c r="C131" s="817" t="s">
        <v>2116</v>
      </c>
      <c r="D131" s="810">
        <v>0</v>
      </c>
      <c r="E131" s="1509"/>
    </row>
    <row r="132" spans="1:5" ht="15" customHeight="1">
      <c r="A132" s="812"/>
      <c r="B132" s="847" t="s">
        <v>2117</v>
      </c>
      <c r="C132" s="818"/>
      <c r="D132" s="816"/>
      <c r="E132" s="1507"/>
    </row>
    <row r="133" spans="1:5" ht="15" customHeight="1">
      <c r="A133" s="812"/>
      <c r="B133" s="1504" t="s">
        <v>2192</v>
      </c>
      <c r="C133" s="854" t="s">
        <v>2118</v>
      </c>
      <c r="D133" s="814">
        <v>3</v>
      </c>
      <c r="E133" s="1506"/>
    </row>
    <row r="134" spans="1:5" ht="15" customHeight="1">
      <c r="A134" s="812"/>
      <c r="B134" s="1508"/>
      <c r="C134" s="824" t="s">
        <v>2119</v>
      </c>
      <c r="D134" s="810">
        <v>2</v>
      </c>
      <c r="E134" s="1509"/>
    </row>
    <row r="135" spans="1:5" ht="15" customHeight="1">
      <c r="A135" s="812"/>
      <c r="B135" s="1505"/>
      <c r="C135" s="855" t="s">
        <v>2120</v>
      </c>
      <c r="D135" s="816">
        <v>1</v>
      </c>
      <c r="E135" s="1507"/>
    </row>
    <row r="136" spans="1:5" ht="16.5" customHeight="1">
      <c r="A136" s="812"/>
      <c r="B136" s="1504" t="s">
        <v>2121</v>
      </c>
      <c r="C136" s="854" t="s">
        <v>2122</v>
      </c>
      <c r="D136" s="814">
        <v>3</v>
      </c>
      <c r="E136" s="1506"/>
    </row>
    <row r="137" spans="1:5" ht="15" customHeight="1">
      <c r="A137" s="812"/>
      <c r="B137" s="1508"/>
      <c r="C137" s="824" t="s">
        <v>2123</v>
      </c>
      <c r="D137" s="825">
        <v>2</v>
      </c>
      <c r="E137" s="1509"/>
    </row>
    <row r="138" spans="1:5" ht="15" customHeight="1">
      <c r="A138" s="812"/>
      <c r="B138" s="1508"/>
      <c r="C138" s="824" t="s">
        <v>1247</v>
      </c>
      <c r="D138" s="810">
        <v>1</v>
      </c>
      <c r="E138" s="1509"/>
    </row>
    <row r="139" spans="1:5" ht="15" customHeight="1">
      <c r="A139" s="812"/>
      <c r="B139" s="1505"/>
      <c r="C139" s="855" t="s">
        <v>2124</v>
      </c>
      <c r="D139" s="816">
        <v>0</v>
      </c>
      <c r="E139" s="1507"/>
    </row>
    <row r="140" spans="1:5" ht="15" customHeight="1">
      <c r="A140" s="812"/>
      <c r="B140" s="1504" t="s">
        <v>2125</v>
      </c>
      <c r="C140" s="813" t="s">
        <v>2126</v>
      </c>
      <c r="D140" s="814">
        <v>3</v>
      </c>
      <c r="E140" s="1506"/>
    </row>
    <row r="141" spans="1:5" ht="15" customHeight="1">
      <c r="A141" s="812"/>
      <c r="B141" s="1508"/>
      <c r="C141" s="811" t="s">
        <v>2127</v>
      </c>
      <c r="D141" s="810">
        <v>2</v>
      </c>
      <c r="E141" s="1509"/>
    </row>
    <row r="142" spans="1:5" ht="15" customHeight="1">
      <c r="A142" s="812"/>
      <c r="B142" s="1505"/>
      <c r="C142" s="815" t="s">
        <v>2128</v>
      </c>
      <c r="D142" s="816">
        <v>1</v>
      </c>
      <c r="E142" s="1507"/>
    </row>
    <row r="143" spans="1:5" ht="21.75" customHeight="1">
      <c r="A143" s="812"/>
      <c r="B143" s="835" t="s">
        <v>2129</v>
      </c>
      <c r="C143" s="836"/>
      <c r="D143" s="836"/>
      <c r="E143" s="837"/>
    </row>
    <row r="144" spans="1:5" ht="30" customHeight="1">
      <c r="A144" s="812"/>
      <c r="B144" s="1504" t="s">
        <v>2130</v>
      </c>
      <c r="C144" s="828" t="s">
        <v>2131</v>
      </c>
      <c r="D144" s="814">
        <v>3</v>
      </c>
      <c r="E144" s="1506"/>
    </row>
    <row r="145" spans="1:5" ht="30" customHeight="1">
      <c r="A145" s="812"/>
      <c r="B145" s="1508"/>
      <c r="C145" s="817" t="s">
        <v>2132</v>
      </c>
      <c r="D145" s="810">
        <v>2</v>
      </c>
      <c r="E145" s="1509"/>
    </row>
    <row r="146" spans="1:5" ht="30" customHeight="1">
      <c r="A146" s="812"/>
      <c r="B146" s="1505"/>
      <c r="C146" s="818" t="s">
        <v>2133</v>
      </c>
      <c r="D146" s="816">
        <v>1</v>
      </c>
      <c r="E146" s="1507"/>
    </row>
    <row r="147" spans="1:5" ht="28.5" customHeight="1">
      <c r="A147" s="812"/>
      <c r="B147" s="1504" t="s">
        <v>2134</v>
      </c>
      <c r="C147" s="828" t="s">
        <v>2135</v>
      </c>
      <c r="D147" s="814">
        <v>2</v>
      </c>
      <c r="E147" s="1506"/>
    </row>
    <row r="148" spans="1:5" ht="28.5" customHeight="1">
      <c r="A148" s="812"/>
      <c r="B148" s="1505"/>
      <c r="C148" s="818" t="s">
        <v>2136</v>
      </c>
      <c r="D148" s="816">
        <v>1</v>
      </c>
      <c r="E148" s="1507"/>
    </row>
    <row r="149" spans="1:5" ht="27" customHeight="1">
      <c r="A149" s="811"/>
      <c r="B149" s="1510" t="s">
        <v>2137</v>
      </c>
      <c r="C149" s="817" t="s">
        <v>2131</v>
      </c>
      <c r="D149" s="810">
        <v>2</v>
      </c>
      <c r="E149" s="1512"/>
    </row>
    <row r="150" spans="1:5" ht="27" customHeight="1">
      <c r="A150" s="811"/>
      <c r="B150" s="1511"/>
      <c r="C150" s="817" t="s">
        <v>2132</v>
      </c>
      <c r="D150" s="810">
        <v>1</v>
      </c>
      <c r="E150" s="1513"/>
    </row>
    <row r="151" spans="1:5" ht="27" customHeight="1">
      <c r="A151" s="811"/>
      <c r="B151" s="1511"/>
      <c r="C151" s="817" t="s">
        <v>2030</v>
      </c>
      <c r="D151" s="810">
        <v>0</v>
      </c>
      <c r="E151" s="1513"/>
    </row>
    <row r="152" spans="1:5" ht="31.5" customHeight="1">
      <c r="A152" s="812"/>
      <c r="B152" s="1504" t="s">
        <v>2138</v>
      </c>
      <c r="C152" s="828" t="s">
        <v>2131</v>
      </c>
      <c r="D152" s="814">
        <v>2</v>
      </c>
      <c r="E152" s="1506"/>
    </row>
    <row r="153" spans="1:5" ht="31.5" customHeight="1">
      <c r="A153" s="812"/>
      <c r="B153" s="1505"/>
      <c r="C153" s="818" t="s">
        <v>2132</v>
      </c>
      <c r="D153" s="816">
        <v>0</v>
      </c>
      <c r="E153" s="1507"/>
    </row>
    <row r="154" spans="1:5" ht="15" customHeight="1">
      <c r="A154" s="812"/>
      <c r="B154" s="1504" t="s">
        <v>2139</v>
      </c>
      <c r="C154" s="828" t="s">
        <v>2140</v>
      </c>
      <c r="D154" s="814">
        <v>2</v>
      </c>
      <c r="E154" s="1506"/>
    </row>
    <row r="155" spans="1:5" ht="15" customHeight="1">
      <c r="A155" s="812"/>
      <c r="B155" s="1508"/>
      <c r="C155" s="817" t="s">
        <v>2141</v>
      </c>
      <c r="D155" s="810">
        <v>1</v>
      </c>
      <c r="E155" s="1509"/>
    </row>
    <row r="156" spans="1:5" ht="15" customHeight="1">
      <c r="A156" s="812"/>
      <c r="B156" s="1505"/>
      <c r="C156" s="818" t="s">
        <v>2116</v>
      </c>
      <c r="D156" s="816">
        <v>0</v>
      </c>
      <c r="E156" s="1507"/>
    </row>
    <row r="157" spans="1:5" ht="15" customHeight="1">
      <c r="A157" s="812"/>
      <c r="B157" s="1504" t="s">
        <v>2142</v>
      </c>
      <c r="C157" s="828" t="s">
        <v>2193</v>
      </c>
      <c r="D157" s="814">
        <v>2</v>
      </c>
      <c r="E157" s="1506"/>
    </row>
    <row r="158" spans="1:5" ht="15" customHeight="1">
      <c r="A158" s="812"/>
      <c r="B158" s="1508"/>
      <c r="C158" s="817" t="s">
        <v>2143</v>
      </c>
      <c r="D158" s="810">
        <v>1</v>
      </c>
      <c r="E158" s="1509"/>
    </row>
    <row r="159" spans="1:5" ht="15" customHeight="1" thickBot="1">
      <c r="A159" s="812"/>
      <c r="B159" s="1505"/>
      <c r="C159" s="818" t="s">
        <v>2093</v>
      </c>
      <c r="D159" s="816">
        <v>0</v>
      </c>
      <c r="E159" s="1507"/>
    </row>
    <row r="160" spans="1:5" ht="15" customHeight="1">
      <c r="A160" s="1530"/>
      <c r="B160" s="1520" t="s">
        <v>1880</v>
      </c>
      <c r="C160" s="1520"/>
      <c r="D160" s="1520">
        <v>100</v>
      </c>
      <c r="E160" s="1522">
        <f>SUM(E15:E159)</f>
        <v>0</v>
      </c>
    </row>
    <row r="161" spans="1:5" ht="15" customHeight="1">
      <c r="A161" s="1531"/>
      <c r="B161" s="1521"/>
      <c r="C161" s="1521"/>
      <c r="D161" s="1521"/>
      <c r="E161" s="1523"/>
    </row>
    <row r="162" spans="1:5">
      <c r="A162" s="827"/>
      <c r="B162" s="827"/>
      <c r="C162" s="827"/>
      <c r="D162" s="827"/>
      <c r="E162" s="827"/>
    </row>
    <row r="163" spans="1:5">
      <c r="A163" s="1519" t="s">
        <v>2144</v>
      </c>
      <c r="B163" s="1519"/>
      <c r="C163" s="827"/>
      <c r="D163" s="827"/>
      <c r="E163" s="827"/>
    </row>
    <row r="164" spans="1:5">
      <c r="A164" s="827"/>
      <c r="B164" s="827" t="s">
        <v>2145</v>
      </c>
      <c r="C164" s="827" t="s">
        <v>2146</v>
      </c>
      <c r="D164" s="827"/>
      <c r="E164" s="827"/>
    </row>
    <row r="165" spans="1:5">
      <c r="A165" s="827"/>
      <c r="B165" s="827" t="s">
        <v>2147</v>
      </c>
      <c r="C165" s="827" t="s">
        <v>2148</v>
      </c>
      <c r="D165" s="827"/>
      <c r="E165" s="827"/>
    </row>
    <row r="166" spans="1:5">
      <c r="A166" s="827"/>
      <c r="B166" s="827" t="s">
        <v>2149</v>
      </c>
      <c r="C166" s="827" t="s">
        <v>2150</v>
      </c>
      <c r="D166" s="827"/>
      <c r="E166" s="827"/>
    </row>
    <row r="167" spans="1:5">
      <c r="A167" s="827"/>
      <c r="B167" s="827" t="s">
        <v>2151</v>
      </c>
      <c r="C167" s="827" t="s">
        <v>2152</v>
      </c>
      <c r="D167" s="827"/>
      <c r="E167" s="827"/>
    </row>
    <row r="168" spans="1:5">
      <c r="A168" s="827"/>
      <c r="B168" s="827"/>
      <c r="C168" s="827"/>
      <c r="D168" s="827"/>
      <c r="E168" s="827"/>
    </row>
    <row r="169" spans="1:5">
      <c r="A169" s="827"/>
      <c r="B169" s="827"/>
      <c r="C169" s="827"/>
      <c r="D169" s="827"/>
      <c r="E169" s="827"/>
    </row>
    <row r="170" spans="1:5">
      <c r="A170" s="826"/>
      <c r="B170" s="826"/>
      <c r="C170" s="826"/>
      <c r="D170" s="826"/>
      <c r="E170" s="826"/>
    </row>
    <row r="171" spans="1:5">
      <c r="A171" s="826"/>
      <c r="B171" s="826"/>
      <c r="C171" s="826"/>
      <c r="D171" s="826"/>
      <c r="E171" s="826"/>
    </row>
    <row r="172" spans="1:5">
      <c r="A172" s="826"/>
      <c r="B172" s="826"/>
      <c r="C172" s="826"/>
      <c r="D172" s="826"/>
      <c r="E172" s="826"/>
    </row>
    <row r="173" spans="1:5">
      <c r="A173" s="826"/>
      <c r="B173" s="826"/>
      <c r="C173" s="826"/>
      <c r="D173" s="826"/>
      <c r="E173" s="826"/>
    </row>
    <row r="174" spans="1:5">
      <c r="A174" s="826"/>
      <c r="B174" s="826"/>
      <c r="C174" s="826"/>
      <c r="D174" s="826"/>
      <c r="E174" s="826"/>
    </row>
    <row r="175" spans="1:5">
      <c r="A175" s="826"/>
      <c r="B175" s="826"/>
      <c r="C175" s="826"/>
      <c r="D175" s="826"/>
      <c r="E175" s="826"/>
    </row>
    <row r="176" spans="1:5">
      <c r="A176" s="826"/>
      <c r="B176" s="826"/>
      <c r="C176" s="826"/>
      <c r="D176" s="826"/>
      <c r="E176" s="826"/>
    </row>
    <row r="177" spans="1:5">
      <c r="A177" s="826"/>
      <c r="B177" s="826"/>
      <c r="C177" s="826"/>
      <c r="D177" s="826"/>
      <c r="E177" s="826"/>
    </row>
    <row r="178" spans="1:5">
      <c r="A178" s="826"/>
      <c r="B178" s="826"/>
      <c r="C178" s="826"/>
      <c r="D178" s="826"/>
      <c r="E178" s="826"/>
    </row>
    <row r="179" spans="1:5">
      <c r="A179" s="826"/>
      <c r="B179" s="826"/>
      <c r="C179" s="826"/>
      <c r="D179" s="826"/>
      <c r="E179" s="826"/>
    </row>
    <row r="180" spans="1:5">
      <c r="A180" s="826"/>
      <c r="B180" s="826"/>
      <c r="C180" s="826"/>
      <c r="D180" s="826"/>
      <c r="E180" s="826"/>
    </row>
    <row r="181" spans="1:5">
      <c r="A181" s="826"/>
      <c r="B181" s="826"/>
      <c r="C181" s="826"/>
      <c r="D181" s="826"/>
      <c r="E181" s="826"/>
    </row>
    <row r="182" spans="1:5">
      <c r="A182" s="826"/>
      <c r="B182" s="826"/>
      <c r="C182" s="826"/>
      <c r="D182" s="826"/>
      <c r="E182" s="826"/>
    </row>
    <row r="183" spans="1:5">
      <c r="A183" s="826"/>
      <c r="B183" s="826"/>
      <c r="C183" s="826"/>
      <c r="D183" s="826"/>
      <c r="E183" s="826"/>
    </row>
    <row r="184" spans="1:5">
      <c r="A184" s="826"/>
      <c r="B184" s="826"/>
      <c r="C184" s="826"/>
      <c r="D184" s="826"/>
      <c r="E184" s="826"/>
    </row>
    <row r="185" spans="1:5">
      <c r="A185" s="826"/>
      <c r="B185" s="826"/>
      <c r="C185" s="826"/>
      <c r="D185" s="826"/>
      <c r="E185" s="826"/>
    </row>
    <row r="186" spans="1:5">
      <c r="A186" s="826"/>
      <c r="B186" s="826"/>
      <c r="C186" s="826"/>
      <c r="D186" s="826"/>
      <c r="E186" s="826"/>
    </row>
    <row r="187" spans="1:5">
      <c r="A187" s="826"/>
      <c r="B187" s="826"/>
      <c r="C187" s="826"/>
      <c r="D187" s="826"/>
      <c r="E187" s="826"/>
    </row>
    <row r="188" spans="1:5">
      <c r="A188" s="826"/>
      <c r="B188" s="826"/>
      <c r="C188" s="826"/>
      <c r="D188" s="826"/>
      <c r="E188" s="826"/>
    </row>
    <row r="189" spans="1:5">
      <c r="A189" s="826"/>
      <c r="B189" s="826"/>
      <c r="C189" s="826"/>
      <c r="D189" s="826"/>
      <c r="E189" s="826"/>
    </row>
  </sheetData>
  <mergeCells count="97">
    <mergeCell ref="A8:B8"/>
    <mergeCell ref="A1:E1"/>
    <mergeCell ref="A2:E2"/>
    <mergeCell ref="A5:B5"/>
    <mergeCell ref="A6:B6"/>
    <mergeCell ref="A7:B7"/>
    <mergeCell ref="A9:B9"/>
    <mergeCell ref="A10:B10"/>
    <mergeCell ref="A41:A42"/>
    <mergeCell ref="A102:A105"/>
    <mergeCell ref="A160:A161"/>
    <mergeCell ref="B160:B161"/>
    <mergeCell ref="B14:E14"/>
    <mergeCell ref="B21:B22"/>
    <mergeCell ref="A13:E13"/>
    <mergeCell ref="B61:B63"/>
    <mergeCell ref="E61:E63"/>
    <mergeCell ref="E39:E40"/>
    <mergeCell ref="B39:B40"/>
    <mergeCell ref="B41:B42"/>
    <mergeCell ref="E41:E42"/>
    <mergeCell ref="E43:E47"/>
    <mergeCell ref="A163:B163"/>
    <mergeCell ref="E15:E16"/>
    <mergeCell ref="E17:E18"/>
    <mergeCell ref="E21:E22"/>
    <mergeCell ref="E23:E24"/>
    <mergeCell ref="B15:B16"/>
    <mergeCell ref="B17:B18"/>
    <mergeCell ref="B26:B27"/>
    <mergeCell ref="B28:B29"/>
    <mergeCell ref="E26:E27"/>
    <mergeCell ref="E28:E29"/>
    <mergeCell ref="C160:C161"/>
    <mergeCell ref="D160:D161"/>
    <mergeCell ref="E160:E161"/>
    <mergeCell ref="E48:E53"/>
    <mergeCell ref="E54:E58"/>
    <mergeCell ref="B23:B24"/>
    <mergeCell ref="E64:E66"/>
    <mergeCell ref="B64:B66"/>
    <mergeCell ref="B67:B69"/>
    <mergeCell ref="E67:E69"/>
    <mergeCell ref="B31:B33"/>
    <mergeCell ref="E31:E33"/>
    <mergeCell ref="B34:B36"/>
    <mergeCell ref="E34:E36"/>
    <mergeCell ref="E37:E38"/>
    <mergeCell ref="E71:E74"/>
    <mergeCell ref="B71:B74"/>
    <mergeCell ref="B76:B77"/>
    <mergeCell ref="E76:E77"/>
    <mergeCell ref="B78:B80"/>
    <mergeCell ref="E78:E80"/>
    <mergeCell ref="E81:E83"/>
    <mergeCell ref="B81:B83"/>
    <mergeCell ref="B84:B85"/>
    <mergeCell ref="E84:E85"/>
    <mergeCell ref="B86:B87"/>
    <mergeCell ref="E86:E87"/>
    <mergeCell ref="B88:B89"/>
    <mergeCell ref="E88:E89"/>
    <mergeCell ref="B90:B91"/>
    <mergeCell ref="E90:E91"/>
    <mergeCell ref="B92:B93"/>
    <mergeCell ref="E92:E93"/>
    <mergeCell ref="B94:B96"/>
    <mergeCell ref="E94:E96"/>
    <mergeCell ref="B98:B101"/>
    <mergeCell ref="E98:E101"/>
    <mergeCell ref="B102:B105"/>
    <mergeCell ref="E102:E105"/>
    <mergeCell ref="E106:E109"/>
    <mergeCell ref="E140:E142"/>
    <mergeCell ref="B140:B142"/>
    <mergeCell ref="E110:E118"/>
    <mergeCell ref="B120:B122"/>
    <mergeCell ref="E120:E122"/>
    <mergeCell ref="B123:B126"/>
    <mergeCell ref="E123:E126"/>
    <mergeCell ref="E127:E132"/>
    <mergeCell ref="B133:B135"/>
    <mergeCell ref="E133:E135"/>
    <mergeCell ref="B136:B139"/>
    <mergeCell ref="E136:E139"/>
    <mergeCell ref="B144:B146"/>
    <mergeCell ref="E144:E146"/>
    <mergeCell ref="B147:B148"/>
    <mergeCell ref="E147:E148"/>
    <mergeCell ref="B149:B151"/>
    <mergeCell ref="E149:E151"/>
    <mergeCell ref="B152:B153"/>
    <mergeCell ref="E152:E153"/>
    <mergeCell ref="B154:B156"/>
    <mergeCell ref="E154:E156"/>
    <mergeCell ref="B157:B159"/>
    <mergeCell ref="E157:E159"/>
  </mergeCells>
  <printOptions horizontalCentered="1"/>
  <pageMargins left="0.261811024" right="0.31496062992126" top="0.24803149599999999" bottom="0.78543307100000004" header="0.31496062992126" footer="0.31496062992126"/>
  <pageSetup paperSize="5" scale="80" orientation="portrait" horizontalDpi="4294967293" verticalDpi="72"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971"/>
  <sheetViews>
    <sheetView topLeftCell="A130" workbookViewId="0">
      <selection activeCell="E96" sqref="E96"/>
    </sheetView>
  </sheetViews>
  <sheetFormatPr defaultColWidth="12.5546875" defaultRowHeight="15" customHeight="1"/>
  <cols>
    <col min="1" max="1" width="2.44140625" style="354" customWidth="1"/>
    <col min="2" max="2" width="2.109375" style="354" customWidth="1"/>
    <col min="3" max="3" width="17" style="354" customWidth="1"/>
    <col min="4" max="4" width="19.88671875" style="354" customWidth="1"/>
    <col min="5" max="5" width="28.109375" style="354" customWidth="1"/>
    <col min="6" max="6" width="11.88671875" style="354" customWidth="1"/>
    <col min="7" max="7" width="4.44140625" style="354" customWidth="1"/>
    <col min="8" max="15" width="4.109375" style="354" customWidth="1"/>
    <col min="16" max="16" width="6" style="354" customWidth="1"/>
    <col min="17" max="30" width="4.109375" style="354" customWidth="1"/>
    <col min="31" max="31" width="2.44140625" style="354" customWidth="1"/>
    <col min="32" max="32" width="0.88671875" style="354" customWidth="1"/>
    <col min="33" max="36" width="9.109375" style="354" customWidth="1"/>
    <col min="37" max="16384" width="12.5546875" style="354"/>
  </cols>
  <sheetData>
    <row r="1" spans="1:36" ht="17.25" customHeight="1">
      <c r="A1" s="1582" t="s">
        <v>1331</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567"/>
      <c r="AH1" s="567"/>
      <c r="AI1" s="567"/>
      <c r="AJ1" s="567"/>
    </row>
    <row r="2" spans="1:36" ht="17.25" customHeight="1">
      <c r="A2" s="1582" t="s">
        <v>1931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568"/>
      <c r="AG2" s="567"/>
      <c r="AH2" s="567"/>
      <c r="AI2" s="567"/>
      <c r="AJ2" s="567"/>
    </row>
    <row r="3" spans="1:36" ht="17.25" customHeight="1">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7"/>
      <c r="AH3" s="567"/>
      <c r="AI3" s="567"/>
      <c r="AJ3" s="567"/>
    </row>
    <row r="4" spans="1:36" ht="17.25"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7"/>
      <c r="AH4" s="567"/>
      <c r="AI4" s="567"/>
      <c r="AJ4" s="567"/>
    </row>
    <row r="5" spans="1:36" ht="14.25" customHeight="1">
      <c r="A5" s="569"/>
      <c r="B5" s="570"/>
      <c r="C5" s="570"/>
      <c r="D5" s="570"/>
      <c r="E5" s="570"/>
      <c r="F5" s="571"/>
      <c r="G5" s="570"/>
      <c r="H5" s="1550"/>
      <c r="I5" s="1548"/>
      <c r="J5" s="1548"/>
      <c r="K5" s="1548"/>
      <c r="L5" s="1548"/>
      <c r="M5" s="1548"/>
      <c r="N5" s="1548"/>
      <c r="O5" s="1548"/>
      <c r="P5" s="1548"/>
      <c r="Q5" s="1549"/>
      <c r="R5" s="1583"/>
      <c r="S5" s="1548"/>
      <c r="T5" s="1548"/>
      <c r="U5" s="1548"/>
      <c r="V5" s="1548"/>
      <c r="W5" s="1549"/>
      <c r="X5" s="1583"/>
      <c r="Y5" s="1548"/>
      <c r="Z5" s="1548"/>
      <c r="AA5" s="1548"/>
      <c r="AB5" s="1548"/>
      <c r="AC5" s="1548"/>
      <c r="AD5" s="1549"/>
      <c r="AE5" s="567"/>
      <c r="AF5" s="567"/>
      <c r="AG5" s="567"/>
      <c r="AH5" s="567"/>
      <c r="AI5" s="567"/>
      <c r="AJ5" s="567"/>
    </row>
    <row r="6" spans="1:36" ht="19.5" customHeight="1">
      <c r="A6" s="567"/>
      <c r="B6" s="567"/>
      <c r="C6" s="572"/>
      <c r="D6" s="573"/>
      <c r="E6" s="574"/>
      <c r="F6" s="1584" t="s">
        <v>854</v>
      </c>
      <c r="G6" s="1587"/>
      <c r="H6" s="1587"/>
      <c r="I6" s="1590"/>
      <c r="J6" s="1590"/>
      <c r="K6" s="1590"/>
      <c r="L6" s="1590"/>
      <c r="M6" s="1590"/>
      <c r="N6" s="1590"/>
      <c r="O6" s="1590"/>
      <c r="P6" s="1590"/>
      <c r="Q6" s="1590"/>
      <c r="R6" s="1591"/>
      <c r="S6" s="1591"/>
      <c r="T6" s="1591"/>
      <c r="U6" s="1591"/>
      <c r="V6" s="1591"/>
      <c r="W6" s="1591"/>
      <c r="X6" s="1598"/>
      <c r="Y6" s="1598"/>
      <c r="Z6" s="1598"/>
      <c r="AA6" s="1598"/>
      <c r="AB6" s="1598"/>
      <c r="AC6" s="1598"/>
      <c r="AD6" s="1598"/>
      <c r="AE6" s="1599"/>
      <c r="AF6" s="567"/>
      <c r="AG6" s="1543" t="s">
        <v>855</v>
      </c>
      <c r="AH6" s="1596" t="s">
        <v>856</v>
      </c>
      <c r="AI6" s="1597" t="s">
        <v>857</v>
      </c>
      <c r="AJ6" s="567"/>
    </row>
    <row r="7" spans="1:36" ht="19.5" customHeight="1">
      <c r="A7" s="567"/>
      <c r="B7" s="567"/>
      <c r="C7" s="572"/>
      <c r="D7" s="573"/>
      <c r="E7" s="574"/>
      <c r="F7" s="1585"/>
      <c r="G7" s="1585"/>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567"/>
      <c r="AG7" s="1544"/>
      <c r="AH7" s="1544"/>
      <c r="AI7" s="1544"/>
      <c r="AJ7" s="567"/>
    </row>
    <row r="8" spans="1:36" ht="19.5" customHeight="1">
      <c r="A8" s="567"/>
      <c r="B8" s="567"/>
      <c r="C8" s="575" t="s">
        <v>858</v>
      </c>
      <c r="D8" s="576" t="s">
        <v>776</v>
      </c>
      <c r="E8" s="574"/>
      <c r="F8" s="1585"/>
      <c r="G8" s="1585"/>
      <c r="H8" s="1585"/>
      <c r="I8" s="1585"/>
      <c r="J8" s="1585"/>
      <c r="K8" s="1585"/>
      <c r="L8" s="1585"/>
      <c r="M8" s="1585"/>
      <c r="N8" s="1585"/>
      <c r="O8" s="1585"/>
      <c r="P8" s="1585"/>
      <c r="Q8" s="1585"/>
      <c r="R8" s="1585"/>
      <c r="S8" s="1585"/>
      <c r="T8" s="1585"/>
      <c r="U8" s="1585"/>
      <c r="V8" s="1585"/>
      <c r="W8" s="1585"/>
      <c r="X8" s="1585"/>
      <c r="Y8" s="1585"/>
      <c r="Z8" s="1585"/>
      <c r="AA8" s="1585"/>
      <c r="AB8" s="1585"/>
      <c r="AC8" s="1585"/>
      <c r="AD8" s="1585"/>
      <c r="AE8" s="1585"/>
      <c r="AF8" s="567"/>
      <c r="AG8" s="1544"/>
      <c r="AH8" s="1544"/>
      <c r="AI8" s="1544"/>
      <c r="AJ8" s="567"/>
    </row>
    <row r="9" spans="1:36" ht="19.5" customHeight="1">
      <c r="A9" s="567"/>
      <c r="B9" s="567"/>
      <c r="C9" s="575" t="s">
        <v>859</v>
      </c>
      <c r="D9" s="576" t="s">
        <v>856</v>
      </c>
      <c r="E9" s="574"/>
      <c r="F9" s="1585"/>
      <c r="G9" s="1585"/>
      <c r="H9" s="1585"/>
      <c r="I9" s="1585"/>
      <c r="J9" s="1585"/>
      <c r="K9" s="1585"/>
      <c r="L9" s="1585"/>
      <c r="M9" s="1585"/>
      <c r="N9" s="1585"/>
      <c r="O9" s="1585"/>
      <c r="P9" s="1585"/>
      <c r="Q9" s="1585"/>
      <c r="R9" s="1585"/>
      <c r="S9" s="1585"/>
      <c r="T9" s="1585"/>
      <c r="U9" s="1585"/>
      <c r="V9" s="1585"/>
      <c r="W9" s="1585"/>
      <c r="X9" s="1585"/>
      <c r="Y9" s="1585"/>
      <c r="Z9" s="1585"/>
      <c r="AA9" s="1585"/>
      <c r="AB9" s="1585"/>
      <c r="AC9" s="1585"/>
      <c r="AD9" s="1585"/>
      <c r="AE9" s="1585"/>
      <c r="AF9" s="567"/>
      <c r="AG9" s="1544"/>
      <c r="AH9" s="1544"/>
      <c r="AI9" s="1544"/>
      <c r="AJ9" s="567"/>
    </row>
    <row r="10" spans="1:36" ht="19.5" customHeight="1">
      <c r="A10" s="567"/>
      <c r="B10" s="567"/>
      <c r="C10" s="567"/>
      <c r="D10" s="577"/>
      <c r="E10" s="577"/>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567"/>
      <c r="AG10" s="1544"/>
      <c r="AH10" s="1544"/>
      <c r="AI10" s="1544"/>
      <c r="AJ10" s="567"/>
    </row>
    <row r="11" spans="1:36" ht="19.5" customHeight="1">
      <c r="A11" s="1149"/>
      <c r="B11" s="1134"/>
      <c r="C11" s="1600"/>
      <c r="D11" s="1134"/>
      <c r="E11" s="107"/>
      <c r="F11" s="1586"/>
      <c r="G11" s="1586"/>
      <c r="H11" s="1586"/>
      <c r="I11" s="1586"/>
      <c r="J11" s="1586"/>
      <c r="K11" s="1586"/>
      <c r="L11" s="1586"/>
      <c r="M11" s="1586"/>
      <c r="N11" s="1586"/>
      <c r="O11" s="1586"/>
      <c r="P11" s="1586"/>
      <c r="Q11" s="1586"/>
      <c r="R11" s="1586"/>
      <c r="S11" s="1586"/>
      <c r="T11" s="1586"/>
      <c r="U11" s="1586"/>
      <c r="V11" s="1586"/>
      <c r="W11" s="1586"/>
      <c r="X11" s="1586"/>
      <c r="Y11" s="1586"/>
      <c r="Z11" s="1586"/>
      <c r="AA11" s="1586"/>
      <c r="AB11" s="1586"/>
      <c r="AC11" s="1586"/>
      <c r="AD11" s="1586"/>
      <c r="AE11" s="1586"/>
      <c r="AF11" s="567"/>
      <c r="AG11" s="1545"/>
      <c r="AH11" s="1545"/>
      <c r="AI11" s="1545"/>
      <c r="AJ11" s="567"/>
    </row>
    <row r="12" spans="1:36" ht="19.5" customHeight="1">
      <c r="A12" s="1588" t="s">
        <v>0</v>
      </c>
      <c r="B12" s="1601"/>
      <c r="C12" s="1588" t="s">
        <v>863</v>
      </c>
      <c r="D12" s="1601"/>
      <c r="E12" s="137"/>
      <c r="F12" s="137"/>
      <c r="G12" s="548"/>
      <c r="H12" s="1588" t="s">
        <v>866</v>
      </c>
      <c r="I12" s="1589"/>
      <c r="J12" s="1589"/>
      <c r="K12" s="1589"/>
      <c r="L12" s="1589"/>
      <c r="M12" s="1589"/>
      <c r="N12" s="1589"/>
      <c r="O12" s="1589"/>
      <c r="P12" s="1589"/>
      <c r="Q12" s="1589"/>
      <c r="R12" s="1589"/>
      <c r="S12" s="1589"/>
      <c r="T12" s="1589"/>
      <c r="U12" s="1589"/>
      <c r="V12" s="1589"/>
      <c r="W12" s="1589"/>
      <c r="X12" s="1589"/>
      <c r="Y12" s="1589"/>
      <c r="Z12" s="1589"/>
      <c r="AA12" s="1589"/>
      <c r="AB12" s="1589"/>
      <c r="AC12" s="1589"/>
      <c r="AD12" s="1589"/>
      <c r="AE12" s="1589"/>
      <c r="AF12" s="578"/>
      <c r="AG12" s="567"/>
      <c r="AH12" s="567"/>
      <c r="AI12" s="567"/>
      <c r="AJ12" s="567"/>
    </row>
    <row r="13" spans="1:36" ht="19.5" customHeight="1">
      <c r="A13" s="549"/>
      <c r="B13" s="549"/>
      <c r="C13" s="579" t="s">
        <v>860</v>
      </c>
      <c r="D13" s="549"/>
      <c r="E13" s="549"/>
      <c r="F13" s="580">
        <f t="shared" ref="F13:F15" si="0">SUM(G13:BY13)</f>
        <v>122</v>
      </c>
      <c r="G13" s="581">
        <v>4</v>
      </c>
      <c r="H13" s="581">
        <v>4</v>
      </c>
      <c r="I13" s="581">
        <v>3</v>
      </c>
      <c r="J13" s="581">
        <v>2</v>
      </c>
      <c r="K13" s="581">
        <v>6</v>
      </c>
      <c r="L13" s="581">
        <v>6</v>
      </c>
      <c r="M13" s="581">
        <v>4</v>
      </c>
      <c r="N13" s="581">
        <v>5</v>
      </c>
      <c r="O13" s="581">
        <v>2</v>
      </c>
      <c r="P13" s="581">
        <v>7</v>
      </c>
      <c r="Q13" s="581">
        <v>4</v>
      </c>
      <c r="R13" s="581">
        <v>3</v>
      </c>
      <c r="S13" s="581">
        <v>4</v>
      </c>
      <c r="T13" s="581">
        <v>5</v>
      </c>
      <c r="U13" s="581">
        <v>6</v>
      </c>
      <c r="V13" s="582">
        <v>4</v>
      </c>
      <c r="W13" s="581">
        <v>4</v>
      </c>
      <c r="X13" s="581">
        <v>7</v>
      </c>
      <c r="Y13" s="581">
        <v>6</v>
      </c>
      <c r="Z13" s="581">
        <v>8</v>
      </c>
      <c r="AA13" s="581">
        <v>6</v>
      </c>
      <c r="AB13" s="581">
        <v>7</v>
      </c>
      <c r="AC13" s="581">
        <v>10</v>
      </c>
      <c r="AD13" s="581">
        <v>5</v>
      </c>
      <c r="AE13" s="550"/>
      <c r="AF13" s="578"/>
      <c r="AG13" s="567"/>
      <c r="AH13" s="567"/>
      <c r="AI13" s="567"/>
      <c r="AJ13" s="567"/>
    </row>
    <row r="14" spans="1:36" ht="19.5" customHeight="1">
      <c r="A14" s="549"/>
      <c r="B14" s="549"/>
      <c r="C14" s="579" t="s">
        <v>861</v>
      </c>
      <c r="D14" s="549"/>
      <c r="E14" s="549"/>
      <c r="F14" s="580">
        <f t="shared" si="0"/>
        <v>64</v>
      </c>
      <c r="G14" s="580">
        <v>2</v>
      </c>
      <c r="H14" s="580">
        <v>2</v>
      </c>
      <c r="I14" s="580">
        <v>2</v>
      </c>
      <c r="J14" s="583">
        <v>2</v>
      </c>
      <c r="K14" s="580">
        <v>2</v>
      </c>
      <c r="L14" s="580">
        <v>2</v>
      </c>
      <c r="M14" s="580">
        <v>2</v>
      </c>
      <c r="N14" s="580">
        <v>2</v>
      </c>
      <c r="O14" s="580">
        <v>2</v>
      </c>
      <c r="P14" s="580">
        <v>2</v>
      </c>
      <c r="Q14" s="580">
        <v>1</v>
      </c>
      <c r="R14" s="580">
        <v>3</v>
      </c>
      <c r="S14" s="580">
        <v>3</v>
      </c>
      <c r="T14" s="580">
        <v>3</v>
      </c>
      <c r="U14" s="580">
        <v>3</v>
      </c>
      <c r="V14" s="584">
        <v>3</v>
      </c>
      <c r="W14" s="584">
        <v>3</v>
      </c>
      <c r="X14" s="584">
        <v>3</v>
      </c>
      <c r="Y14" s="580">
        <v>4</v>
      </c>
      <c r="Z14" s="580">
        <v>3</v>
      </c>
      <c r="AA14" s="580">
        <v>4</v>
      </c>
      <c r="AB14" s="580">
        <v>3</v>
      </c>
      <c r="AC14" s="580">
        <v>4</v>
      </c>
      <c r="AD14" s="580">
        <v>4</v>
      </c>
      <c r="AE14" s="550"/>
      <c r="AF14" s="578"/>
      <c r="AG14" s="567"/>
      <c r="AH14" s="567"/>
      <c r="AI14" s="567"/>
      <c r="AJ14" s="567"/>
    </row>
    <row r="15" spans="1:36" ht="19.5" customHeight="1">
      <c r="A15" s="549"/>
      <c r="B15" s="549"/>
      <c r="C15" s="579" t="s">
        <v>862</v>
      </c>
      <c r="D15" s="549"/>
      <c r="E15" s="549"/>
      <c r="F15" s="580">
        <f t="shared" si="0"/>
        <v>71</v>
      </c>
      <c r="G15" s="581">
        <v>4</v>
      </c>
      <c r="H15" s="581">
        <v>4</v>
      </c>
      <c r="I15" s="581">
        <v>3</v>
      </c>
      <c r="J15" s="581">
        <v>2</v>
      </c>
      <c r="K15" s="581">
        <v>2</v>
      </c>
      <c r="L15" s="581">
        <v>4</v>
      </c>
      <c r="M15" s="581">
        <v>4</v>
      </c>
      <c r="N15" s="581">
        <v>5</v>
      </c>
      <c r="O15" s="581">
        <v>2</v>
      </c>
      <c r="P15" s="581">
        <v>2</v>
      </c>
      <c r="Q15" s="581">
        <v>2</v>
      </c>
      <c r="R15" s="581">
        <v>2</v>
      </c>
      <c r="S15" s="581">
        <v>4</v>
      </c>
      <c r="T15" s="581">
        <v>2</v>
      </c>
      <c r="U15" s="581">
        <v>3</v>
      </c>
      <c r="V15" s="582">
        <v>2</v>
      </c>
      <c r="W15" s="581">
        <v>3</v>
      </c>
      <c r="X15" s="581">
        <v>2</v>
      </c>
      <c r="Y15" s="581">
        <v>4</v>
      </c>
      <c r="Z15" s="581">
        <v>2</v>
      </c>
      <c r="AA15" s="581">
        <v>4</v>
      </c>
      <c r="AB15" s="581">
        <v>2</v>
      </c>
      <c r="AC15" s="581">
        <v>3</v>
      </c>
      <c r="AD15" s="581">
        <v>4</v>
      </c>
      <c r="AE15" s="550"/>
      <c r="AF15" s="578"/>
      <c r="AG15" s="567"/>
      <c r="AH15" s="567"/>
      <c r="AI15" s="567"/>
      <c r="AJ15" s="567"/>
    </row>
    <row r="16" spans="1:36" ht="30.75" customHeight="1">
      <c r="A16" s="263"/>
      <c r="B16" s="553"/>
      <c r="C16" s="554"/>
      <c r="D16" s="553"/>
      <c r="E16" s="553" t="s">
        <v>864</v>
      </c>
      <c r="F16" s="558" t="s">
        <v>865</v>
      </c>
      <c r="G16" s="553">
        <v>1</v>
      </c>
      <c r="H16" s="553">
        <v>2</v>
      </c>
      <c r="I16" s="553">
        <v>3</v>
      </c>
      <c r="J16" s="553">
        <v>4</v>
      </c>
      <c r="K16" s="553">
        <v>5</v>
      </c>
      <c r="L16" s="553">
        <v>6</v>
      </c>
      <c r="M16" s="553">
        <v>7</v>
      </c>
      <c r="N16" s="553">
        <v>8</v>
      </c>
      <c r="O16" s="553">
        <v>9</v>
      </c>
      <c r="P16" s="553">
        <v>10</v>
      </c>
      <c r="Q16" s="553">
        <v>11</v>
      </c>
      <c r="R16" s="553">
        <v>12</v>
      </c>
      <c r="S16" s="553">
        <v>13</v>
      </c>
      <c r="T16" s="553">
        <v>14</v>
      </c>
      <c r="U16" s="553">
        <v>15</v>
      </c>
      <c r="V16" s="553">
        <v>16</v>
      </c>
      <c r="W16" s="553">
        <v>17</v>
      </c>
      <c r="X16" s="553">
        <v>18</v>
      </c>
      <c r="Y16" s="553">
        <v>19</v>
      </c>
      <c r="Z16" s="553">
        <v>20</v>
      </c>
      <c r="AA16" s="553">
        <v>21</v>
      </c>
      <c r="AB16" s="553">
        <v>22</v>
      </c>
      <c r="AC16" s="553">
        <v>23</v>
      </c>
      <c r="AD16" s="553">
        <v>24</v>
      </c>
      <c r="AE16" s="263"/>
      <c r="AF16" s="266"/>
      <c r="AG16" s="259"/>
      <c r="AH16" s="259"/>
      <c r="AI16" s="259"/>
      <c r="AJ16" s="259"/>
    </row>
    <row r="17" spans="1:36" ht="30.75" customHeight="1">
      <c r="A17" s="551"/>
      <c r="B17" s="620" t="s">
        <v>870</v>
      </c>
      <c r="C17" s="621" t="s">
        <v>883</v>
      </c>
      <c r="D17" s="622"/>
      <c r="E17" s="623"/>
      <c r="F17" s="624"/>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5"/>
      <c r="AE17" s="552"/>
      <c r="AF17" s="266"/>
      <c r="AG17" s="259"/>
      <c r="AH17" s="259"/>
      <c r="AI17" s="259"/>
      <c r="AJ17" s="259"/>
    </row>
    <row r="18" spans="1:36" ht="19.5" customHeight="1">
      <c r="A18" s="1594" t="s">
        <v>867</v>
      </c>
      <c r="B18" s="1595"/>
      <c r="C18" s="564" t="s">
        <v>1134</v>
      </c>
      <c r="D18" s="586"/>
      <c r="E18" s="565"/>
      <c r="F18" s="566"/>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85"/>
      <c r="AE18" s="587"/>
      <c r="AF18" s="266"/>
      <c r="AG18" s="259" t="s">
        <v>869</v>
      </c>
      <c r="AH18" s="259"/>
      <c r="AI18" s="259"/>
      <c r="AJ18" s="259"/>
    </row>
    <row r="19" spans="1:36" ht="19.5" customHeight="1">
      <c r="A19" s="1592" t="s">
        <v>870</v>
      </c>
      <c r="B19" s="1593"/>
      <c r="C19" s="564" t="s">
        <v>871</v>
      </c>
      <c r="D19" s="565"/>
      <c r="E19" s="588"/>
      <c r="F19" s="563"/>
      <c r="G19" s="557"/>
      <c r="H19" s="562"/>
      <c r="I19" s="562"/>
      <c r="J19" s="562"/>
      <c r="K19" s="562"/>
      <c r="L19" s="562"/>
      <c r="M19" s="562"/>
      <c r="N19" s="562"/>
      <c r="O19" s="562"/>
      <c r="P19" s="562"/>
      <c r="Q19" s="562"/>
      <c r="R19" s="562"/>
      <c r="S19" s="562"/>
      <c r="T19" s="562"/>
      <c r="U19" s="562"/>
      <c r="V19" s="562"/>
      <c r="W19" s="562"/>
      <c r="X19" s="562"/>
      <c r="Y19" s="562"/>
      <c r="Z19" s="562"/>
      <c r="AA19" s="562"/>
      <c r="AB19" s="562"/>
      <c r="AC19" s="562"/>
      <c r="AD19" s="287"/>
      <c r="AE19" s="287"/>
      <c r="AF19" s="266"/>
      <c r="AG19" s="1113" t="s">
        <v>872</v>
      </c>
      <c r="AH19" s="1134"/>
      <c r="AI19" s="269" t="s">
        <v>873</v>
      </c>
      <c r="AJ19" s="261">
        <v>0</v>
      </c>
    </row>
    <row r="20" spans="1:36" ht="15" customHeight="1">
      <c r="A20" s="1567">
        <v>1</v>
      </c>
      <c r="B20" s="1568"/>
      <c r="C20" s="1573" t="s">
        <v>874</v>
      </c>
      <c r="D20" s="1574"/>
      <c r="E20" s="286" t="s">
        <v>750</v>
      </c>
      <c r="F20" s="589">
        <v>3</v>
      </c>
      <c r="G20" s="1108"/>
      <c r="H20" s="1108"/>
      <c r="I20" s="1108"/>
      <c r="J20" s="1108"/>
      <c r="K20" s="1108"/>
      <c r="L20" s="1108"/>
      <c r="M20" s="1108"/>
      <c r="N20" s="1108"/>
      <c r="O20" s="1108"/>
      <c r="P20" s="1108"/>
      <c r="Q20" s="1108"/>
      <c r="R20" s="1108"/>
      <c r="S20" s="1108"/>
      <c r="T20" s="1108"/>
      <c r="U20" s="1108"/>
      <c r="V20" s="1108"/>
      <c r="W20" s="1108"/>
      <c r="X20" s="1108"/>
      <c r="Y20" s="1108"/>
      <c r="Z20" s="1108"/>
      <c r="AA20" s="1108"/>
      <c r="AB20" s="1108"/>
      <c r="AC20" s="1108"/>
      <c r="AD20" s="1108"/>
      <c r="AE20" s="267"/>
      <c r="AF20" s="266"/>
      <c r="AG20" s="1113" t="s">
        <v>872</v>
      </c>
      <c r="AH20" s="1134"/>
      <c r="AI20" s="269" t="s">
        <v>875</v>
      </c>
      <c r="AJ20" s="261">
        <v>5</v>
      </c>
    </row>
    <row r="21" spans="1:36" ht="15" customHeight="1">
      <c r="A21" s="1571"/>
      <c r="B21" s="1572"/>
      <c r="C21" s="1609"/>
      <c r="D21" s="1610"/>
      <c r="E21" s="287" t="s">
        <v>876</v>
      </c>
      <c r="F21" s="263">
        <v>0</v>
      </c>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107"/>
      <c r="AE21" s="267"/>
      <c r="AF21" s="266"/>
      <c r="AG21" s="1113" t="s">
        <v>872</v>
      </c>
      <c r="AH21" s="1134"/>
      <c r="AI21" s="269" t="s">
        <v>877</v>
      </c>
      <c r="AJ21" s="261">
        <v>2</v>
      </c>
    </row>
    <row r="22" spans="1:36" ht="15" customHeight="1">
      <c r="A22" s="1567">
        <v>2</v>
      </c>
      <c r="B22" s="1568"/>
      <c r="C22" s="1573" t="s">
        <v>878</v>
      </c>
      <c r="D22" s="1574"/>
      <c r="E22" s="267" t="s">
        <v>879</v>
      </c>
      <c r="F22" s="263">
        <v>3</v>
      </c>
      <c r="G22" s="1108"/>
      <c r="H22" s="1108"/>
      <c r="I22" s="1108"/>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267"/>
      <c r="AF22" s="266"/>
      <c r="AG22" s="1113" t="s">
        <v>872</v>
      </c>
      <c r="AH22" s="1134"/>
      <c r="AI22" s="269" t="s">
        <v>880</v>
      </c>
      <c r="AJ22" s="261">
        <v>1</v>
      </c>
    </row>
    <row r="23" spans="1:36" ht="15" customHeight="1">
      <c r="A23" s="1571"/>
      <c r="B23" s="1572"/>
      <c r="C23" s="1575"/>
      <c r="D23" s="1576"/>
      <c r="E23" s="590" t="s">
        <v>876</v>
      </c>
      <c r="F23" s="553">
        <v>0</v>
      </c>
      <c r="G23" s="1560"/>
      <c r="H23" s="1560"/>
      <c r="I23" s="1560"/>
      <c r="J23" s="1560"/>
      <c r="K23" s="1560"/>
      <c r="L23" s="1560"/>
      <c r="M23" s="1560"/>
      <c r="N23" s="1560"/>
      <c r="O23" s="1560"/>
      <c r="P23" s="1560"/>
      <c r="Q23" s="1560"/>
      <c r="R23" s="1560"/>
      <c r="S23" s="1560"/>
      <c r="T23" s="1560"/>
      <c r="U23" s="1560"/>
      <c r="V23" s="1560"/>
      <c r="W23" s="1560"/>
      <c r="X23" s="1560"/>
      <c r="Y23" s="1560"/>
      <c r="Z23" s="1560"/>
      <c r="AA23" s="1560"/>
      <c r="AB23" s="1560"/>
      <c r="AC23" s="1560"/>
      <c r="AD23" s="1560"/>
      <c r="AE23" s="267"/>
      <c r="AF23" s="266"/>
      <c r="AG23" s="1546" t="s">
        <v>881</v>
      </c>
      <c r="AH23" s="1134"/>
      <c r="AI23" s="1134"/>
      <c r="AJ23" s="591">
        <v>8</v>
      </c>
    </row>
    <row r="24" spans="1:36" ht="15" customHeight="1">
      <c r="A24" s="1594" t="s">
        <v>875</v>
      </c>
      <c r="B24" s="1608"/>
      <c r="C24" s="564" t="s">
        <v>1332</v>
      </c>
      <c r="D24" s="586"/>
      <c r="E24" s="586"/>
      <c r="F24" s="559"/>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287"/>
      <c r="AF24" s="266"/>
      <c r="AG24" s="259"/>
      <c r="AH24" s="259"/>
      <c r="AI24" s="259"/>
      <c r="AJ24" s="259"/>
    </row>
    <row r="25" spans="1:36" ht="15" customHeight="1">
      <c r="A25" s="1592" t="s">
        <v>870</v>
      </c>
      <c r="B25" s="1614"/>
      <c r="C25" s="561" t="s">
        <v>883</v>
      </c>
      <c r="D25" s="562"/>
      <c r="E25" s="562"/>
      <c r="F25" s="556"/>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287"/>
      <c r="AF25" s="266"/>
      <c r="AG25" s="259"/>
      <c r="AH25" s="259"/>
      <c r="AI25" s="259"/>
      <c r="AJ25" s="259"/>
    </row>
    <row r="26" spans="1:36" ht="14.25" customHeight="1">
      <c r="A26" s="1567">
        <v>1</v>
      </c>
      <c r="B26" s="1568"/>
      <c r="C26" s="1611" t="s">
        <v>1333</v>
      </c>
      <c r="D26" s="1612"/>
      <c r="E26" s="592" t="s">
        <v>750</v>
      </c>
      <c r="F26" s="589">
        <v>2</v>
      </c>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267"/>
      <c r="AF26" s="266"/>
      <c r="AG26" s="259" t="s">
        <v>886</v>
      </c>
      <c r="AH26" s="259"/>
      <c r="AI26" s="259"/>
      <c r="AJ26" s="259"/>
    </row>
    <row r="27" spans="1:36" ht="18.75" customHeight="1">
      <c r="A27" s="1571"/>
      <c r="B27" s="1572"/>
      <c r="C27" s="1613"/>
      <c r="D27" s="1613"/>
      <c r="E27" s="593" t="s">
        <v>1325</v>
      </c>
      <c r="F27" s="553">
        <v>0</v>
      </c>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267"/>
      <c r="AF27" s="266"/>
      <c r="AG27" s="259"/>
      <c r="AH27" s="259"/>
      <c r="AI27" s="259"/>
      <c r="AJ27" s="259"/>
    </row>
    <row r="28" spans="1:36" ht="15" customHeight="1">
      <c r="A28" s="1615">
        <v>2</v>
      </c>
      <c r="B28" s="1616"/>
      <c r="C28" s="609" t="s">
        <v>1334</v>
      </c>
      <c r="D28" s="595"/>
      <c r="E28" s="595"/>
      <c r="F28" s="596"/>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8"/>
      <c r="AF28" s="259"/>
      <c r="AG28" s="1113" t="s">
        <v>872</v>
      </c>
      <c r="AH28" s="1134"/>
      <c r="AI28" s="269" t="s">
        <v>875</v>
      </c>
      <c r="AJ28" s="261">
        <v>1</v>
      </c>
    </row>
    <row r="29" spans="1:36" ht="15" customHeight="1">
      <c r="A29" s="1617"/>
      <c r="B29" s="1618"/>
      <c r="C29" s="1602" t="s">
        <v>1335</v>
      </c>
      <c r="D29" s="1603"/>
      <c r="E29" s="555" t="s">
        <v>879</v>
      </c>
      <c r="F29" s="589">
        <v>2</v>
      </c>
      <c r="G29" s="1108"/>
      <c r="H29" s="1108"/>
      <c r="I29" s="1108"/>
      <c r="J29" s="1108"/>
      <c r="K29" s="1108"/>
      <c r="L29" s="1108"/>
      <c r="M29" s="1108"/>
      <c r="N29" s="1108"/>
      <c r="O29" s="1108"/>
      <c r="P29" s="1108"/>
      <c r="Q29" s="1108"/>
      <c r="R29" s="1108"/>
      <c r="S29" s="1108"/>
      <c r="T29" s="1108"/>
      <c r="U29" s="1108"/>
      <c r="V29" s="1108"/>
      <c r="W29" s="1108"/>
      <c r="X29" s="1108"/>
      <c r="Y29" s="1108"/>
      <c r="Z29" s="1108"/>
      <c r="AA29" s="1108"/>
      <c r="AB29" s="1108"/>
      <c r="AC29" s="1108"/>
      <c r="AD29" s="1108"/>
      <c r="AE29" s="267"/>
      <c r="AF29" s="266"/>
      <c r="AG29" s="1113" t="s">
        <v>872</v>
      </c>
      <c r="AH29" s="1134"/>
      <c r="AI29" s="269" t="s">
        <v>877</v>
      </c>
      <c r="AJ29" s="261">
        <v>5</v>
      </c>
    </row>
    <row r="30" spans="1:36" ht="15" customHeight="1">
      <c r="A30" s="1617"/>
      <c r="B30" s="1618"/>
      <c r="C30" s="1604"/>
      <c r="D30" s="1605"/>
      <c r="E30" s="267" t="s">
        <v>876</v>
      </c>
      <c r="F30" s="263">
        <v>0</v>
      </c>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267"/>
      <c r="AF30" s="266"/>
      <c r="AG30" s="1546" t="s">
        <v>881</v>
      </c>
      <c r="AH30" s="1134"/>
      <c r="AI30" s="1134"/>
      <c r="AJ30" s="591">
        <v>6</v>
      </c>
    </row>
    <row r="31" spans="1:36" ht="15" customHeight="1">
      <c r="A31" s="1617"/>
      <c r="B31" s="1618"/>
      <c r="C31" s="1602" t="s">
        <v>1336</v>
      </c>
      <c r="D31" s="1603"/>
      <c r="E31" s="267" t="s">
        <v>879</v>
      </c>
      <c r="F31" s="263">
        <v>2</v>
      </c>
      <c r="G31" s="1108"/>
      <c r="H31" s="1108"/>
      <c r="I31" s="1108"/>
      <c r="J31" s="1108"/>
      <c r="K31" s="1108"/>
      <c r="L31" s="1108"/>
      <c r="M31" s="1108"/>
      <c r="N31" s="1108"/>
      <c r="O31" s="1108"/>
      <c r="P31" s="1108"/>
      <c r="Q31" s="1108"/>
      <c r="R31" s="1108"/>
      <c r="S31" s="1108"/>
      <c r="T31" s="1108"/>
      <c r="U31" s="1108"/>
      <c r="V31" s="1108"/>
      <c r="W31" s="1108"/>
      <c r="X31" s="1108"/>
      <c r="Y31" s="1108"/>
      <c r="Z31" s="1108"/>
      <c r="AA31" s="1108"/>
      <c r="AB31" s="1108"/>
      <c r="AC31" s="1108"/>
      <c r="AD31" s="1108"/>
      <c r="AE31" s="267"/>
      <c r="AF31" s="266"/>
      <c r="AG31" s="230"/>
      <c r="AH31" s="230"/>
      <c r="AI31" s="269"/>
      <c r="AJ31" s="259"/>
    </row>
    <row r="32" spans="1:36" ht="15" customHeight="1">
      <c r="A32" s="1617"/>
      <c r="B32" s="1618"/>
      <c r="C32" s="1604"/>
      <c r="D32" s="1605"/>
      <c r="E32" s="267" t="s">
        <v>876</v>
      </c>
      <c r="F32" s="263">
        <v>0</v>
      </c>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7"/>
      <c r="AE32" s="267"/>
      <c r="AF32" s="266"/>
      <c r="AG32" s="259"/>
      <c r="AH32" s="259"/>
      <c r="AI32" s="259"/>
      <c r="AJ32" s="259"/>
    </row>
    <row r="33" spans="1:36" ht="15" customHeight="1">
      <c r="A33" s="1617"/>
      <c r="B33" s="1618"/>
      <c r="C33" s="1602" t="s">
        <v>1337</v>
      </c>
      <c r="D33" s="1603"/>
      <c r="E33" s="267" t="s">
        <v>879</v>
      </c>
      <c r="F33" s="263">
        <v>2</v>
      </c>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267"/>
      <c r="AF33" s="266"/>
      <c r="AG33" s="259" t="s">
        <v>891</v>
      </c>
      <c r="AH33" s="230"/>
      <c r="AI33" s="269"/>
      <c r="AJ33" s="259"/>
    </row>
    <row r="34" spans="1:36" ht="15" customHeight="1">
      <c r="A34" s="1617"/>
      <c r="B34" s="1618"/>
      <c r="C34" s="1606"/>
      <c r="D34" s="1607"/>
      <c r="E34" s="590" t="s">
        <v>876</v>
      </c>
      <c r="F34" s="553">
        <v>0</v>
      </c>
      <c r="G34" s="1560"/>
      <c r="H34" s="1560"/>
      <c r="I34" s="1560"/>
      <c r="J34" s="1560"/>
      <c r="K34" s="1560"/>
      <c r="L34" s="1560"/>
      <c r="M34" s="1560"/>
      <c r="N34" s="1560"/>
      <c r="O34" s="1560"/>
      <c r="P34" s="1560"/>
      <c r="Q34" s="1560"/>
      <c r="R34" s="1560"/>
      <c r="S34" s="1560"/>
      <c r="T34" s="1560"/>
      <c r="U34" s="1560"/>
      <c r="V34" s="1560"/>
      <c r="W34" s="1560"/>
      <c r="X34" s="1560"/>
      <c r="Y34" s="1560"/>
      <c r="Z34" s="1560"/>
      <c r="AA34" s="1560"/>
      <c r="AB34" s="1560"/>
      <c r="AC34" s="1560"/>
      <c r="AD34" s="1560"/>
      <c r="AE34" s="267"/>
      <c r="AF34" s="266"/>
      <c r="AG34" s="1113" t="s">
        <v>872</v>
      </c>
      <c r="AH34" s="1134"/>
      <c r="AI34" s="269" t="s">
        <v>873</v>
      </c>
      <c r="AJ34" s="261">
        <v>0</v>
      </c>
    </row>
    <row r="35" spans="1:36" ht="15.75" customHeight="1">
      <c r="A35" s="1567">
        <v>3</v>
      </c>
      <c r="B35" s="1579"/>
      <c r="C35" s="564" t="s">
        <v>1338</v>
      </c>
      <c r="D35" s="565"/>
      <c r="E35" s="562"/>
      <c r="F35" s="556"/>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287"/>
      <c r="AF35" s="266"/>
      <c r="AG35" s="1113" t="s">
        <v>872</v>
      </c>
      <c r="AH35" s="1134"/>
      <c r="AI35" s="269" t="s">
        <v>875</v>
      </c>
      <c r="AJ35" s="261">
        <v>3</v>
      </c>
    </row>
    <row r="36" spans="1:36" ht="15" customHeight="1">
      <c r="A36" s="1569"/>
      <c r="B36" s="1580"/>
      <c r="C36" s="283" t="s">
        <v>1339</v>
      </c>
      <c r="D36" s="284"/>
      <c r="E36" s="286" t="s">
        <v>1340</v>
      </c>
      <c r="F36" s="589">
        <v>3</v>
      </c>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1108"/>
      <c r="AE36" s="267"/>
      <c r="AF36" s="266"/>
      <c r="AG36" s="1113" t="s">
        <v>872</v>
      </c>
      <c r="AH36" s="1134"/>
      <c r="AI36" s="269" t="s">
        <v>877</v>
      </c>
      <c r="AJ36" s="261">
        <v>0</v>
      </c>
    </row>
    <row r="37" spans="1:36" ht="15" customHeight="1">
      <c r="A37" s="1569"/>
      <c r="B37" s="1580"/>
      <c r="C37" s="288" t="s">
        <v>1341</v>
      </c>
      <c r="D37" s="289"/>
      <c r="E37" s="287" t="s">
        <v>1342</v>
      </c>
      <c r="F37" s="263">
        <v>2</v>
      </c>
      <c r="G37" s="1560"/>
      <c r="H37" s="1560"/>
      <c r="I37" s="1560"/>
      <c r="J37" s="1560"/>
      <c r="K37" s="1560"/>
      <c r="L37" s="1560"/>
      <c r="M37" s="1560"/>
      <c r="N37" s="1560"/>
      <c r="O37" s="1560"/>
      <c r="P37" s="1560"/>
      <c r="Q37" s="1560"/>
      <c r="R37" s="1560"/>
      <c r="S37" s="1560"/>
      <c r="T37" s="1560"/>
      <c r="U37" s="1560"/>
      <c r="V37" s="1560"/>
      <c r="W37" s="1560"/>
      <c r="X37" s="1560"/>
      <c r="Y37" s="1560"/>
      <c r="Z37" s="1560"/>
      <c r="AA37" s="1560"/>
      <c r="AB37" s="1560"/>
      <c r="AC37" s="1560"/>
      <c r="AD37" s="1560"/>
      <c r="AE37" s="267"/>
      <c r="AF37" s="266"/>
      <c r="AG37" s="1113" t="s">
        <v>872</v>
      </c>
      <c r="AH37" s="1134"/>
      <c r="AI37" s="269" t="s">
        <v>880</v>
      </c>
      <c r="AJ37" s="261">
        <v>2</v>
      </c>
    </row>
    <row r="38" spans="1:36" ht="30.75" customHeight="1">
      <c r="A38" s="1569"/>
      <c r="B38" s="1580"/>
      <c r="C38" s="288"/>
      <c r="D38" s="289"/>
      <c r="E38" s="639" t="s">
        <v>1343</v>
      </c>
      <c r="F38" s="263"/>
      <c r="G38" s="1560"/>
      <c r="H38" s="1560"/>
      <c r="I38" s="1560"/>
      <c r="J38" s="1560"/>
      <c r="K38" s="1560"/>
      <c r="L38" s="1560"/>
      <c r="M38" s="1560"/>
      <c r="N38" s="1560"/>
      <c r="O38" s="1560"/>
      <c r="P38" s="1560"/>
      <c r="Q38" s="1560"/>
      <c r="R38" s="1560"/>
      <c r="S38" s="1560"/>
      <c r="T38" s="1560"/>
      <c r="U38" s="1560"/>
      <c r="V38" s="1560"/>
      <c r="W38" s="1560"/>
      <c r="X38" s="1560"/>
      <c r="Y38" s="1560"/>
      <c r="Z38" s="1560"/>
      <c r="AA38" s="1560"/>
      <c r="AB38" s="1560"/>
      <c r="AC38" s="1560"/>
      <c r="AD38" s="1560"/>
      <c r="AE38" s="267"/>
      <c r="AF38" s="266"/>
      <c r="AG38" s="1546" t="s">
        <v>881</v>
      </c>
      <c r="AH38" s="1134"/>
      <c r="AI38" s="1134"/>
      <c r="AJ38" s="591">
        <v>5</v>
      </c>
    </row>
    <row r="39" spans="1:36" ht="15" customHeight="1">
      <c r="A39" s="1569"/>
      <c r="B39" s="1580"/>
      <c r="C39" s="288"/>
      <c r="D39" s="289"/>
      <c r="E39" s="284" t="s">
        <v>1344</v>
      </c>
      <c r="F39" s="553">
        <v>0</v>
      </c>
      <c r="G39" s="1560"/>
      <c r="H39" s="1560"/>
      <c r="I39" s="1560"/>
      <c r="J39" s="1560"/>
      <c r="K39" s="1560"/>
      <c r="L39" s="1560"/>
      <c r="M39" s="1560"/>
      <c r="N39" s="1560"/>
      <c r="O39" s="1560"/>
      <c r="P39" s="1560"/>
      <c r="Q39" s="1560"/>
      <c r="R39" s="1560"/>
      <c r="S39" s="1560"/>
      <c r="T39" s="1560"/>
      <c r="U39" s="1560"/>
      <c r="V39" s="1560"/>
      <c r="W39" s="1560"/>
      <c r="X39" s="1560"/>
      <c r="Y39" s="1560"/>
      <c r="Z39" s="1560"/>
      <c r="AA39" s="1560"/>
      <c r="AB39" s="1560"/>
      <c r="AC39" s="1560"/>
      <c r="AD39" s="1560"/>
      <c r="AE39" s="267"/>
      <c r="AF39" s="266"/>
      <c r="AG39" s="259"/>
      <c r="AH39" s="259"/>
      <c r="AI39" s="259"/>
      <c r="AJ39" s="259"/>
    </row>
    <row r="40" spans="1:36" ht="15" customHeight="1">
      <c r="A40" s="1569"/>
      <c r="B40" s="1580"/>
      <c r="C40" s="283" t="s">
        <v>1345</v>
      </c>
      <c r="D40" s="565"/>
      <c r="E40" s="267"/>
      <c r="F40" s="263"/>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287"/>
      <c r="AF40" s="266"/>
      <c r="AG40" s="230"/>
      <c r="AH40" s="230"/>
      <c r="AI40" s="269"/>
      <c r="AJ40" s="259"/>
    </row>
    <row r="41" spans="1:36" ht="15" customHeight="1">
      <c r="A41" s="1569"/>
      <c r="B41" s="1580"/>
      <c r="C41" s="610" t="s">
        <v>1346</v>
      </c>
      <c r="D41" s="289"/>
      <c r="E41" s="286" t="s">
        <v>1347</v>
      </c>
      <c r="F41" s="589">
        <v>3</v>
      </c>
      <c r="G41" s="1577"/>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267"/>
      <c r="AF41" s="266"/>
      <c r="AG41" s="230"/>
      <c r="AH41" s="230"/>
      <c r="AI41" s="269"/>
      <c r="AJ41" s="259"/>
    </row>
    <row r="42" spans="1:36" ht="15" customHeight="1">
      <c r="A42" s="1569"/>
      <c r="B42" s="1580"/>
      <c r="C42" s="610" t="s">
        <v>1348</v>
      </c>
      <c r="D42" s="289"/>
      <c r="E42" s="287" t="s">
        <v>1349</v>
      </c>
      <c r="F42" s="263">
        <v>2</v>
      </c>
      <c r="G42" s="1578"/>
      <c r="H42" s="1560"/>
      <c r="I42" s="1560"/>
      <c r="J42" s="1560"/>
      <c r="K42" s="1560"/>
      <c r="L42" s="1560"/>
      <c r="M42" s="1560"/>
      <c r="N42" s="1560"/>
      <c r="O42" s="1560"/>
      <c r="P42" s="1560"/>
      <c r="Q42" s="1560"/>
      <c r="R42" s="1560"/>
      <c r="S42" s="1560"/>
      <c r="T42" s="1560"/>
      <c r="U42" s="1560"/>
      <c r="V42" s="1560"/>
      <c r="W42" s="1560"/>
      <c r="X42" s="1560"/>
      <c r="Y42" s="1560"/>
      <c r="Z42" s="1560"/>
      <c r="AA42" s="1560"/>
      <c r="AB42" s="1560"/>
      <c r="AC42" s="1560"/>
      <c r="AD42" s="1560"/>
      <c r="AE42" s="267"/>
      <c r="AF42" s="266"/>
      <c r="AG42" s="230"/>
      <c r="AH42" s="230"/>
      <c r="AI42" s="269"/>
      <c r="AJ42" s="259"/>
    </row>
    <row r="43" spans="1:36" ht="15" customHeight="1">
      <c r="A43" s="1569"/>
      <c r="B43" s="1580"/>
      <c r="C43" s="610" t="s">
        <v>1350</v>
      </c>
      <c r="D43" s="289"/>
      <c r="E43" s="287" t="s">
        <v>1351</v>
      </c>
      <c r="F43" s="263">
        <v>1</v>
      </c>
      <c r="G43" s="1578"/>
      <c r="H43" s="1560"/>
      <c r="I43" s="1560"/>
      <c r="J43" s="1560"/>
      <c r="K43" s="1560"/>
      <c r="L43" s="1560"/>
      <c r="M43" s="1560"/>
      <c r="N43" s="1560"/>
      <c r="O43" s="1560"/>
      <c r="P43" s="1560"/>
      <c r="Q43" s="1560"/>
      <c r="R43" s="1560"/>
      <c r="S43" s="1560"/>
      <c r="T43" s="1560"/>
      <c r="U43" s="1560"/>
      <c r="V43" s="1560"/>
      <c r="W43" s="1560"/>
      <c r="X43" s="1560"/>
      <c r="Y43" s="1560"/>
      <c r="Z43" s="1560"/>
      <c r="AA43" s="1560"/>
      <c r="AB43" s="1560"/>
      <c r="AC43" s="1560"/>
      <c r="AD43" s="1560"/>
      <c r="AE43" s="267"/>
      <c r="AF43" s="266"/>
      <c r="AG43" s="259"/>
      <c r="AH43" s="259"/>
      <c r="AI43" s="259"/>
      <c r="AJ43" s="259"/>
    </row>
    <row r="44" spans="1:36" ht="15" customHeight="1">
      <c r="A44" s="1569"/>
      <c r="B44" s="1580"/>
      <c r="C44" s="610" t="s">
        <v>1352</v>
      </c>
      <c r="D44" s="289"/>
      <c r="E44" s="287" t="s">
        <v>1325</v>
      </c>
      <c r="F44" s="263">
        <v>0</v>
      </c>
      <c r="G44" s="1578"/>
      <c r="H44" s="1560"/>
      <c r="I44" s="1560"/>
      <c r="J44" s="1560"/>
      <c r="K44" s="1560"/>
      <c r="L44" s="1560"/>
      <c r="M44" s="1560"/>
      <c r="N44" s="1560"/>
      <c r="O44" s="1560"/>
      <c r="P44" s="1560"/>
      <c r="Q44" s="1560"/>
      <c r="R44" s="1560"/>
      <c r="S44" s="1560"/>
      <c r="T44" s="1560"/>
      <c r="U44" s="1560"/>
      <c r="V44" s="1560"/>
      <c r="W44" s="1560"/>
      <c r="X44" s="1560"/>
      <c r="Y44" s="1560"/>
      <c r="Z44" s="1560"/>
      <c r="AA44" s="1560"/>
      <c r="AB44" s="1560"/>
      <c r="AC44" s="1560"/>
      <c r="AD44" s="1560"/>
      <c r="AE44" s="267"/>
      <c r="AF44" s="266"/>
      <c r="AG44" s="230"/>
      <c r="AH44" s="230"/>
      <c r="AI44" s="269"/>
      <c r="AJ44" s="259"/>
    </row>
    <row r="45" spans="1:36" ht="15" customHeight="1">
      <c r="A45" s="1569"/>
      <c r="B45" s="1580"/>
      <c r="C45" s="610" t="s">
        <v>1353</v>
      </c>
      <c r="D45" s="289"/>
      <c r="E45" s="287"/>
      <c r="F45" s="263"/>
      <c r="G45" s="1578"/>
      <c r="H45" s="1560"/>
      <c r="I45" s="1560"/>
      <c r="J45" s="1560"/>
      <c r="K45" s="1560"/>
      <c r="L45" s="1560"/>
      <c r="M45" s="1560"/>
      <c r="N45" s="1560"/>
      <c r="O45" s="1560"/>
      <c r="P45" s="1560"/>
      <c r="Q45" s="1560"/>
      <c r="R45" s="1560"/>
      <c r="S45" s="1560"/>
      <c r="T45" s="1560"/>
      <c r="U45" s="1560"/>
      <c r="V45" s="1560"/>
      <c r="W45" s="1560"/>
      <c r="X45" s="1560"/>
      <c r="Y45" s="1560"/>
      <c r="Z45" s="1560"/>
      <c r="AA45" s="1560"/>
      <c r="AB45" s="1560"/>
      <c r="AC45" s="1560"/>
      <c r="AD45" s="1560"/>
      <c r="AE45" s="267"/>
      <c r="AF45" s="266"/>
      <c r="AG45" s="230"/>
      <c r="AH45" s="230"/>
      <c r="AI45" s="269"/>
      <c r="AJ45" s="259"/>
    </row>
    <row r="46" spans="1:36" ht="15" customHeight="1">
      <c r="A46" s="1569"/>
      <c r="B46" s="1580"/>
      <c r="C46" s="610" t="s">
        <v>1354</v>
      </c>
      <c r="D46" s="289"/>
      <c r="E46" s="284" t="s">
        <v>112</v>
      </c>
      <c r="F46" s="553"/>
      <c r="G46" s="1578"/>
      <c r="H46" s="1560"/>
      <c r="I46" s="1560"/>
      <c r="J46" s="1560"/>
      <c r="K46" s="1560"/>
      <c r="L46" s="1560"/>
      <c r="M46" s="1560"/>
      <c r="N46" s="1560"/>
      <c r="O46" s="1560"/>
      <c r="P46" s="1560"/>
      <c r="Q46" s="1560"/>
      <c r="R46" s="1560"/>
      <c r="S46" s="1560"/>
      <c r="T46" s="1560"/>
      <c r="U46" s="1560"/>
      <c r="V46" s="1560"/>
      <c r="W46" s="1560"/>
      <c r="X46" s="1560"/>
      <c r="Y46" s="1560"/>
      <c r="Z46" s="1560"/>
      <c r="AA46" s="1560"/>
      <c r="AB46" s="1560"/>
      <c r="AC46" s="1560"/>
      <c r="AD46" s="1560"/>
      <c r="AE46" s="267"/>
      <c r="AF46" s="266"/>
      <c r="AG46" s="230"/>
      <c r="AH46" s="230"/>
      <c r="AI46" s="269"/>
      <c r="AJ46" s="259"/>
    </row>
    <row r="47" spans="1:36" ht="15" customHeight="1">
      <c r="A47" s="1569"/>
      <c r="B47" s="1580"/>
      <c r="C47" s="283" t="s">
        <v>1355</v>
      </c>
      <c r="D47" s="284"/>
      <c r="E47" s="267"/>
      <c r="F47" s="263"/>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287"/>
      <c r="AF47" s="266"/>
      <c r="AG47" s="259"/>
      <c r="AH47" s="259"/>
      <c r="AI47" s="259"/>
      <c r="AJ47" s="259"/>
    </row>
    <row r="48" spans="1:36" ht="15" customHeight="1">
      <c r="A48" s="1569"/>
      <c r="B48" s="1580"/>
      <c r="C48" s="610" t="s">
        <v>1356</v>
      </c>
      <c r="D48" s="613"/>
      <c r="E48" s="555" t="s">
        <v>1347</v>
      </c>
      <c r="F48" s="589">
        <v>3</v>
      </c>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267"/>
      <c r="AF48" s="266"/>
      <c r="AG48" s="230"/>
      <c r="AH48" s="230"/>
      <c r="AI48" s="269"/>
      <c r="AJ48" s="259"/>
    </row>
    <row r="49" spans="1:36" ht="15" customHeight="1">
      <c r="A49" s="1569"/>
      <c r="B49" s="1580"/>
      <c r="C49" s="610" t="s">
        <v>1357</v>
      </c>
      <c r="D49" s="613"/>
      <c r="E49" s="267" t="s">
        <v>1358</v>
      </c>
      <c r="F49" s="263">
        <v>2</v>
      </c>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267"/>
      <c r="AF49" s="266"/>
      <c r="AG49" s="230"/>
      <c r="AH49" s="230"/>
      <c r="AI49" s="269"/>
      <c r="AJ49" s="259"/>
    </row>
    <row r="50" spans="1:36" ht="15" customHeight="1">
      <c r="A50" s="1569"/>
      <c r="B50" s="1580"/>
      <c r="C50" s="610" t="s">
        <v>1359</v>
      </c>
      <c r="D50" s="613"/>
      <c r="E50" s="267" t="s">
        <v>1351</v>
      </c>
      <c r="F50" s="263">
        <v>1</v>
      </c>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267"/>
      <c r="AF50" s="266"/>
      <c r="AG50" s="230"/>
      <c r="AH50" s="230"/>
      <c r="AI50" s="269"/>
      <c r="AJ50" s="259"/>
    </row>
    <row r="51" spans="1:36" ht="15" customHeight="1">
      <c r="A51" s="1569"/>
      <c r="B51" s="1580"/>
      <c r="C51" s="614" t="s">
        <v>1360</v>
      </c>
      <c r="D51" s="615"/>
      <c r="E51" s="278" t="s">
        <v>876</v>
      </c>
      <c r="F51" s="358">
        <v>0</v>
      </c>
      <c r="G51" s="1560"/>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278"/>
      <c r="AF51" s="259"/>
      <c r="AG51" s="230"/>
      <c r="AH51" s="230"/>
      <c r="AI51" s="269"/>
      <c r="AJ51" s="259"/>
    </row>
    <row r="52" spans="1:36" ht="15" customHeight="1">
      <c r="A52" s="1569"/>
      <c r="B52" s="1580"/>
      <c r="C52" s="614" t="s">
        <v>1361</v>
      </c>
      <c r="D52" s="615"/>
      <c r="E52" s="278"/>
      <c r="F52" s="358"/>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278"/>
      <c r="AF52" s="259"/>
      <c r="AG52" s="230"/>
      <c r="AH52" s="230"/>
      <c r="AI52" s="269"/>
      <c r="AJ52" s="259"/>
    </row>
    <row r="53" spans="1:36" ht="15" customHeight="1">
      <c r="A53" s="1569"/>
      <c r="B53" s="1580"/>
      <c r="C53" s="797" t="s">
        <v>1362</v>
      </c>
      <c r="D53" s="891"/>
      <c r="E53" s="608"/>
      <c r="F53" s="874"/>
      <c r="G53" s="795"/>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287"/>
      <c r="AF53" s="266"/>
      <c r="AG53" s="259"/>
      <c r="AH53" s="259"/>
      <c r="AI53" s="259"/>
      <c r="AJ53" s="259"/>
    </row>
    <row r="54" spans="1:36" ht="15" customHeight="1">
      <c r="A54" s="1569"/>
      <c r="B54" s="1580"/>
      <c r="C54" s="610" t="s">
        <v>1363</v>
      </c>
      <c r="D54" s="613"/>
      <c r="E54" s="267" t="s">
        <v>1364</v>
      </c>
      <c r="F54" s="263">
        <v>2</v>
      </c>
      <c r="G54" s="1108"/>
      <c r="H54" s="1108"/>
      <c r="I54" s="1108"/>
      <c r="J54" s="1108"/>
      <c r="K54" s="1108"/>
      <c r="L54" s="1108"/>
      <c r="M54" s="1108"/>
      <c r="N54" s="1108"/>
      <c r="O54" s="1108"/>
      <c r="P54" s="1108"/>
      <c r="Q54" s="1108"/>
      <c r="R54" s="1108"/>
      <c r="S54" s="1108"/>
      <c r="T54" s="1108"/>
      <c r="U54" s="1108"/>
      <c r="V54" s="1108"/>
      <c r="W54" s="1108"/>
      <c r="X54" s="1108"/>
      <c r="Y54" s="1108"/>
      <c r="Z54" s="1108"/>
      <c r="AA54" s="1108"/>
      <c r="AB54" s="1108"/>
      <c r="AC54" s="1108"/>
      <c r="AD54" s="1108"/>
      <c r="AE54" s="267"/>
      <c r="AF54" s="266"/>
      <c r="AG54" s="230"/>
      <c r="AH54" s="230"/>
      <c r="AI54" s="269"/>
      <c r="AJ54" s="259"/>
    </row>
    <row r="55" spans="1:36" ht="15" customHeight="1">
      <c r="A55" s="1569"/>
      <c r="B55" s="1580"/>
      <c r="C55" s="288"/>
      <c r="D55" s="289"/>
      <c r="E55" s="287" t="s">
        <v>1351</v>
      </c>
      <c r="F55" s="263">
        <v>1</v>
      </c>
      <c r="G55" s="1560"/>
      <c r="H55" s="1560"/>
      <c r="I55" s="1560"/>
      <c r="J55" s="1560"/>
      <c r="K55" s="1560"/>
      <c r="L55" s="1560"/>
      <c r="M55" s="1560"/>
      <c r="N55" s="1560"/>
      <c r="O55" s="1560"/>
      <c r="P55" s="1560"/>
      <c r="Q55" s="1560"/>
      <c r="R55" s="1560"/>
      <c r="S55" s="1560"/>
      <c r="T55" s="1560"/>
      <c r="U55" s="1560"/>
      <c r="V55" s="1560"/>
      <c r="W55" s="1560"/>
      <c r="X55" s="1560"/>
      <c r="Y55" s="1560"/>
      <c r="Z55" s="1560"/>
      <c r="AA55" s="1560"/>
      <c r="AB55" s="1560"/>
      <c r="AC55" s="1560"/>
      <c r="AD55" s="1560"/>
      <c r="AE55" s="267"/>
      <c r="AF55" s="266"/>
      <c r="AG55" s="230"/>
      <c r="AH55" s="230"/>
      <c r="AI55" s="269"/>
      <c r="AJ55" s="259"/>
    </row>
    <row r="56" spans="1:36" ht="15" customHeight="1">
      <c r="A56" s="1569"/>
      <c r="B56" s="1580"/>
      <c r="C56" s="288"/>
      <c r="D56" s="289"/>
      <c r="E56" s="284" t="s">
        <v>876</v>
      </c>
      <c r="F56" s="553">
        <v>0</v>
      </c>
      <c r="G56" s="1107"/>
      <c r="H56" s="1560"/>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267"/>
      <c r="AF56" s="266"/>
      <c r="AG56" s="230"/>
      <c r="AH56" s="230"/>
      <c r="AI56" s="269"/>
      <c r="AJ56" s="259"/>
    </row>
    <row r="57" spans="1:36" ht="15" customHeight="1">
      <c r="A57" s="1567">
        <v>4</v>
      </c>
      <c r="B57" s="1579"/>
      <c r="C57" s="564" t="s">
        <v>1365</v>
      </c>
      <c r="D57" s="284"/>
      <c r="E57" s="562"/>
      <c r="F57" s="556"/>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287"/>
      <c r="AF57" s="266"/>
      <c r="AG57" s="259"/>
      <c r="AH57" s="259"/>
      <c r="AI57" s="259"/>
      <c r="AJ57" s="259"/>
    </row>
    <row r="58" spans="1:36" ht="15" customHeight="1">
      <c r="A58" s="1569"/>
      <c r="B58" s="1580"/>
      <c r="C58" s="610" t="s">
        <v>1366</v>
      </c>
      <c r="D58" s="289"/>
      <c r="E58" s="286" t="s">
        <v>1364</v>
      </c>
      <c r="F58" s="589">
        <v>3</v>
      </c>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267"/>
      <c r="AF58" s="266"/>
      <c r="AG58" s="259"/>
      <c r="AH58" s="259"/>
      <c r="AI58" s="259"/>
      <c r="AJ58" s="259"/>
    </row>
    <row r="59" spans="1:36" ht="15" customHeight="1">
      <c r="A59" s="1569"/>
      <c r="B59" s="1580"/>
      <c r="C59" s="610" t="s">
        <v>1367</v>
      </c>
      <c r="D59" s="289"/>
      <c r="E59" s="287" t="s">
        <v>1005</v>
      </c>
      <c r="F59" s="263">
        <v>2</v>
      </c>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267"/>
      <c r="AF59" s="266"/>
      <c r="AG59" s="259"/>
      <c r="AH59" s="259"/>
      <c r="AI59" s="259"/>
      <c r="AJ59" s="259"/>
    </row>
    <row r="60" spans="1:36" ht="15" customHeight="1">
      <c r="A60" s="1569"/>
      <c r="B60" s="1580"/>
      <c r="C60" s="610" t="s">
        <v>1368</v>
      </c>
      <c r="D60" s="289"/>
      <c r="E60" s="287" t="s">
        <v>906</v>
      </c>
      <c r="F60" s="263">
        <v>1</v>
      </c>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267"/>
      <c r="AF60" s="266"/>
      <c r="AG60" s="259"/>
      <c r="AH60" s="259"/>
      <c r="AI60" s="259"/>
      <c r="AJ60" s="259"/>
    </row>
    <row r="61" spans="1:36" ht="15" customHeight="1">
      <c r="A61" s="1571"/>
      <c r="B61" s="1581"/>
      <c r="C61" s="890"/>
      <c r="D61" s="286"/>
      <c r="E61" s="284" t="s">
        <v>876</v>
      </c>
      <c r="F61" s="553">
        <v>0</v>
      </c>
      <c r="G61" s="1560"/>
      <c r="H61" s="1560"/>
      <c r="I61" s="1560"/>
      <c r="J61" s="1560"/>
      <c r="K61" s="1560"/>
      <c r="L61" s="1560"/>
      <c r="M61" s="1560"/>
      <c r="N61" s="1560"/>
      <c r="O61" s="1560"/>
      <c r="P61" s="1560"/>
      <c r="Q61" s="1560"/>
      <c r="R61" s="1560"/>
      <c r="S61" s="1560"/>
      <c r="T61" s="1560"/>
      <c r="U61" s="1560"/>
      <c r="V61" s="1560"/>
      <c r="W61" s="1560"/>
      <c r="X61" s="1560"/>
      <c r="Y61" s="1560"/>
      <c r="Z61" s="1560"/>
      <c r="AA61" s="1560"/>
      <c r="AB61" s="1560"/>
      <c r="AC61" s="1560"/>
      <c r="AD61" s="1560"/>
      <c r="AE61" s="267"/>
      <c r="AF61" s="266"/>
      <c r="AG61" s="259"/>
      <c r="AH61" s="259"/>
      <c r="AI61" s="259"/>
      <c r="AJ61" s="259"/>
    </row>
    <row r="62" spans="1:36" ht="15" customHeight="1">
      <c r="A62" s="1567">
        <v>5</v>
      </c>
      <c r="B62" s="1579"/>
      <c r="C62" s="561" t="s">
        <v>1369</v>
      </c>
      <c r="D62" s="562"/>
      <c r="E62" s="562"/>
      <c r="F62" s="556"/>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287"/>
      <c r="AF62" s="266"/>
      <c r="AG62" s="259"/>
      <c r="AH62" s="259"/>
      <c r="AI62" s="259"/>
      <c r="AJ62" s="259"/>
    </row>
    <row r="63" spans="1:36" ht="15" customHeight="1">
      <c r="A63" s="1569"/>
      <c r="B63" s="1570"/>
      <c r="C63" s="1619" t="s">
        <v>1370</v>
      </c>
      <c r="D63" s="1620"/>
      <c r="E63" s="555" t="s">
        <v>1371</v>
      </c>
      <c r="F63" s="589">
        <v>2</v>
      </c>
      <c r="G63" s="1108"/>
      <c r="H63" s="1108"/>
      <c r="I63" s="1108"/>
      <c r="J63" s="1108"/>
      <c r="K63" s="1108"/>
      <c r="L63" s="1108"/>
      <c r="M63" s="1108"/>
      <c r="N63" s="1108"/>
      <c r="O63" s="1108"/>
      <c r="P63" s="1108"/>
      <c r="Q63" s="1108"/>
      <c r="R63" s="1108"/>
      <c r="S63" s="1108"/>
      <c r="T63" s="1108"/>
      <c r="U63" s="1108"/>
      <c r="V63" s="1108"/>
      <c r="W63" s="1108"/>
      <c r="X63" s="1108"/>
      <c r="Y63" s="1108"/>
      <c r="Z63" s="1108"/>
      <c r="AA63" s="1108"/>
      <c r="AB63" s="1108"/>
      <c r="AC63" s="1108"/>
      <c r="AD63" s="1108"/>
      <c r="AE63" s="267"/>
      <c r="AF63" s="266"/>
      <c r="AG63" s="259"/>
      <c r="AH63" s="259"/>
      <c r="AI63" s="259"/>
      <c r="AJ63" s="259"/>
    </row>
    <row r="64" spans="1:36" ht="15" customHeight="1">
      <c r="A64" s="1569"/>
      <c r="B64" s="1570"/>
      <c r="C64" s="1621"/>
      <c r="D64" s="1622"/>
      <c r="E64" s="267" t="s">
        <v>1372</v>
      </c>
      <c r="F64" s="263">
        <v>1</v>
      </c>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267"/>
      <c r="AF64" s="266"/>
      <c r="AG64" s="259"/>
      <c r="AH64" s="259"/>
      <c r="AI64" s="259"/>
      <c r="AJ64" s="259"/>
    </row>
    <row r="65" spans="1:36" ht="15" customHeight="1">
      <c r="A65" s="1571"/>
      <c r="B65" s="1572"/>
      <c r="C65" s="1621"/>
      <c r="D65" s="1622"/>
      <c r="E65" s="590" t="s">
        <v>876</v>
      </c>
      <c r="F65" s="553">
        <v>0</v>
      </c>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267"/>
      <c r="AF65" s="266"/>
      <c r="AG65" s="259"/>
      <c r="AH65" s="259"/>
      <c r="AI65" s="259"/>
      <c r="AJ65" s="259"/>
    </row>
    <row r="66" spans="1:36" ht="24" customHeight="1">
      <c r="A66" s="626"/>
      <c r="B66" s="627" t="s">
        <v>94</v>
      </c>
      <c r="C66" s="627" t="s">
        <v>944</v>
      </c>
      <c r="D66" s="629"/>
      <c r="E66" s="629"/>
      <c r="F66" s="630"/>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28"/>
      <c r="AF66" s="266"/>
      <c r="AG66" s="259"/>
      <c r="AH66" s="259"/>
      <c r="AI66" s="259"/>
      <c r="AJ66" s="259"/>
    </row>
    <row r="67" spans="1:36" ht="15" customHeight="1">
      <c r="A67" s="1567">
        <v>1</v>
      </c>
      <c r="B67" s="1568"/>
      <c r="C67" s="1561" t="s">
        <v>1965</v>
      </c>
      <c r="D67" s="1562"/>
      <c r="E67" s="555" t="s">
        <v>1373</v>
      </c>
      <c r="F67" s="589">
        <v>4</v>
      </c>
      <c r="G67" s="1108"/>
      <c r="H67" s="1108"/>
      <c r="I67" s="1108"/>
      <c r="J67" s="1108"/>
      <c r="K67" s="1108"/>
      <c r="L67" s="1108"/>
      <c r="M67" s="1108"/>
      <c r="N67" s="1108"/>
      <c r="O67" s="1108"/>
      <c r="P67" s="1108"/>
      <c r="Q67" s="1108"/>
      <c r="R67" s="1108"/>
      <c r="S67" s="1108"/>
      <c r="T67" s="1108"/>
      <c r="U67" s="1108"/>
      <c r="V67" s="1108"/>
      <c r="W67" s="1108"/>
      <c r="X67" s="1108"/>
      <c r="Y67" s="1108"/>
      <c r="Z67" s="1108"/>
      <c r="AA67" s="1108"/>
      <c r="AB67" s="1108"/>
      <c r="AC67" s="1108"/>
      <c r="AD67" s="1108"/>
      <c r="AE67" s="267"/>
      <c r="AF67" s="266"/>
      <c r="AG67" s="259"/>
      <c r="AH67" s="259"/>
      <c r="AI67" s="259"/>
      <c r="AJ67" s="259"/>
    </row>
    <row r="68" spans="1:36" ht="15" customHeight="1">
      <c r="A68" s="1569"/>
      <c r="B68" s="1570"/>
      <c r="C68" s="1563"/>
      <c r="D68" s="1564"/>
      <c r="E68" s="267" t="s">
        <v>1374</v>
      </c>
      <c r="F68" s="263">
        <v>3</v>
      </c>
      <c r="G68" s="1560"/>
      <c r="H68" s="1560"/>
      <c r="I68" s="1560"/>
      <c r="J68" s="1560"/>
      <c r="K68" s="1560"/>
      <c r="L68" s="1560"/>
      <c r="M68" s="1560"/>
      <c r="N68" s="1560"/>
      <c r="O68" s="1560"/>
      <c r="P68" s="1560"/>
      <c r="Q68" s="1560"/>
      <c r="R68" s="1560"/>
      <c r="S68" s="1560"/>
      <c r="T68" s="1560"/>
      <c r="U68" s="1560"/>
      <c r="V68" s="1560"/>
      <c r="W68" s="1560"/>
      <c r="X68" s="1560"/>
      <c r="Y68" s="1560"/>
      <c r="Z68" s="1560"/>
      <c r="AA68" s="1560"/>
      <c r="AB68" s="1560"/>
      <c r="AC68" s="1560"/>
      <c r="AD68" s="1560"/>
      <c r="AE68" s="267"/>
      <c r="AF68" s="266"/>
      <c r="AG68" s="259"/>
      <c r="AH68" s="259"/>
      <c r="AI68" s="259"/>
      <c r="AJ68" s="259"/>
    </row>
    <row r="69" spans="1:36" ht="15" customHeight="1">
      <c r="A69" s="1569"/>
      <c r="B69" s="1570"/>
      <c r="C69" s="1563"/>
      <c r="D69" s="1564"/>
      <c r="E69" s="267" t="s">
        <v>1375</v>
      </c>
      <c r="F69" s="263">
        <v>2</v>
      </c>
      <c r="G69" s="1560"/>
      <c r="H69" s="1560"/>
      <c r="I69" s="1560"/>
      <c r="J69" s="1560"/>
      <c r="K69" s="1560"/>
      <c r="L69" s="1560"/>
      <c r="M69" s="1560"/>
      <c r="N69" s="1560"/>
      <c r="O69" s="1560"/>
      <c r="P69" s="1560"/>
      <c r="Q69" s="1560"/>
      <c r="R69" s="1560"/>
      <c r="S69" s="1560"/>
      <c r="T69" s="1560"/>
      <c r="U69" s="1560"/>
      <c r="V69" s="1560"/>
      <c r="W69" s="1560"/>
      <c r="X69" s="1560"/>
      <c r="Y69" s="1560"/>
      <c r="Z69" s="1560"/>
      <c r="AA69" s="1560"/>
      <c r="AB69" s="1560"/>
      <c r="AC69" s="1560"/>
      <c r="AD69" s="1560"/>
      <c r="AE69" s="267"/>
      <c r="AF69" s="266"/>
      <c r="AG69" s="259"/>
      <c r="AH69" s="259"/>
      <c r="AI69" s="259"/>
      <c r="AJ69" s="259"/>
    </row>
    <row r="70" spans="1:36" ht="15" customHeight="1">
      <c r="A70" s="1569"/>
      <c r="B70" s="1570"/>
      <c r="C70" s="1563"/>
      <c r="D70" s="1564"/>
      <c r="E70" s="267" t="s">
        <v>1376</v>
      </c>
      <c r="F70" s="263">
        <v>1</v>
      </c>
      <c r="G70" s="1560"/>
      <c r="H70" s="1560"/>
      <c r="I70" s="1560"/>
      <c r="J70" s="1560"/>
      <c r="K70" s="1560"/>
      <c r="L70" s="1560"/>
      <c r="M70" s="1560"/>
      <c r="N70" s="1560"/>
      <c r="O70" s="1560"/>
      <c r="P70" s="1560"/>
      <c r="Q70" s="1560"/>
      <c r="R70" s="1560"/>
      <c r="S70" s="1560"/>
      <c r="T70" s="1560"/>
      <c r="U70" s="1560"/>
      <c r="V70" s="1560"/>
      <c r="W70" s="1560"/>
      <c r="X70" s="1560"/>
      <c r="Y70" s="1560"/>
      <c r="Z70" s="1560"/>
      <c r="AA70" s="1560"/>
      <c r="AB70" s="1560"/>
      <c r="AC70" s="1560"/>
      <c r="AD70" s="1560"/>
      <c r="AE70" s="267"/>
      <c r="AF70" s="266"/>
      <c r="AG70" s="259"/>
      <c r="AH70" s="259"/>
      <c r="AI70" s="259"/>
      <c r="AJ70" s="259"/>
    </row>
    <row r="71" spans="1:36" ht="15" customHeight="1">
      <c r="A71" s="1571"/>
      <c r="B71" s="1572"/>
      <c r="C71" s="1565"/>
      <c r="D71" s="1566"/>
      <c r="E71" s="267" t="s">
        <v>1377</v>
      </c>
      <c r="F71" s="263">
        <v>0</v>
      </c>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267"/>
      <c r="AF71" s="266"/>
      <c r="AG71" s="259"/>
      <c r="AH71" s="259"/>
      <c r="AI71" s="259"/>
      <c r="AJ71" s="259"/>
    </row>
    <row r="72" spans="1:36" ht="15" customHeight="1">
      <c r="A72" s="1567">
        <v>2</v>
      </c>
      <c r="B72" s="1568"/>
      <c r="C72" s="1573" t="s">
        <v>1966</v>
      </c>
      <c r="D72" s="1574"/>
      <c r="E72" s="267" t="s">
        <v>1378</v>
      </c>
      <c r="F72" s="263">
        <v>3</v>
      </c>
      <c r="G72" s="1108"/>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267"/>
      <c r="AF72" s="266"/>
      <c r="AG72" s="259"/>
      <c r="AH72" s="259"/>
      <c r="AI72" s="259"/>
      <c r="AJ72" s="259"/>
    </row>
    <row r="73" spans="1:36" ht="15" customHeight="1">
      <c r="A73" s="1569"/>
      <c r="B73" s="1570"/>
      <c r="C73" s="1575"/>
      <c r="D73" s="1576"/>
      <c r="E73" s="267" t="s">
        <v>943</v>
      </c>
      <c r="F73" s="263">
        <v>2</v>
      </c>
      <c r="G73" s="1560"/>
      <c r="H73" s="1560"/>
      <c r="I73" s="1560"/>
      <c r="J73" s="1560"/>
      <c r="K73" s="1560"/>
      <c r="L73" s="1560"/>
      <c r="M73" s="1560"/>
      <c r="N73" s="1560"/>
      <c r="O73" s="1560"/>
      <c r="P73" s="1560"/>
      <c r="Q73" s="1560"/>
      <c r="R73" s="1560"/>
      <c r="S73" s="1560"/>
      <c r="T73" s="1560"/>
      <c r="U73" s="1560"/>
      <c r="V73" s="1560"/>
      <c r="W73" s="1560"/>
      <c r="X73" s="1560"/>
      <c r="Y73" s="1560"/>
      <c r="Z73" s="1560"/>
      <c r="AA73" s="1560"/>
      <c r="AB73" s="1560"/>
      <c r="AC73" s="1560"/>
      <c r="AD73" s="1560"/>
      <c r="AE73" s="267"/>
      <c r="AF73" s="266"/>
      <c r="AG73" s="259"/>
      <c r="AH73" s="259"/>
      <c r="AI73" s="259"/>
      <c r="AJ73" s="259"/>
    </row>
    <row r="74" spans="1:36" ht="15" customHeight="1">
      <c r="A74" s="1569"/>
      <c r="B74" s="1570"/>
      <c r="C74" s="1575"/>
      <c r="D74" s="1576"/>
      <c r="E74" s="267" t="s">
        <v>1379</v>
      </c>
      <c r="F74" s="263">
        <v>1</v>
      </c>
      <c r="G74" s="1560"/>
      <c r="H74" s="1560"/>
      <c r="I74" s="1560"/>
      <c r="J74" s="1560"/>
      <c r="K74" s="1560"/>
      <c r="L74" s="1560"/>
      <c r="M74" s="1560"/>
      <c r="N74" s="1560"/>
      <c r="O74" s="1560"/>
      <c r="P74" s="1560"/>
      <c r="Q74" s="1560"/>
      <c r="R74" s="1560"/>
      <c r="S74" s="1560"/>
      <c r="T74" s="1560"/>
      <c r="U74" s="1560"/>
      <c r="V74" s="1560"/>
      <c r="W74" s="1560"/>
      <c r="X74" s="1560"/>
      <c r="Y74" s="1560"/>
      <c r="Z74" s="1560"/>
      <c r="AA74" s="1560"/>
      <c r="AB74" s="1560"/>
      <c r="AC74" s="1560"/>
      <c r="AD74" s="1560"/>
      <c r="AE74" s="267"/>
      <c r="AF74" s="266"/>
      <c r="AG74" s="259"/>
      <c r="AH74" s="259"/>
      <c r="AI74" s="259"/>
      <c r="AJ74" s="259"/>
    </row>
    <row r="75" spans="1:36" ht="15" customHeight="1">
      <c r="A75" s="1571"/>
      <c r="B75" s="1572"/>
      <c r="C75" s="1575"/>
      <c r="D75" s="1576"/>
      <c r="E75" s="590" t="s">
        <v>876</v>
      </c>
      <c r="F75" s="553">
        <v>0</v>
      </c>
      <c r="G75" s="1560"/>
      <c r="H75" s="1560"/>
      <c r="I75" s="1560"/>
      <c r="J75" s="1560"/>
      <c r="K75" s="1560"/>
      <c r="L75" s="1560"/>
      <c r="M75" s="1560"/>
      <c r="N75" s="1560"/>
      <c r="O75" s="1560"/>
      <c r="P75" s="1560"/>
      <c r="Q75" s="1560"/>
      <c r="R75" s="1560"/>
      <c r="S75" s="1560"/>
      <c r="T75" s="1560"/>
      <c r="U75" s="1560"/>
      <c r="V75" s="1560"/>
      <c r="W75" s="1560"/>
      <c r="X75" s="1560"/>
      <c r="Y75" s="1560"/>
      <c r="Z75" s="1560"/>
      <c r="AA75" s="1560"/>
      <c r="AB75" s="1560"/>
      <c r="AC75" s="1560"/>
      <c r="AD75" s="1560"/>
      <c r="AE75" s="267"/>
      <c r="AF75" s="266"/>
      <c r="AG75" s="259"/>
      <c r="AH75" s="259"/>
      <c r="AI75" s="259"/>
      <c r="AJ75" s="259"/>
    </row>
    <row r="76" spans="1:36" ht="15" customHeight="1">
      <c r="A76" s="1567">
        <v>3</v>
      </c>
      <c r="B76" s="1579"/>
      <c r="C76" s="561" t="s">
        <v>1967</v>
      </c>
      <c r="D76" s="562"/>
      <c r="E76" s="562"/>
      <c r="F76" s="556"/>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287"/>
      <c r="AF76" s="266"/>
      <c r="AG76" s="259"/>
      <c r="AH76" s="259"/>
      <c r="AI76" s="259"/>
      <c r="AJ76" s="259"/>
    </row>
    <row r="77" spans="1:36" ht="15" customHeight="1">
      <c r="A77" s="1569"/>
      <c r="B77" s="1580"/>
      <c r="C77" s="610" t="s">
        <v>1380</v>
      </c>
      <c r="D77" s="613"/>
      <c r="E77" s="286" t="s">
        <v>1381</v>
      </c>
      <c r="F77" s="589">
        <v>4</v>
      </c>
      <c r="G77" s="1108"/>
      <c r="H77" s="1108"/>
      <c r="I77" s="1108"/>
      <c r="J77" s="1108"/>
      <c r="K77" s="1108"/>
      <c r="L77" s="1108"/>
      <c r="M77" s="1108"/>
      <c r="N77" s="1108"/>
      <c r="O77" s="1108"/>
      <c r="P77" s="1108"/>
      <c r="Q77" s="1108"/>
      <c r="R77" s="1108"/>
      <c r="S77" s="1108"/>
      <c r="T77" s="1108"/>
      <c r="U77" s="1108"/>
      <c r="V77" s="1108"/>
      <c r="W77" s="1108"/>
      <c r="X77" s="1108"/>
      <c r="Y77" s="1108"/>
      <c r="Z77" s="1108"/>
      <c r="AA77" s="1108"/>
      <c r="AB77" s="1108"/>
      <c r="AC77" s="1108"/>
      <c r="AD77" s="1108"/>
      <c r="AE77" s="267"/>
      <c r="AF77" s="266"/>
      <c r="AG77" s="259"/>
      <c r="AH77" s="259"/>
      <c r="AI77" s="259"/>
      <c r="AJ77" s="259"/>
    </row>
    <row r="78" spans="1:36" ht="24.75" customHeight="1">
      <c r="A78" s="1569"/>
      <c r="B78" s="1580"/>
      <c r="C78" s="1629" t="s">
        <v>1382</v>
      </c>
      <c r="D78" s="1631"/>
      <c r="E78" s="287" t="s">
        <v>1383</v>
      </c>
      <c r="F78" s="263">
        <v>3</v>
      </c>
      <c r="G78" s="1560"/>
      <c r="H78" s="1560"/>
      <c r="I78" s="1560"/>
      <c r="J78" s="1560"/>
      <c r="K78" s="1560"/>
      <c r="L78" s="1560"/>
      <c r="M78" s="1560"/>
      <c r="N78" s="1560"/>
      <c r="O78" s="1560"/>
      <c r="P78" s="1560"/>
      <c r="Q78" s="1560"/>
      <c r="R78" s="1560"/>
      <c r="S78" s="1560"/>
      <c r="T78" s="1560"/>
      <c r="U78" s="1560"/>
      <c r="V78" s="1560"/>
      <c r="W78" s="1560"/>
      <c r="X78" s="1560"/>
      <c r="Y78" s="1560"/>
      <c r="Z78" s="1560"/>
      <c r="AA78" s="1560"/>
      <c r="AB78" s="1560"/>
      <c r="AC78" s="1560"/>
      <c r="AD78" s="1560"/>
      <c r="AE78" s="267"/>
      <c r="AF78" s="266"/>
      <c r="AG78" s="259"/>
      <c r="AH78" s="259"/>
      <c r="AI78" s="259"/>
      <c r="AJ78" s="259"/>
    </row>
    <row r="79" spans="1:36" ht="15" customHeight="1">
      <c r="A79" s="1569"/>
      <c r="B79" s="1580"/>
      <c r="C79" s="610" t="s">
        <v>1384</v>
      </c>
      <c r="D79" s="613"/>
      <c r="E79" s="287" t="s">
        <v>1385</v>
      </c>
      <c r="F79" s="263">
        <v>2</v>
      </c>
      <c r="G79" s="1560"/>
      <c r="H79" s="1560"/>
      <c r="I79" s="1560"/>
      <c r="J79" s="1560"/>
      <c r="K79" s="1560"/>
      <c r="L79" s="1560"/>
      <c r="M79" s="1560"/>
      <c r="N79" s="1560"/>
      <c r="O79" s="1560"/>
      <c r="P79" s="1560"/>
      <c r="Q79" s="1560"/>
      <c r="R79" s="1560"/>
      <c r="S79" s="1560"/>
      <c r="T79" s="1560"/>
      <c r="U79" s="1560"/>
      <c r="V79" s="1560"/>
      <c r="W79" s="1560"/>
      <c r="X79" s="1560"/>
      <c r="Y79" s="1560"/>
      <c r="Z79" s="1560"/>
      <c r="AA79" s="1560"/>
      <c r="AB79" s="1560"/>
      <c r="AC79" s="1560"/>
      <c r="AD79" s="1560"/>
      <c r="AE79" s="267"/>
      <c r="AF79" s="266"/>
      <c r="AG79" s="259"/>
      <c r="AH79" s="259"/>
      <c r="AI79" s="259"/>
      <c r="AJ79" s="259"/>
    </row>
    <row r="80" spans="1:36" ht="26.25" customHeight="1">
      <c r="A80" s="1569"/>
      <c r="B80" s="1580"/>
      <c r="C80" s="1629" t="s">
        <v>1386</v>
      </c>
      <c r="D80" s="1630"/>
      <c r="E80" s="287" t="s">
        <v>1387</v>
      </c>
      <c r="F80" s="263">
        <v>1</v>
      </c>
      <c r="G80" s="1560"/>
      <c r="H80" s="1560"/>
      <c r="I80" s="1560"/>
      <c r="J80" s="1560"/>
      <c r="K80" s="1560"/>
      <c r="L80" s="1560"/>
      <c r="M80" s="1560"/>
      <c r="N80" s="1560"/>
      <c r="O80" s="1560"/>
      <c r="P80" s="1560"/>
      <c r="Q80" s="1560"/>
      <c r="R80" s="1560"/>
      <c r="S80" s="1560"/>
      <c r="T80" s="1560"/>
      <c r="U80" s="1560"/>
      <c r="V80" s="1560"/>
      <c r="W80" s="1560"/>
      <c r="X80" s="1560"/>
      <c r="Y80" s="1560"/>
      <c r="Z80" s="1560"/>
      <c r="AA80" s="1560"/>
      <c r="AB80" s="1560"/>
      <c r="AC80" s="1560"/>
      <c r="AD80" s="1560"/>
      <c r="AE80" s="267"/>
      <c r="AF80" s="266"/>
      <c r="AG80" s="259"/>
      <c r="AH80" s="259"/>
      <c r="AI80" s="259"/>
      <c r="AJ80" s="259"/>
    </row>
    <row r="81" spans="1:36" ht="15" customHeight="1">
      <c r="A81" s="1569"/>
      <c r="B81" s="1580"/>
      <c r="C81" s="610" t="s">
        <v>1388</v>
      </c>
      <c r="D81" s="613"/>
      <c r="E81" s="287" t="s">
        <v>876</v>
      </c>
      <c r="F81" s="263">
        <v>0</v>
      </c>
      <c r="G81" s="1560"/>
      <c r="H81" s="1560"/>
      <c r="I81" s="1560"/>
      <c r="J81" s="1560"/>
      <c r="K81" s="1560"/>
      <c r="L81" s="1560"/>
      <c r="M81" s="1560"/>
      <c r="N81" s="1560"/>
      <c r="O81" s="1560"/>
      <c r="P81" s="1560"/>
      <c r="Q81" s="1560"/>
      <c r="R81" s="1560"/>
      <c r="S81" s="1560"/>
      <c r="T81" s="1560"/>
      <c r="U81" s="1560"/>
      <c r="V81" s="1560"/>
      <c r="W81" s="1560"/>
      <c r="X81" s="1560"/>
      <c r="Y81" s="1560"/>
      <c r="Z81" s="1560"/>
      <c r="AA81" s="1560"/>
      <c r="AB81" s="1560"/>
      <c r="AC81" s="1560"/>
      <c r="AD81" s="1560"/>
      <c r="AE81" s="267"/>
      <c r="AF81" s="266"/>
      <c r="AG81" s="259"/>
      <c r="AH81" s="259"/>
      <c r="AI81" s="259"/>
      <c r="AJ81" s="259"/>
    </row>
    <row r="82" spans="1:36" ht="15" customHeight="1">
      <c r="A82" s="1569"/>
      <c r="B82" s="1580"/>
      <c r="C82" s="610" t="s">
        <v>1389</v>
      </c>
      <c r="D82" s="613"/>
      <c r="E82" s="287"/>
      <c r="F82" s="263"/>
      <c r="G82" s="1560"/>
      <c r="H82" s="1560"/>
      <c r="I82" s="1560"/>
      <c r="J82" s="1560"/>
      <c r="K82" s="1560"/>
      <c r="L82" s="1560"/>
      <c r="M82" s="1560"/>
      <c r="N82" s="1560"/>
      <c r="O82" s="1560"/>
      <c r="P82" s="1560"/>
      <c r="Q82" s="1560"/>
      <c r="R82" s="1560"/>
      <c r="S82" s="1560"/>
      <c r="T82" s="1560"/>
      <c r="U82" s="1560"/>
      <c r="V82" s="1560"/>
      <c r="W82" s="1560"/>
      <c r="X82" s="1560"/>
      <c r="Y82" s="1560"/>
      <c r="Z82" s="1560"/>
      <c r="AA82" s="1560"/>
      <c r="AB82" s="1560"/>
      <c r="AC82" s="1560"/>
      <c r="AD82" s="1560"/>
      <c r="AE82" s="267"/>
      <c r="AF82" s="266"/>
      <c r="AG82" s="259"/>
      <c r="AH82" s="259"/>
      <c r="AI82" s="259"/>
      <c r="AJ82" s="259"/>
    </row>
    <row r="83" spans="1:36" ht="15" customHeight="1">
      <c r="A83" s="1569"/>
      <c r="B83" s="1580"/>
      <c r="C83" s="610" t="s">
        <v>1390</v>
      </c>
      <c r="D83" s="613"/>
      <c r="E83" s="287"/>
      <c r="F83" s="263"/>
      <c r="G83" s="1560"/>
      <c r="H83" s="1560"/>
      <c r="I83" s="1560"/>
      <c r="J83" s="1560"/>
      <c r="K83" s="1560"/>
      <c r="L83" s="1560"/>
      <c r="M83" s="1560"/>
      <c r="N83" s="1560"/>
      <c r="O83" s="1560"/>
      <c r="P83" s="1560"/>
      <c r="Q83" s="1560"/>
      <c r="R83" s="1560"/>
      <c r="S83" s="1560"/>
      <c r="T83" s="1560"/>
      <c r="U83" s="1560"/>
      <c r="V83" s="1560"/>
      <c r="W83" s="1560"/>
      <c r="X83" s="1560"/>
      <c r="Y83" s="1560"/>
      <c r="Z83" s="1560"/>
      <c r="AA83" s="1560"/>
      <c r="AB83" s="1560"/>
      <c r="AC83" s="1560"/>
      <c r="AD83" s="1560"/>
      <c r="AE83" s="267"/>
      <c r="AF83" s="266"/>
      <c r="AG83" s="259"/>
      <c r="AH83" s="259"/>
      <c r="AI83" s="259"/>
      <c r="AJ83" s="259"/>
    </row>
    <row r="84" spans="1:36" ht="15" customHeight="1">
      <c r="A84" s="1571"/>
      <c r="B84" s="1581"/>
      <c r="C84" s="610" t="s">
        <v>1391</v>
      </c>
      <c r="D84" s="613"/>
      <c r="E84" s="284"/>
      <c r="F84" s="553"/>
      <c r="G84" s="1560"/>
      <c r="H84" s="1560"/>
      <c r="I84" s="1560"/>
      <c r="J84" s="1560"/>
      <c r="K84" s="1560"/>
      <c r="L84" s="1560"/>
      <c r="M84" s="1560"/>
      <c r="N84" s="1560"/>
      <c r="O84" s="1560"/>
      <c r="P84" s="1560"/>
      <c r="Q84" s="1560"/>
      <c r="R84" s="1560"/>
      <c r="S84" s="1560"/>
      <c r="T84" s="1560"/>
      <c r="U84" s="1560"/>
      <c r="V84" s="1560"/>
      <c r="W84" s="1560"/>
      <c r="X84" s="1560"/>
      <c r="Y84" s="1560"/>
      <c r="Z84" s="1560"/>
      <c r="AA84" s="1560"/>
      <c r="AB84" s="1560"/>
      <c r="AC84" s="1560"/>
      <c r="AD84" s="1560"/>
      <c r="AE84" s="267"/>
      <c r="AF84" s="266"/>
      <c r="AG84" s="259"/>
      <c r="AH84" s="259"/>
      <c r="AI84" s="259"/>
      <c r="AJ84" s="259"/>
    </row>
    <row r="85" spans="1:36" ht="15" customHeight="1">
      <c r="A85" s="1567">
        <v>4</v>
      </c>
      <c r="B85" s="1579"/>
      <c r="C85" s="564" t="s">
        <v>1968</v>
      </c>
      <c r="D85" s="565"/>
      <c r="E85" s="565"/>
      <c r="F85" s="559"/>
      <c r="G85" s="560"/>
      <c r="H85" s="560"/>
      <c r="I85" s="560"/>
      <c r="J85" s="560"/>
      <c r="K85" s="560"/>
      <c r="L85" s="560"/>
      <c r="M85" s="560"/>
      <c r="N85" s="560"/>
      <c r="O85" s="560"/>
      <c r="P85" s="560"/>
      <c r="Q85" s="560"/>
      <c r="R85" s="560"/>
      <c r="S85" s="560"/>
      <c r="T85" s="560"/>
      <c r="U85" s="560"/>
      <c r="V85" s="560"/>
      <c r="W85" s="560"/>
      <c r="X85" s="560"/>
      <c r="Y85" s="560"/>
      <c r="Z85" s="560"/>
      <c r="AA85" s="560"/>
      <c r="AB85" s="560"/>
      <c r="AC85" s="560"/>
      <c r="AD85" s="560"/>
      <c r="AE85" s="287"/>
      <c r="AF85" s="266"/>
      <c r="AG85" s="259"/>
      <c r="AH85" s="259"/>
      <c r="AI85" s="259"/>
      <c r="AJ85" s="259"/>
    </row>
    <row r="86" spans="1:36" ht="15" customHeight="1">
      <c r="A86" s="1569"/>
      <c r="B86" s="1580"/>
      <c r="C86" s="633" t="s">
        <v>1392</v>
      </c>
      <c r="D86" s="562"/>
      <c r="E86" s="562"/>
      <c r="F86" s="556"/>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287"/>
      <c r="AF86" s="266"/>
      <c r="AG86" s="259"/>
      <c r="AH86" s="259"/>
      <c r="AI86" s="259"/>
      <c r="AJ86" s="259"/>
    </row>
    <row r="87" spans="1:36" ht="15" customHeight="1">
      <c r="A87" s="1569"/>
      <c r="B87" s="1570"/>
      <c r="C87" s="1623" t="s">
        <v>1393</v>
      </c>
      <c r="D87" s="1624"/>
      <c r="E87" s="555" t="s">
        <v>750</v>
      </c>
      <c r="F87" s="589">
        <v>3</v>
      </c>
      <c r="G87" s="1108"/>
      <c r="H87" s="1108"/>
      <c r="I87" s="1108"/>
      <c r="J87" s="1108"/>
      <c r="K87" s="1108"/>
      <c r="L87" s="1108"/>
      <c r="M87" s="1108"/>
      <c r="N87" s="1108"/>
      <c r="O87" s="1108"/>
      <c r="P87" s="1108"/>
      <c r="Q87" s="1108"/>
      <c r="R87" s="1108"/>
      <c r="S87" s="1108"/>
      <c r="T87" s="1108"/>
      <c r="U87" s="1108"/>
      <c r="V87" s="1108"/>
      <c r="W87" s="1108"/>
      <c r="X87" s="1108"/>
      <c r="Y87" s="1108"/>
      <c r="Z87" s="1108"/>
      <c r="AA87" s="1108"/>
      <c r="AB87" s="1108"/>
      <c r="AC87" s="1108"/>
      <c r="AD87" s="1108"/>
      <c r="AE87" s="267"/>
      <c r="AF87" s="266"/>
      <c r="AG87" s="259"/>
      <c r="AH87" s="259"/>
      <c r="AI87" s="259"/>
      <c r="AJ87" s="259"/>
    </row>
    <row r="88" spans="1:36" ht="15" customHeight="1">
      <c r="A88" s="1569"/>
      <c r="B88" s="1570"/>
      <c r="C88" s="1625"/>
      <c r="D88" s="1626"/>
      <c r="E88" s="267" t="s">
        <v>1325</v>
      </c>
      <c r="F88" s="263">
        <v>0</v>
      </c>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1107"/>
      <c r="AE88" s="267"/>
      <c r="AF88" s="266"/>
      <c r="AG88" s="259"/>
      <c r="AH88" s="259"/>
      <c r="AI88" s="259"/>
      <c r="AJ88" s="259"/>
    </row>
    <row r="89" spans="1:36" ht="15" customHeight="1">
      <c r="A89" s="1569"/>
      <c r="B89" s="1570"/>
      <c r="C89" s="1627" t="s">
        <v>1394</v>
      </c>
      <c r="D89" s="1628"/>
      <c r="E89" s="267" t="s">
        <v>750</v>
      </c>
      <c r="F89" s="263">
        <v>3</v>
      </c>
      <c r="G89" s="1108"/>
      <c r="H89" s="1108"/>
      <c r="I89" s="1108"/>
      <c r="J89" s="1108"/>
      <c r="K89" s="1108"/>
      <c r="L89" s="1108"/>
      <c r="M89" s="1108"/>
      <c r="N89" s="1108"/>
      <c r="O89" s="1108"/>
      <c r="P89" s="1108"/>
      <c r="Q89" s="1108"/>
      <c r="R89" s="1108"/>
      <c r="S89" s="1108"/>
      <c r="T89" s="1108"/>
      <c r="U89" s="1108"/>
      <c r="V89" s="1108"/>
      <c r="W89" s="1108"/>
      <c r="X89" s="1108"/>
      <c r="Y89" s="1108"/>
      <c r="Z89" s="1108"/>
      <c r="AA89" s="1108"/>
      <c r="AB89" s="1108"/>
      <c r="AC89" s="1108"/>
      <c r="AD89" s="1108"/>
      <c r="AE89" s="267"/>
      <c r="AF89" s="266"/>
      <c r="AG89" s="259"/>
      <c r="AH89" s="259"/>
      <c r="AI89" s="259"/>
      <c r="AJ89" s="259"/>
    </row>
    <row r="90" spans="1:36" ht="15" customHeight="1">
      <c r="A90" s="1569"/>
      <c r="B90" s="1570"/>
      <c r="C90" s="1623"/>
      <c r="D90" s="1624"/>
      <c r="E90" s="590" t="s">
        <v>1325</v>
      </c>
      <c r="F90" s="553">
        <v>0</v>
      </c>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267"/>
      <c r="AF90" s="266"/>
      <c r="AG90" s="259"/>
      <c r="AH90" s="259"/>
      <c r="AI90" s="259"/>
      <c r="AJ90" s="259"/>
    </row>
    <row r="91" spans="1:36" ht="15" customHeight="1">
      <c r="A91" s="1569"/>
      <c r="B91" s="1580"/>
      <c r="C91" s="633" t="s">
        <v>1395</v>
      </c>
      <c r="D91" s="618"/>
      <c r="E91" s="618"/>
      <c r="F91" s="632"/>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287"/>
      <c r="AF91" s="266"/>
      <c r="AG91" s="259"/>
      <c r="AH91" s="259"/>
      <c r="AI91" s="259"/>
      <c r="AJ91" s="259"/>
    </row>
    <row r="92" spans="1:36" ht="15" customHeight="1">
      <c r="A92" s="1569"/>
      <c r="B92" s="1570"/>
      <c r="C92" s="1627" t="s">
        <v>1396</v>
      </c>
      <c r="D92" s="1628"/>
      <c r="E92" s="555" t="s">
        <v>750</v>
      </c>
      <c r="F92" s="589">
        <v>2</v>
      </c>
      <c r="G92" s="1108"/>
      <c r="H92" s="1108"/>
      <c r="I92" s="1108"/>
      <c r="J92" s="1108"/>
      <c r="K92" s="1108"/>
      <c r="L92" s="1108"/>
      <c r="M92" s="1108"/>
      <c r="N92" s="1108"/>
      <c r="O92" s="1108"/>
      <c r="P92" s="1108"/>
      <c r="Q92" s="1108"/>
      <c r="R92" s="1108"/>
      <c r="S92" s="1108"/>
      <c r="T92" s="1108"/>
      <c r="U92" s="1108"/>
      <c r="V92" s="1108"/>
      <c r="W92" s="1108"/>
      <c r="X92" s="1108"/>
      <c r="Y92" s="1108"/>
      <c r="Z92" s="1108"/>
      <c r="AA92" s="1108"/>
      <c r="AB92" s="1108"/>
      <c r="AC92" s="1108"/>
      <c r="AD92" s="1108"/>
      <c r="AE92" s="267"/>
      <c r="AF92" s="266"/>
      <c r="AG92" s="259"/>
      <c r="AH92" s="259"/>
      <c r="AI92" s="259"/>
      <c r="AJ92" s="259"/>
    </row>
    <row r="93" spans="1:36" ht="15" customHeight="1">
      <c r="A93" s="1569"/>
      <c r="B93" s="1570"/>
      <c r="C93" s="1625"/>
      <c r="D93" s="1626"/>
      <c r="E93" s="267" t="s">
        <v>1325</v>
      </c>
      <c r="F93" s="263">
        <v>0</v>
      </c>
      <c r="G93" s="1107"/>
      <c r="H93" s="1107"/>
      <c r="I93" s="1107"/>
      <c r="J93" s="1107"/>
      <c r="K93" s="1107"/>
      <c r="L93" s="1107"/>
      <c r="M93" s="1107"/>
      <c r="N93" s="1107"/>
      <c r="O93" s="1107"/>
      <c r="P93" s="1107"/>
      <c r="Q93" s="1107"/>
      <c r="R93" s="1107"/>
      <c r="S93" s="1107"/>
      <c r="T93" s="1107"/>
      <c r="U93" s="1107"/>
      <c r="V93" s="1107"/>
      <c r="W93" s="1107"/>
      <c r="X93" s="1107"/>
      <c r="Y93" s="1107"/>
      <c r="Z93" s="1107"/>
      <c r="AA93" s="1107"/>
      <c r="AB93" s="1107"/>
      <c r="AC93" s="1107"/>
      <c r="AD93" s="1107"/>
      <c r="AE93" s="267"/>
      <c r="AF93" s="266"/>
      <c r="AG93" s="259"/>
      <c r="AH93" s="259"/>
      <c r="AI93" s="259"/>
      <c r="AJ93" s="259"/>
    </row>
    <row r="94" spans="1:36" ht="15" customHeight="1">
      <c r="A94" s="1569"/>
      <c r="B94" s="1570"/>
      <c r="C94" s="1627" t="s">
        <v>1394</v>
      </c>
      <c r="D94" s="1628"/>
      <c r="E94" s="267" t="s">
        <v>750</v>
      </c>
      <c r="F94" s="263">
        <v>2</v>
      </c>
      <c r="G94" s="1108"/>
      <c r="H94" s="1108"/>
      <c r="I94" s="1108"/>
      <c r="J94" s="1108"/>
      <c r="K94" s="1108"/>
      <c r="L94" s="1108"/>
      <c r="M94" s="1108"/>
      <c r="N94" s="1108"/>
      <c r="O94" s="1108"/>
      <c r="P94" s="1108"/>
      <c r="Q94" s="1108"/>
      <c r="R94" s="1108"/>
      <c r="S94" s="1108"/>
      <c r="T94" s="1108"/>
      <c r="U94" s="1108"/>
      <c r="V94" s="1108"/>
      <c r="W94" s="1108"/>
      <c r="X94" s="1108"/>
      <c r="Y94" s="1108"/>
      <c r="Z94" s="1108"/>
      <c r="AA94" s="1108"/>
      <c r="AB94" s="1108"/>
      <c r="AC94" s="1108"/>
      <c r="AD94" s="1108"/>
      <c r="AE94" s="267"/>
      <c r="AF94" s="266"/>
      <c r="AG94" s="259"/>
      <c r="AH94" s="259"/>
      <c r="AI94" s="259"/>
      <c r="AJ94" s="259"/>
    </row>
    <row r="95" spans="1:36" ht="15" customHeight="1">
      <c r="A95" s="1571"/>
      <c r="B95" s="1572"/>
      <c r="C95" s="1625"/>
      <c r="D95" s="1626"/>
      <c r="E95" s="267" t="s">
        <v>1325</v>
      </c>
      <c r="F95" s="263">
        <v>0</v>
      </c>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107"/>
      <c r="AE95" s="267"/>
      <c r="AF95" s="266"/>
      <c r="AG95" s="259"/>
      <c r="AH95" s="259"/>
      <c r="AI95" s="259"/>
      <c r="AJ95" s="259"/>
    </row>
    <row r="96" spans="1:36" ht="15" customHeight="1">
      <c r="A96" s="1567">
        <v>5</v>
      </c>
      <c r="B96" s="1568"/>
      <c r="C96" s="1573" t="s">
        <v>1969</v>
      </c>
      <c r="D96" s="1574"/>
      <c r="E96" s="267" t="s">
        <v>1397</v>
      </c>
      <c r="F96" s="263">
        <v>4</v>
      </c>
      <c r="G96" s="1108"/>
      <c r="H96" s="1108"/>
      <c r="I96" s="1108"/>
      <c r="J96" s="1108"/>
      <c r="K96" s="1108"/>
      <c r="L96" s="1108"/>
      <c r="M96" s="1108"/>
      <c r="N96" s="1108"/>
      <c r="O96" s="1108"/>
      <c r="P96" s="1108"/>
      <c r="Q96" s="1108"/>
      <c r="R96" s="1108"/>
      <c r="S96" s="1108"/>
      <c r="T96" s="1108"/>
      <c r="U96" s="1108"/>
      <c r="V96" s="1108"/>
      <c r="W96" s="1108"/>
      <c r="X96" s="1108"/>
      <c r="Y96" s="1108"/>
      <c r="Z96" s="1108"/>
      <c r="AA96" s="1108"/>
      <c r="AB96" s="1108"/>
      <c r="AC96" s="1108"/>
      <c r="AD96" s="1108"/>
      <c r="AE96" s="267"/>
      <c r="AF96" s="266"/>
      <c r="AG96" s="259"/>
      <c r="AH96" s="259"/>
      <c r="AI96" s="259"/>
      <c r="AJ96" s="259"/>
    </row>
    <row r="97" spans="1:36" ht="15" customHeight="1">
      <c r="A97" s="1569"/>
      <c r="B97" s="1570"/>
      <c r="C97" s="1575"/>
      <c r="D97" s="1576"/>
      <c r="E97" s="267" t="s">
        <v>1398</v>
      </c>
      <c r="F97" s="263">
        <v>3</v>
      </c>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267"/>
      <c r="AF97" s="266"/>
      <c r="AG97" s="259"/>
      <c r="AH97" s="259"/>
      <c r="AI97" s="259"/>
      <c r="AJ97" s="259"/>
    </row>
    <row r="98" spans="1:36" ht="15" customHeight="1">
      <c r="A98" s="1569"/>
      <c r="B98" s="1570"/>
      <c r="C98" s="1575"/>
      <c r="D98" s="1576"/>
      <c r="E98" s="276" t="s">
        <v>1399</v>
      </c>
      <c r="F98" s="263">
        <v>2</v>
      </c>
      <c r="G98" s="1560"/>
      <c r="H98" s="1560"/>
      <c r="I98" s="1560"/>
      <c r="J98" s="1560"/>
      <c r="K98" s="1560"/>
      <c r="L98" s="1560"/>
      <c r="M98" s="1560"/>
      <c r="N98" s="1560"/>
      <c r="O98" s="1560"/>
      <c r="P98" s="1560"/>
      <c r="Q98" s="1560"/>
      <c r="R98" s="1560"/>
      <c r="S98" s="1560"/>
      <c r="T98" s="1560"/>
      <c r="U98" s="1560"/>
      <c r="V98" s="1560"/>
      <c r="W98" s="1560"/>
      <c r="X98" s="1560"/>
      <c r="Y98" s="1560"/>
      <c r="Z98" s="1560"/>
      <c r="AA98" s="1560"/>
      <c r="AB98" s="1560"/>
      <c r="AC98" s="1560"/>
      <c r="AD98" s="1560"/>
      <c r="AE98" s="267"/>
      <c r="AF98" s="266"/>
      <c r="AG98" s="259"/>
      <c r="AH98" s="259"/>
      <c r="AI98" s="259"/>
      <c r="AJ98" s="259"/>
    </row>
    <row r="99" spans="1:36" ht="15" customHeight="1">
      <c r="A99" s="1569"/>
      <c r="B99" s="1570"/>
      <c r="C99" s="1575"/>
      <c r="D99" s="1576"/>
      <c r="E99" s="267" t="s">
        <v>1400</v>
      </c>
      <c r="F99" s="263">
        <v>1</v>
      </c>
      <c r="G99" s="1560"/>
      <c r="H99" s="1560"/>
      <c r="I99" s="1560"/>
      <c r="J99" s="1560"/>
      <c r="K99" s="1560"/>
      <c r="L99" s="1560"/>
      <c r="M99" s="1560"/>
      <c r="N99" s="1560"/>
      <c r="O99" s="1560"/>
      <c r="P99" s="1560"/>
      <c r="Q99" s="1560"/>
      <c r="R99" s="1560"/>
      <c r="S99" s="1560"/>
      <c r="T99" s="1560"/>
      <c r="U99" s="1560"/>
      <c r="V99" s="1560"/>
      <c r="W99" s="1560"/>
      <c r="X99" s="1560"/>
      <c r="Y99" s="1560"/>
      <c r="Z99" s="1560"/>
      <c r="AA99" s="1560"/>
      <c r="AB99" s="1560"/>
      <c r="AC99" s="1560"/>
      <c r="AD99" s="1560"/>
      <c r="AE99" s="267"/>
      <c r="AF99" s="266"/>
      <c r="AG99" s="259"/>
      <c r="AH99" s="259"/>
      <c r="AI99" s="259"/>
      <c r="AJ99" s="259"/>
    </row>
    <row r="100" spans="1:36" ht="15" customHeight="1">
      <c r="A100" s="1571"/>
      <c r="B100" s="1572"/>
      <c r="C100" s="1609"/>
      <c r="D100" s="1610"/>
      <c r="E100" s="267" t="s">
        <v>1325</v>
      </c>
      <c r="F100" s="263">
        <v>0</v>
      </c>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c r="AB100" s="1107"/>
      <c r="AC100" s="1107"/>
      <c r="AD100" s="1107"/>
      <c r="AE100" s="267"/>
      <c r="AF100" s="266"/>
      <c r="AG100" s="259"/>
      <c r="AH100" s="259"/>
      <c r="AI100" s="259"/>
      <c r="AJ100" s="259"/>
    </row>
    <row r="101" spans="1:36" ht="15" customHeight="1">
      <c r="A101" s="1567">
        <v>6</v>
      </c>
      <c r="B101" s="1568"/>
      <c r="C101" s="1573" t="s">
        <v>1970</v>
      </c>
      <c r="D101" s="1574"/>
      <c r="E101" s="278" t="s">
        <v>1401</v>
      </c>
      <c r="F101" s="358">
        <v>3</v>
      </c>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267"/>
      <c r="AF101" s="266"/>
      <c r="AG101" s="259"/>
      <c r="AH101" s="259"/>
      <c r="AI101" s="259"/>
      <c r="AJ101" s="259"/>
    </row>
    <row r="102" spans="1:36" ht="15" customHeight="1">
      <c r="A102" s="1569"/>
      <c r="B102" s="1570"/>
      <c r="C102" s="1575"/>
      <c r="D102" s="1576"/>
      <c r="E102" s="278" t="s">
        <v>1402</v>
      </c>
      <c r="F102" s="358"/>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67"/>
      <c r="AF102" s="266"/>
      <c r="AG102" s="259"/>
      <c r="AH102" s="259"/>
      <c r="AI102" s="259"/>
      <c r="AJ102" s="259"/>
    </row>
    <row r="103" spans="1:36" ht="15" customHeight="1">
      <c r="A103" s="1569"/>
      <c r="B103" s="1570"/>
      <c r="C103" s="1575"/>
      <c r="D103" s="1576"/>
      <c r="E103" s="276" t="s">
        <v>1403</v>
      </c>
      <c r="F103" s="358">
        <v>3</v>
      </c>
      <c r="G103" s="1108"/>
      <c r="H103" s="1108"/>
      <c r="I103" s="1108"/>
      <c r="J103" s="1108"/>
      <c r="K103" s="1108"/>
      <c r="L103" s="1108"/>
      <c r="M103" s="1108"/>
      <c r="N103" s="1108"/>
      <c r="O103" s="1108"/>
      <c r="P103" s="1108"/>
      <c r="Q103" s="1108"/>
      <c r="R103" s="1108"/>
      <c r="S103" s="1108"/>
      <c r="T103" s="1108"/>
      <c r="U103" s="1108"/>
      <c r="V103" s="1108"/>
      <c r="W103" s="1108"/>
      <c r="X103" s="1108"/>
      <c r="Y103" s="1108"/>
      <c r="Z103" s="1108"/>
      <c r="AA103" s="1108"/>
      <c r="AB103" s="1108"/>
      <c r="AC103" s="1108"/>
      <c r="AD103" s="1108"/>
      <c r="AE103" s="267"/>
      <c r="AF103" s="266"/>
      <c r="AG103" s="259"/>
      <c r="AH103" s="259"/>
      <c r="AI103" s="259"/>
      <c r="AJ103" s="259"/>
    </row>
    <row r="104" spans="1:36" ht="15" customHeight="1">
      <c r="A104" s="1569"/>
      <c r="B104" s="1570"/>
      <c r="C104" s="1575"/>
      <c r="D104" s="1576"/>
      <c r="E104" s="278" t="s">
        <v>1404</v>
      </c>
      <c r="F104" s="358">
        <v>1</v>
      </c>
      <c r="G104" s="1560"/>
      <c r="H104" s="1560"/>
      <c r="I104" s="1560"/>
      <c r="J104" s="1560"/>
      <c r="K104" s="1560"/>
      <c r="L104" s="1560"/>
      <c r="M104" s="1560"/>
      <c r="N104" s="1560"/>
      <c r="O104" s="1560"/>
      <c r="P104" s="1560"/>
      <c r="Q104" s="1560"/>
      <c r="R104" s="1560"/>
      <c r="S104" s="1560"/>
      <c r="T104" s="1560"/>
      <c r="U104" s="1560"/>
      <c r="V104" s="1560"/>
      <c r="W104" s="1560"/>
      <c r="X104" s="1560"/>
      <c r="Y104" s="1560"/>
      <c r="Z104" s="1560"/>
      <c r="AA104" s="1560"/>
      <c r="AB104" s="1560"/>
      <c r="AC104" s="1560"/>
      <c r="AD104" s="1560"/>
      <c r="AE104" s="267"/>
      <c r="AF104" s="266"/>
      <c r="AG104" s="259"/>
      <c r="AH104" s="259"/>
      <c r="AI104" s="259"/>
      <c r="AJ104" s="259"/>
    </row>
    <row r="105" spans="1:36" ht="15" customHeight="1">
      <c r="A105" s="1571"/>
      <c r="B105" s="1572"/>
      <c r="C105" s="1575"/>
      <c r="D105" s="1576"/>
      <c r="E105" s="617" t="s">
        <v>1405</v>
      </c>
      <c r="F105" s="616">
        <v>0</v>
      </c>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267"/>
      <c r="AF105" s="266"/>
      <c r="AG105" s="259"/>
      <c r="AH105" s="259"/>
      <c r="AI105" s="259"/>
      <c r="AJ105" s="259"/>
    </row>
    <row r="106" spans="1:36" ht="15" customHeight="1">
      <c r="A106" s="1567">
        <v>7</v>
      </c>
      <c r="B106" s="1579"/>
      <c r="C106" s="564" t="s">
        <v>1971</v>
      </c>
      <c r="D106" s="565"/>
      <c r="E106" s="562"/>
      <c r="F106" s="556"/>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287"/>
      <c r="AF106" s="266"/>
      <c r="AG106" s="259"/>
      <c r="AH106" s="259"/>
      <c r="AI106" s="259"/>
      <c r="AJ106" s="259"/>
    </row>
    <row r="107" spans="1:36" ht="15" customHeight="1">
      <c r="A107" s="1569"/>
      <c r="B107" s="1580"/>
      <c r="C107" s="612" t="s">
        <v>1406</v>
      </c>
      <c r="D107" s="284"/>
      <c r="E107" s="286" t="s">
        <v>1407</v>
      </c>
      <c r="F107" s="589">
        <v>3</v>
      </c>
      <c r="G107" s="1108"/>
      <c r="H107" s="1108"/>
      <c r="I107" s="1108"/>
      <c r="J107" s="1108"/>
      <c r="K107" s="1108"/>
      <c r="L107" s="1108"/>
      <c r="M107" s="1108"/>
      <c r="N107" s="1108"/>
      <c r="O107" s="1108"/>
      <c r="P107" s="1108"/>
      <c r="Q107" s="1108"/>
      <c r="R107" s="1108"/>
      <c r="S107" s="1108"/>
      <c r="T107" s="1108"/>
      <c r="U107" s="1108"/>
      <c r="V107" s="1108"/>
      <c r="W107" s="1108"/>
      <c r="X107" s="1108"/>
      <c r="Y107" s="1108"/>
      <c r="Z107" s="1108"/>
      <c r="AA107" s="1108"/>
      <c r="AB107" s="1108"/>
      <c r="AC107" s="1108"/>
      <c r="AD107" s="1108"/>
      <c r="AE107" s="267"/>
      <c r="AF107" s="266"/>
      <c r="AG107" s="259"/>
      <c r="AH107" s="259"/>
      <c r="AI107" s="259"/>
      <c r="AJ107" s="259"/>
    </row>
    <row r="108" spans="1:36" ht="15" customHeight="1">
      <c r="A108" s="1569"/>
      <c r="B108" s="1580"/>
      <c r="C108" s="610" t="s">
        <v>1408</v>
      </c>
      <c r="D108" s="289"/>
      <c r="E108" s="287" t="s">
        <v>1409</v>
      </c>
      <c r="F108" s="263">
        <v>2</v>
      </c>
      <c r="G108" s="1560"/>
      <c r="H108" s="1560"/>
      <c r="I108" s="1560"/>
      <c r="J108" s="1560"/>
      <c r="K108" s="1560"/>
      <c r="L108" s="1560"/>
      <c r="M108" s="1560"/>
      <c r="N108" s="1560"/>
      <c r="O108" s="1560"/>
      <c r="P108" s="1560"/>
      <c r="Q108" s="1560"/>
      <c r="R108" s="1560"/>
      <c r="S108" s="1560"/>
      <c r="T108" s="1560"/>
      <c r="U108" s="1560"/>
      <c r="V108" s="1560"/>
      <c r="W108" s="1560"/>
      <c r="X108" s="1560"/>
      <c r="Y108" s="1560"/>
      <c r="Z108" s="1560"/>
      <c r="AA108" s="1560"/>
      <c r="AB108" s="1560"/>
      <c r="AC108" s="1560"/>
      <c r="AD108" s="1560"/>
      <c r="AE108" s="267"/>
      <c r="AF108" s="266"/>
      <c r="AG108" s="259"/>
      <c r="AH108" s="259"/>
      <c r="AI108" s="259"/>
      <c r="AJ108" s="259"/>
    </row>
    <row r="109" spans="1:36" ht="15" customHeight="1">
      <c r="A109" s="1569"/>
      <c r="B109" s="1580"/>
      <c r="C109" s="610" t="s">
        <v>1410</v>
      </c>
      <c r="D109" s="289"/>
      <c r="E109" s="287" t="s">
        <v>1411</v>
      </c>
      <c r="F109" s="263">
        <v>1</v>
      </c>
      <c r="G109" s="1560"/>
      <c r="H109" s="1560"/>
      <c r="I109" s="1560"/>
      <c r="J109" s="1560"/>
      <c r="K109" s="1560"/>
      <c r="L109" s="1560"/>
      <c r="M109" s="1560"/>
      <c r="N109" s="1560"/>
      <c r="O109" s="1560"/>
      <c r="P109" s="1560"/>
      <c r="Q109" s="1560"/>
      <c r="R109" s="1560"/>
      <c r="S109" s="1560"/>
      <c r="T109" s="1560"/>
      <c r="U109" s="1560"/>
      <c r="V109" s="1560"/>
      <c r="W109" s="1560"/>
      <c r="X109" s="1560"/>
      <c r="Y109" s="1560"/>
      <c r="Z109" s="1560"/>
      <c r="AA109" s="1560"/>
      <c r="AB109" s="1560"/>
      <c r="AC109" s="1560"/>
      <c r="AD109" s="1560"/>
      <c r="AE109" s="267"/>
      <c r="AF109" s="266"/>
      <c r="AG109" s="259"/>
      <c r="AH109" s="259"/>
      <c r="AI109" s="259"/>
      <c r="AJ109" s="259"/>
    </row>
    <row r="110" spans="1:36" ht="15" customHeight="1">
      <c r="A110" s="1569"/>
      <c r="B110" s="1580"/>
      <c r="C110" s="610" t="s">
        <v>1412</v>
      </c>
      <c r="D110" s="289"/>
      <c r="E110" s="287" t="s">
        <v>876</v>
      </c>
      <c r="F110" s="263">
        <v>0</v>
      </c>
      <c r="G110" s="1560"/>
      <c r="H110" s="1560"/>
      <c r="I110" s="1560"/>
      <c r="J110" s="1560"/>
      <c r="K110" s="1560"/>
      <c r="L110" s="1560"/>
      <c r="M110" s="1560"/>
      <c r="N110" s="1560"/>
      <c r="O110" s="1560"/>
      <c r="P110" s="1560"/>
      <c r="Q110" s="1560"/>
      <c r="R110" s="1560"/>
      <c r="S110" s="1560"/>
      <c r="T110" s="1560"/>
      <c r="U110" s="1560"/>
      <c r="V110" s="1560"/>
      <c r="W110" s="1560"/>
      <c r="X110" s="1560"/>
      <c r="Y110" s="1560"/>
      <c r="Z110" s="1560"/>
      <c r="AA110" s="1560"/>
      <c r="AB110" s="1560"/>
      <c r="AC110" s="1560"/>
      <c r="AD110" s="1560"/>
      <c r="AE110" s="267"/>
      <c r="AF110" s="266"/>
      <c r="AG110" s="259"/>
      <c r="AH110" s="259"/>
      <c r="AI110" s="259"/>
      <c r="AJ110" s="259"/>
    </row>
    <row r="111" spans="1:36" ht="15" customHeight="1">
      <c r="A111" s="1571"/>
      <c r="B111" s="1581"/>
      <c r="C111" s="611" t="s">
        <v>1413</v>
      </c>
      <c r="D111" s="286"/>
      <c r="E111" s="287"/>
      <c r="F111" s="263"/>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c r="AB111" s="1107"/>
      <c r="AC111" s="1107"/>
      <c r="AD111" s="1107"/>
      <c r="AE111" s="267"/>
      <c r="AF111" s="266"/>
      <c r="AG111" s="259"/>
      <c r="AH111" s="259"/>
      <c r="AI111" s="259"/>
      <c r="AJ111" s="259"/>
    </row>
    <row r="112" spans="1:36" ht="15" customHeight="1">
      <c r="A112" s="1567">
        <v>8</v>
      </c>
      <c r="B112" s="1568"/>
      <c r="C112" s="1573" t="s">
        <v>1972</v>
      </c>
      <c r="D112" s="1574"/>
      <c r="E112" s="267" t="s">
        <v>750</v>
      </c>
      <c r="F112" s="263">
        <v>2</v>
      </c>
      <c r="G112" s="1108"/>
      <c r="H112" s="1108"/>
      <c r="I112" s="1108"/>
      <c r="J112" s="1108"/>
      <c r="K112" s="1108"/>
      <c r="L112" s="1108"/>
      <c r="M112" s="1108"/>
      <c r="N112" s="1108"/>
      <c r="O112" s="1108"/>
      <c r="P112" s="1108"/>
      <c r="Q112" s="1108"/>
      <c r="R112" s="1108"/>
      <c r="S112" s="1108"/>
      <c r="T112" s="1108"/>
      <c r="U112" s="1108"/>
      <c r="V112" s="1108"/>
      <c r="W112" s="1108"/>
      <c r="X112" s="1108"/>
      <c r="Y112" s="1108"/>
      <c r="Z112" s="1108"/>
      <c r="AA112" s="1108"/>
      <c r="AB112" s="1108"/>
      <c r="AC112" s="1108"/>
      <c r="AD112" s="1108"/>
      <c r="AE112" s="267"/>
      <c r="AF112" s="266"/>
      <c r="AG112" s="259"/>
      <c r="AH112" s="259"/>
      <c r="AI112" s="259"/>
      <c r="AJ112" s="259"/>
    </row>
    <row r="113" spans="1:36" ht="15" customHeight="1">
      <c r="A113" s="1571"/>
      <c r="B113" s="1572"/>
      <c r="C113" s="1575"/>
      <c r="D113" s="1576"/>
      <c r="E113" s="590" t="s">
        <v>1325</v>
      </c>
      <c r="F113" s="553">
        <v>0</v>
      </c>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267"/>
      <c r="AF113" s="266"/>
      <c r="AG113" s="259"/>
      <c r="AH113" s="259"/>
      <c r="AI113" s="259"/>
      <c r="AJ113" s="259"/>
    </row>
    <row r="114" spans="1:36" ht="27.75" customHeight="1">
      <c r="A114" s="1594" t="s">
        <v>969</v>
      </c>
      <c r="B114" s="1608"/>
      <c r="C114" s="627" t="s">
        <v>970</v>
      </c>
      <c r="D114" s="629"/>
      <c r="E114" s="629"/>
      <c r="F114" s="630"/>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287"/>
      <c r="AF114" s="266"/>
      <c r="AG114" s="259"/>
      <c r="AH114" s="259"/>
      <c r="AI114" s="259"/>
      <c r="AJ114" s="259"/>
    </row>
    <row r="115" spans="1:36" ht="17.25" customHeight="1">
      <c r="A115" s="1567">
        <v>1</v>
      </c>
      <c r="B115" s="1568"/>
      <c r="C115" s="1554" t="s">
        <v>1973</v>
      </c>
      <c r="D115" s="1555"/>
      <c r="E115" s="592" t="s">
        <v>1414</v>
      </c>
      <c r="F115" s="589">
        <v>5</v>
      </c>
      <c r="G115" s="1108"/>
      <c r="H115" s="1108"/>
      <c r="I115" s="1108"/>
      <c r="J115" s="1108"/>
      <c r="K115" s="1108"/>
      <c r="L115" s="1108"/>
      <c r="M115" s="1108"/>
      <c r="N115" s="1108"/>
      <c r="O115" s="1108"/>
      <c r="P115" s="1108"/>
      <c r="Q115" s="1108"/>
      <c r="R115" s="1108"/>
      <c r="S115" s="1108"/>
      <c r="T115" s="1108"/>
      <c r="U115" s="1108"/>
      <c r="V115" s="1108"/>
      <c r="W115" s="1108"/>
      <c r="X115" s="1108"/>
      <c r="Y115" s="1108"/>
      <c r="Z115" s="1108"/>
      <c r="AA115" s="1108"/>
      <c r="AB115" s="1108"/>
      <c r="AC115" s="1108"/>
      <c r="AD115" s="1108"/>
      <c r="AE115" s="267"/>
      <c r="AF115" s="266"/>
      <c r="AG115" s="259"/>
      <c r="AH115" s="259"/>
      <c r="AI115" s="259"/>
      <c r="AJ115" s="259"/>
    </row>
    <row r="116" spans="1:36" ht="15" customHeight="1">
      <c r="A116" s="1569"/>
      <c r="B116" s="1570"/>
      <c r="C116" s="1556"/>
      <c r="D116" s="1557"/>
      <c r="E116" s="267" t="s">
        <v>1415</v>
      </c>
      <c r="F116" s="263">
        <v>4</v>
      </c>
      <c r="G116" s="1560"/>
      <c r="H116" s="1560"/>
      <c r="I116" s="1560"/>
      <c r="J116" s="1560"/>
      <c r="K116" s="1560"/>
      <c r="L116" s="1560"/>
      <c r="M116" s="1560"/>
      <c r="N116" s="1560"/>
      <c r="O116" s="1560"/>
      <c r="P116" s="1560"/>
      <c r="Q116" s="1560"/>
      <c r="R116" s="1560"/>
      <c r="S116" s="1560"/>
      <c r="T116" s="1560"/>
      <c r="U116" s="1560"/>
      <c r="V116" s="1560"/>
      <c r="W116" s="1560"/>
      <c r="X116" s="1560"/>
      <c r="Y116" s="1560"/>
      <c r="Z116" s="1560"/>
      <c r="AA116" s="1560"/>
      <c r="AB116" s="1560"/>
      <c r="AC116" s="1560"/>
      <c r="AD116" s="1560"/>
      <c r="AE116" s="267"/>
      <c r="AF116" s="266"/>
      <c r="AG116" s="259"/>
      <c r="AH116" s="259"/>
      <c r="AI116" s="259"/>
      <c r="AJ116" s="259"/>
    </row>
    <row r="117" spans="1:36" ht="15" customHeight="1">
      <c r="A117" s="1569"/>
      <c r="B117" s="1570"/>
      <c r="C117" s="1556"/>
      <c r="D117" s="1557"/>
      <c r="E117" s="267" t="s">
        <v>1416</v>
      </c>
      <c r="F117" s="263">
        <v>3</v>
      </c>
      <c r="G117" s="1560"/>
      <c r="H117" s="1560"/>
      <c r="I117" s="1560"/>
      <c r="J117" s="1560"/>
      <c r="K117" s="1560"/>
      <c r="L117" s="1560"/>
      <c r="M117" s="1560"/>
      <c r="N117" s="1560"/>
      <c r="O117" s="1560"/>
      <c r="P117" s="1560"/>
      <c r="Q117" s="1560"/>
      <c r="R117" s="1560"/>
      <c r="S117" s="1560"/>
      <c r="T117" s="1560"/>
      <c r="U117" s="1560"/>
      <c r="V117" s="1560"/>
      <c r="W117" s="1560"/>
      <c r="X117" s="1560"/>
      <c r="Y117" s="1560"/>
      <c r="Z117" s="1560"/>
      <c r="AA117" s="1560"/>
      <c r="AB117" s="1560"/>
      <c r="AC117" s="1560"/>
      <c r="AD117" s="1560"/>
      <c r="AE117" s="267"/>
      <c r="AF117" s="266"/>
      <c r="AG117" s="259"/>
      <c r="AH117" s="259"/>
      <c r="AI117" s="259"/>
      <c r="AJ117" s="259"/>
    </row>
    <row r="118" spans="1:36" ht="15" customHeight="1">
      <c r="A118" s="1569"/>
      <c r="B118" s="1570"/>
      <c r="C118" s="1556"/>
      <c r="D118" s="1557"/>
      <c r="E118" s="267" t="s">
        <v>1417</v>
      </c>
      <c r="F118" s="263">
        <v>2</v>
      </c>
      <c r="G118" s="1560"/>
      <c r="H118" s="1560"/>
      <c r="I118" s="1560"/>
      <c r="J118" s="1560"/>
      <c r="K118" s="1560"/>
      <c r="L118" s="1560"/>
      <c r="M118" s="1560"/>
      <c r="N118" s="1560"/>
      <c r="O118" s="1560"/>
      <c r="P118" s="1560"/>
      <c r="Q118" s="1560"/>
      <c r="R118" s="1560"/>
      <c r="S118" s="1560"/>
      <c r="T118" s="1560"/>
      <c r="U118" s="1560"/>
      <c r="V118" s="1560"/>
      <c r="W118" s="1560"/>
      <c r="X118" s="1560"/>
      <c r="Y118" s="1560"/>
      <c r="Z118" s="1560"/>
      <c r="AA118" s="1560"/>
      <c r="AB118" s="1560"/>
      <c r="AC118" s="1560"/>
      <c r="AD118" s="1560"/>
      <c r="AE118" s="267"/>
      <c r="AF118" s="266"/>
      <c r="AG118" s="259"/>
      <c r="AH118" s="259"/>
      <c r="AI118" s="259"/>
      <c r="AJ118" s="259"/>
    </row>
    <row r="119" spans="1:36" ht="15" customHeight="1">
      <c r="A119" s="1569"/>
      <c r="B119" s="1570"/>
      <c r="C119" s="1556"/>
      <c r="D119" s="1557"/>
      <c r="E119" s="267" t="s">
        <v>1418</v>
      </c>
      <c r="F119" s="263">
        <v>1</v>
      </c>
      <c r="G119" s="1560"/>
      <c r="H119" s="1560"/>
      <c r="I119" s="1560"/>
      <c r="J119" s="1560"/>
      <c r="K119" s="1560"/>
      <c r="L119" s="1560"/>
      <c r="M119" s="1560"/>
      <c r="N119" s="1560"/>
      <c r="O119" s="1560"/>
      <c r="P119" s="1560"/>
      <c r="Q119" s="1560"/>
      <c r="R119" s="1560"/>
      <c r="S119" s="1560"/>
      <c r="T119" s="1560"/>
      <c r="U119" s="1560"/>
      <c r="V119" s="1560"/>
      <c r="W119" s="1560"/>
      <c r="X119" s="1560"/>
      <c r="Y119" s="1560"/>
      <c r="Z119" s="1560"/>
      <c r="AA119" s="1560"/>
      <c r="AB119" s="1560"/>
      <c r="AC119" s="1560"/>
      <c r="AD119" s="1560"/>
      <c r="AE119" s="267"/>
      <c r="AF119" s="266"/>
      <c r="AG119" s="259"/>
      <c r="AH119" s="259"/>
      <c r="AI119" s="259"/>
      <c r="AJ119" s="259"/>
    </row>
    <row r="120" spans="1:36" ht="15" customHeight="1">
      <c r="A120" s="1571"/>
      <c r="B120" s="1572"/>
      <c r="C120" s="1558"/>
      <c r="D120" s="1559"/>
      <c r="E120" s="267" t="s">
        <v>1419</v>
      </c>
      <c r="F120" s="263">
        <v>0</v>
      </c>
      <c r="G120" s="1107"/>
      <c r="H120" s="1107"/>
      <c r="I120" s="1107"/>
      <c r="J120" s="1107"/>
      <c r="K120" s="1107"/>
      <c r="L120" s="1107"/>
      <c r="M120" s="1107"/>
      <c r="N120" s="1107"/>
      <c r="O120" s="1107"/>
      <c r="P120" s="1107"/>
      <c r="Q120" s="1107"/>
      <c r="R120" s="1107"/>
      <c r="S120" s="1107"/>
      <c r="T120" s="1107"/>
      <c r="U120" s="1107"/>
      <c r="V120" s="1107"/>
      <c r="W120" s="1107"/>
      <c r="X120" s="1107"/>
      <c r="Y120" s="1107"/>
      <c r="Z120" s="1107"/>
      <c r="AA120" s="1107"/>
      <c r="AB120" s="1107"/>
      <c r="AC120" s="1107"/>
      <c r="AD120" s="1107"/>
      <c r="AE120" s="267"/>
      <c r="AF120" s="266"/>
      <c r="AG120" s="259"/>
      <c r="AH120" s="259"/>
      <c r="AI120" s="259"/>
      <c r="AJ120" s="259"/>
    </row>
    <row r="121" spans="1:36" ht="15" customHeight="1">
      <c r="A121" s="1567">
        <v>2</v>
      </c>
      <c r="B121" s="1568"/>
      <c r="C121" s="1573" t="s">
        <v>1974</v>
      </c>
      <c r="D121" s="1574"/>
      <c r="E121" s="267" t="s">
        <v>1414</v>
      </c>
      <c r="F121" s="263">
        <v>5</v>
      </c>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267"/>
      <c r="AF121" s="266"/>
      <c r="AG121" s="259"/>
      <c r="AH121" s="259"/>
      <c r="AI121" s="259"/>
      <c r="AJ121" s="259"/>
    </row>
    <row r="122" spans="1:36" ht="15" customHeight="1">
      <c r="A122" s="1569"/>
      <c r="B122" s="1570"/>
      <c r="C122" s="1575"/>
      <c r="D122" s="1576"/>
      <c r="E122" s="267" t="s">
        <v>1420</v>
      </c>
      <c r="F122" s="263">
        <v>4</v>
      </c>
      <c r="G122" s="1560"/>
      <c r="H122" s="1560"/>
      <c r="I122" s="1560"/>
      <c r="J122" s="1560"/>
      <c r="K122" s="1560"/>
      <c r="L122" s="1560"/>
      <c r="M122" s="1560"/>
      <c r="N122" s="1560"/>
      <c r="O122" s="1560"/>
      <c r="P122" s="1560"/>
      <c r="Q122" s="1560"/>
      <c r="R122" s="1560"/>
      <c r="S122" s="1560"/>
      <c r="T122" s="1560"/>
      <c r="U122" s="1560"/>
      <c r="V122" s="1560"/>
      <c r="W122" s="1560"/>
      <c r="X122" s="1560"/>
      <c r="Y122" s="1560"/>
      <c r="Z122" s="1560"/>
      <c r="AA122" s="1560"/>
      <c r="AB122" s="1560"/>
      <c r="AC122" s="1560"/>
      <c r="AD122" s="1560"/>
      <c r="AE122" s="267"/>
      <c r="AF122" s="266"/>
      <c r="AG122" s="259"/>
      <c r="AH122" s="259"/>
      <c r="AI122" s="259"/>
      <c r="AJ122" s="259"/>
    </row>
    <row r="123" spans="1:36" ht="15" customHeight="1">
      <c r="A123" s="1569"/>
      <c r="B123" s="1570"/>
      <c r="C123" s="1575"/>
      <c r="D123" s="1576"/>
      <c r="E123" s="267" t="s">
        <v>1421</v>
      </c>
      <c r="F123" s="263">
        <v>3</v>
      </c>
      <c r="G123" s="1560"/>
      <c r="H123" s="1560"/>
      <c r="I123" s="1560"/>
      <c r="J123" s="1560"/>
      <c r="K123" s="1560"/>
      <c r="L123" s="1560"/>
      <c r="M123" s="1560"/>
      <c r="N123" s="1560"/>
      <c r="O123" s="1560"/>
      <c r="P123" s="1560"/>
      <c r="Q123" s="1560"/>
      <c r="R123" s="1560"/>
      <c r="S123" s="1560"/>
      <c r="T123" s="1560"/>
      <c r="U123" s="1560"/>
      <c r="V123" s="1560"/>
      <c r="W123" s="1560"/>
      <c r="X123" s="1560"/>
      <c r="Y123" s="1560"/>
      <c r="Z123" s="1560"/>
      <c r="AA123" s="1560"/>
      <c r="AB123" s="1560"/>
      <c r="AC123" s="1560"/>
      <c r="AD123" s="1560"/>
      <c r="AE123" s="267"/>
      <c r="AF123" s="266"/>
      <c r="AG123" s="259"/>
      <c r="AH123" s="259"/>
      <c r="AI123" s="259"/>
      <c r="AJ123" s="259"/>
    </row>
    <row r="124" spans="1:36" ht="15" customHeight="1">
      <c r="A124" s="1569"/>
      <c r="B124" s="1570"/>
      <c r="C124" s="1575"/>
      <c r="D124" s="1576"/>
      <c r="E124" s="267" t="s">
        <v>1417</v>
      </c>
      <c r="F124" s="263">
        <v>2</v>
      </c>
      <c r="G124" s="1560"/>
      <c r="H124" s="1560"/>
      <c r="I124" s="1560"/>
      <c r="J124" s="1560"/>
      <c r="K124" s="1560"/>
      <c r="L124" s="1560"/>
      <c r="M124" s="1560"/>
      <c r="N124" s="1560"/>
      <c r="O124" s="1560"/>
      <c r="P124" s="1560"/>
      <c r="Q124" s="1560"/>
      <c r="R124" s="1560"/>
      <c r="S124" s="1560"/>
      <c r="T124" s="1560"/>
      <c r="U124" s="1560"/>
      <c r="V124" s="1560"/>
      <c r="W124" s="1560"/>
      <c r="X124" s="1560"/>
      <c r="Y124" s="1560"/>
      <c r="Z124" s="1560"/>
      <c r="AA124" s="1560"/>
      <c r="AB124" s="1560"/>
      <c r="AC124" s="1560"/>
      <c r="AD124" s="1560"/>
      <c r="AE124" s="267"/>
      <c r="AF124" s="266"/>
      <c r="AG124" s="259"/>
      <c r="AH124" s="259"/>
      <c r="AI124" s="259"/>
      <c r="AJ124" s="259"/>
    </row>
    <row r="125" spans="1:36" ht="15" customHeight="1">
      <c r="A125" s="1569"/>
      <c r="B125" s="1570"/>
      <c r="C125" s="1575"/>
      <c r="D125" s="1576"/>
      <c r="E125" s="267" t="s">
        <v>1418</v>
      </c>
      <c r="F125" s="263">
        <v>1</v>
      </c>
      <c r="G125" s="1560"/>
      <c r="H125" s="1560"/>
      <c r="I125" s="1560"/>
      <c r="J125" s="1560"/>
      <c r="K125" s="1560"/>
      <c r="L125" s="1560"/>
      <c r="M125" s="1560"/>
      <c r="N125" s="1560"/>
      <c r="O125" s="1560"/>
      <c r="P125" s="1560"/>
      <c r="Q125" s="1560"/>
      <c r="R125" s="1560"/>
      <c r="S125" s="1560"/>
      <c r="T125" s="1560"/>
      <c r="U125" s="1560"/>
      <c r="V125" s="1560"/>
      <c r="W125" s="1560"/>
      <c r="X125" s="1560"/>
      <c r="Y125" s="1560"/>
      <c r="Z125" s="1560"/>
      <c r="AA125" s="1560"/>
      <c r="AB125" s="1560"/>
      <c r="AC125" s="1560"/>
      <c r="AD125" s="1560"/>
      <c r="AE125" s="267"/>
      <c r="AF125" s="266"/>
      <c r="AG125" s="259"/>
      <c r="AH125" s="259"/>
      <c r="AI125" s="259"/>
      <c r="AJ125" s="259"/>
    </row>
    <row r="126" spans="1:36" ht="15.75" customHeight="1">
      <c r="A126" s="1571"/>
      <c r="B126" s="1572"/>
      <c r="C126" s="1609"/>
      <c r="D126" s="1610"/>
      <c r="E126" s="267" t="s">
        <v>1419</v>
      </c>
      <c r="F126" s="263">
        <v>0</v>
      </c>
      <c r="G126" s="1107"/>
      <c r="H126" s="1107"/>
      <c r="I126" s="1107"/>
      <c r="J126" s="1107"/>
      <c r="K126" s="1107"/>
      <c r="L126" s="1107"/>
      <c r="M126" s="1107"/>
      <c r="N126" s="1107"/>
      <c r="O126" s="1107"/>
      <c r="P126" s="1107"/>
      <c r="Q126" s="1107"/>
      <c r="R126" s="1107"/>
      <c r="S126" s="1107"/>
      <c r="T126" s="1107"/>
      <c r="U126" s="1107"/>
      <c r="V126" s="1107"/>
      <c r="W126" s="1107"/>
      <c r="X126" s="1107"/>
      <c r="Y126" s="1107"/>
      <c r="Z126" s="1107"/>
      <c r="AA126" s="1107"/>
      <c r="AB126" s="1107"/>
      <c r="AC126" s="1107"/>
      <c r="AD126" s="1107"/>
      <c r="AE126" s="267"/>
      <c r="AF126" s="266"/>
      <c r="AG126" s="259"/>
      <c r="AH126" s="259"/>
      <c r="AI126" s="259"/>
      <c r="AJ126" s="259"/>
    </row>
    <row r="127" spans="1:36" ht="15" customHeight="1">
      <c r="A127" s="1567">
        <v>3</v>
      </c>
      <c r="B127" s="1568"/>
      <c r="C127" s="1554" t="s">
        <v>1975</v>
      </c>
      <c r="D127" s="1555"/>
      <c r="E127" s="267" t="s">
        <v>1414</v>
      </c>
      <c r="F127" s="263">
        <v>5</v>
      </c>
      <c r="G127" s="1108"/>
      <c r="H127" s="1108"/>
      <c r="I127" s="1108"/>
      <c r="J127" s="1108"/>
      <c r="K127" s="1108"/>
      <c r="L127" s="1108"/>
      <c r="M127" s="1108"/>
      <c r="N127" s="1108"/>
      <c r="O127" s="1108"/>
      <c r="P127" s="1108"/>
      <c r="Q127" s="1108"/>
      <c r="R127" s="1108"/>
      <c r="S127" s="1108"/>
      <c r="T127" s="1108"/>
      <c r="U127" s="1108"/>
      <c r="V127" s="1108"/>
      <c r="W127" s="1108"/>
      <c r="X127" s="1108"/>
      <c r="Y127" s="1108"/>
      <c r="Z127" s="1108"/>
      <c r="AA127" s="1108"/>
      <c r="AB127" s="1108"/>
      <c r="AC127" s="1108"/>
      <c r="AD127" s="1108"/>
      <c r="AE127" s="267"/>
      <c r="AF127" s="266"/>
      <c r="AG127" s="259"/>
      <c r="AH127" s="259"/>
      <c r="AI127" s="259"/>
      <c r="AJ127" s="259"/>
    </row>
    <row r="128" spans="1:36" ht="15" customHeight="1">
      <c r="A128" s="1569"/>
      <c r="B128" s="1570"/>
      <c r="C128" s="1556"/>
      <c r="D128" s="1557"/>
      <c r="E128" s="267" t="s">
        <v>1415</v>
      </c>
      <c r="F128" s="263">
        <v>4</v>
      </c>
      <c r="G128" s="1560"/>
      <c r="H128" s="1560"/>
      <c r="I128" s="1560"/>
      <c r="J128" s="1560"/>
      <c r="K128" s="1560"/>
      <c r="L128" s="1560"/>
      <c r="M128" s="1560"/>
      <c r="N128" s="1560"/>
      <c r="O128" s="1560"/>
      <c r="P128" s="1560"/>
      <c r="Q128" s="1560"/>
      <c r="R128" s="1560"/>
      <c r="S128" s="1560"/>
      <c r="T128" s="1560"/>
      <c r="U128" s="1560"/>
      <c r="V128" s="1560"/>
      <c r="W128" s="1560"/>
      <c r="X128" s="1560"/>
      <c r="Y128" s="1560"/>
      <c r="Z128" s="1560"/>
      <c r="AA128" s="1560"/>
      <c r="AB128" s="1560"/>
      <c r="AC128" s="1560"/>
      <c r="AD128" s="1560"/>
      <c r="AE128" s="267"/>
      <c r="AF128" s="266"/>
      <c r="AG128" s="259"/>
      <c r="AH128" s="259"/>
      <c r="AI128" s="259"/>
      <c r="AJ128" s="259"/>
    </row>
    <row r="129" spans="1:36" ht="15" customHeight="1">
      <c r="A129" s="1569"/>
      <c r="B129" s="1570"/>
      <c r="C129" s="1556"/>
      <c r="D129" s="1557"/>
      <c r="E129" s="267" t="s">
        <v>1416</v>
      </c>
      <c r="F129" s="263">
        <v>3</v>
      </c>
      <c r="G129" s="1560"/>
      <c r="H129" s="1560"/>
      <c r="I129" s="1560"/>
      <c r="J129" s="1560"/>
      <c r="K129" s="1560"/>
      <c r="L129" s="1560"/>
      <c r="M129" s="1560"/>
      <c r="N129" s="1560"/>
      <c r="O129" s="1560"/>
      <c r="P129" s="1560"/>
      <c r="Q129" s="1560"/>
      <c r="R129" s="1560"/>
      <c r="S129" s="1560"/>
      <c r="T129" s="1560"/>
      <c r="U129" s="1560"/>
      <c r="V129" s="1560"/>
      <c r="W129" s="1560"/>
      <c r="X129" s="1560"/>
      <c r="Y129" s="1560"/>
      <c r="Z129" s="1560"/>
      <c r="AA129" s="1560"/>
      <c r="AB129" s="1560"/>
      <c r="AC129" s="1560"/>
      <c r="AD129" s="1560"/>
      <c r="AE129" s="267"/>
      <c r="AF129" s="266"/>
      <c r="AG129" s="259"/>
      <c r="AH129" s="259"/>
      <c r="AI129" s="259"/>
      <c r="AJ129" s="259"/>
    </row>
    <row r="130" spans="1:36" ht="15" customHeight="1">
      <c r="A130" s="1569"/>
      <c r="B130" s="1570"/>
      <c r="C130" s="1556"/>
      <c r="D130" s="1557"/>
      <c r="E130" s="267" t="s">
        <v>1417</v>
      </c>
      <c r="F130" s="263">
        <v>2</v>
      </c>
      <c r="G130" s="1560"/>
      <c r="H130" s="1560"/>
      <c r="I130" s="1560"/>
      <c r="J130" s="1560"/>
      <c r="K130" s="1560"/>
      <c r="L130" s="1560"/>
      <c r="M130" s="1560"/>
      <c r="N130" s="1560"/>
      <c r="O130" s="1560"/>
      <c r="P130" s="1560"/>
      <c r="Q130" s="1560"/>
      <c r="R130" s="1560"/>
      <c r="S130" s="1560"/>
      <c r="T130" s="1560"/>
      <c r="U130" s="1560"/>
      <c r="V130" s="1560"/>
      <c r="W130" s="1560"/>
      <c r="X130" s="1560"/>
      <c r="Y130" s="1560"/>
      <c r="Z130" s="1560"/>
      <c r="AA130" s="1560"/>
      <c r="AB130" s="1560"/>
      <c r="AC130" s="1560"/>
      <c r="AD130" s="1560"/>
      <c r="AE130" s="267"/>
      <c r="AF130" s="266"/>
      <c r="AG130" s="259"/>
      <c r="AH130" s="259"/>
      <c r="AI130" s="259"/>
      <c r="AJ130" s="259"/>
    </row>
    <row r="131" spans="1:36" ht="15" customHeight="1">
      <c r="A131" s="1569"/>
      <c r="B131" s="1570"/>
      <c r="C131" s="1556"/>
      <c r="D131" s="1557"/>
      <c r="E131" s="267" t="s">
        <v>1418</v>
      </c>
      <c r="F131" s="263">
        <v>1</v>
      </c>
      <c r="G131" s="1560"/>
      <c r="H131" s="1560"/>
      <c r="I131" s="1560"/>
      <c r="J131" s="1560"/>
      <c r="K131" s="1560"/>
      <c r="L131" s="1560"/>
      <c r="M131" s="1560"/>
      <c r="N131" s="1560"/>
      <c r="O131" s="1560"/>
      <c r="P131" s="1560"/>
      <c r="Q131" s="1560"/>
      <c r="R131" s="1560"/>
      <c r="S131" s="1560"/>
      <c r="T131" s="1560"/>
      <c r="U131" s="1560"/>
      <c r="V131" s="1560"/>
      <c r="W131" s="1560"/>
      <c r="X131" s="1560"/>
      <c r="Y131" s="1560"/>
      <c r="Z131" s="1560"/>
      <c r="AA131" s="1560"/>
      <c r="AB131" s="1560"/>
      <c r="AC131" s="1560"/>
      <c r="AD131" s="1560"/>
      <c r="AE131" s="267"/>
      <c r="AF131" s="266"/>
      <c r="AG131" s="259"/>
      <c r="AH131" s="259"/>
      <c r="AI131" s="259"/>
      <c r="AJ131" s="259"/>
    </row>
    <row r="132" spans="1:36" ht="15" customHeight="1">
      <c r="A132" s="1571"/>
      <c r="B132" s="1572"/>
      <c r="C132" s="1558"/>
      <c r="D132" s="1559"/>
      <c r="E132" s="267" t="s">
        <v>1419</v>
      </c>
      <c r="F132" s="263">
        <v>0</v>
      </c>
      <c r="G132" s="1107"/>
      <c r="H132" s="1107"/>
      <c r="I132" s="1107"/>
      <c r="J132" s="1107"/>
      <c r="K132" s="1107"/>
      <c r="L132" s="1107"/>
      <c r="M132" s="1107"/>
      <c r="N132" s="1107"/>
      <c r="O132" s="1107"/>
      <c r="P132" s="1107"/>
      <c r="Q132" s="1107"/>
      <c r="R132" s="1107"/>
      <c r="S132" s="1107"/>
      <c r="T132" s="1107"/>
      <c r="U132" s="1107"/>
      <c r="V132" s="1107"/>
      <c r="W132" s="1107"/>
      <c r="X132" s="1107"/>
      <c r="Y132" s="1107"/>
      <c r="Z132" s="1107"/>
      <c r="AA132" s="1107"/>
      <c r="AB132" s="1107"/>
      <c r="AC132" s="1107"/>
      <c r="AD132" s="1107"/>
      <c r="AE132" s="267"/>
      <c r="AF132" s="266"/>
      <c r="AG132" s="259"/>
      <c r="AH132" s="259"/>
      <c r="AI132" s="259"/>
      <c r="AJ132" s="259"/>
    </row>
    <row r="133" spans="1:36" ht="30.75" customHeight="1">
      <c r="A133" s="1567">
        <v>4</v>
      </c>
      <c r="B133" s="1568"/>
      <c r="C133" s="1554" t="s">
        <v>1976</v>
      </c>
      <c r="D133" s="1555"/>
      <c r="E133" s="599" t="s">
        <v>1422</v>
      </c>
      <c r="F133" s="263">
        <v>5</v>
      </c>
      <c r="G133" s="1108"/>
      <c r="H133" s="1108"/>
      <c r="I133" s="1108"/>
      <c r="J133" s="1108"/>
      <c r="K133" s="1108"/>
      <c r="L133" s="1108"/>
      <c r="M133" s="1108"/>
      <c r="N133" s="1108"/>
      <c r="O133" s="1108"/>
      <c r="P133" s="1108"/>
      <c r="Q133" s="1108"/>
      <c r="R133" s="1108"/>
      <c r="S133" s="1108"/>
      <c r="T133" s="1108"/>
      <c r="U133" s="1108"/>
      <c r="V133" s="1108"/>
      <c r="W133" s="1108"/>
      <c r="X133" s="1108"/>
      <c r="Y133" s="1108"/>
      <c r="Z133" s="1108"/>
      <c r="AA133" s="1108"/>
      <c r="AB133" s="1108"/>
      <c r="AC133" s="1108"/>
      <c r="AD133" s="1108"/>
      <c r="AE133" s="267"/>
      <c r="AF133" s="266"/>
      <c r="AG133" s="259"/>
      <c r="AH133" s="259"/>
      <c r="AI133" s="259"/>
      <c r="AJ133" s="259"/>
    </row>
    <row r="134" spans="1:36" ht="15" customHeight="1">
      <c r="A134" s="1569"/>
      <c r="B134" s="1570"/>
      <c r="C134" s="1556"/>
      <c r="D134" s="1557"/>
      <c r="E134" s="267" t="s">
        <v>1415</v>
      </c>
      <c r="F134" s="263">
        <v>4</v>
      </c>
      <c r="G134" s="1560"/>
      <c r="H134" s="1560"/>
      <c r="I134" s="1560"/>
      <c r="J134" s="1560"/>
      <c r="K134" s="1560"/>
      <c r="L134" s="1560"/>
      <c r="M134" s="1560"/>
      <c r="N134" s="1560"/>
      <c r="O134" s="1560"/>
      <c r="P134" s="1560"/>
      <c r="Q134" s="1560"/>
      <c r="R134" s="1560"/>
      <c r="S134" s="1560"/>
      <c r="T134" s="1560"/>
      <c r="U134" s="1560"/>
      <c r="V134" s="1560"/>
      <c r="W134" s="1560"/>
      <c r="X134" s="1560"/>
      <c r="Y134" s="1560"/>
      <c r="Z134" s="1560"/>
      <c r="AA134" s="1560"/>
      <c r="AB134" s="1560"/>
      <c r="AC134" s="1560"/>
      <c r="AD134" s="1560"/>
      <c r="AE134" s="267"/>
      <c r="AF134" s="266"/>
      <c r="AG134" s="259"/>
      <c r="AH134" s="259"/>
      <c r="AI134" s="259"/>
      <c r="AJ134" s="259"/>
    </row>
    <row r="135" spans="1:36" ht="15" customHeight="1">
      <c r="A135" s="1569"/>
      <c r="B135" s="1570"/>
      <c r="C135" s="1556"/>
      <c r="D135" s="1557"/>
      <c r="E135" s="267" t="s">
        <v>1416</v>
      </c>
      <c r="F135" s="263">
        <v>3</v>
      </c>
      <c r="G135" s="1560"/>
      <c r="H135" s="1560"/>
      <c r="I135" s="1560"/>
      <c r="J135" s="1560"/>
      <c r="K135" s="1560"/>
      <c r="L135" s="1560"/>
      <c r="M135" s="1560"/>
      <c r="N135" s="1560"/>
      <c r="O135" s="1560"/>
      <c r="P135" s="1560"/>
      <c r="Q135" s="1560"/>
      <c r="R135" s="1560"/>
      <c r="S135" s="1560"/>
      <c r="T135" s="1560"/>
      <c r="U135" s="1560"/>
      <c r="V135" s="1560"/>
      <c r="W135" s="1560"/>
      <c r="X135" s="1560"/>
      <c r="Y135" s="1560"/>
      <c r="Z135" s="1560"/>
      <c r="AA135" s="1560"/>
      <c r="AB135" s="1560"/>
      <c r="AC135" s="1560"/>
      <c r="AD135" s="1560"/>
      <c r="AE135" s="267"/>
      <c r="AF135" s="266"/>
      <c r="AG135" s="259"/>
      <c r="AH135" s="259"/>
      <c r="AI135" s="259"/>
      <c r="AJ135" s="259"/>
    </row>
    <row r="136" spans="1:36" ht="15" customHeight="1">
      <c r="A136" s="1569"/>
      <c r="B136" s="1570"/>
      <c r="C136" s="1556"/>
      <c r="D136" s="1557"/>
      <c r="E136" s="267" t="s">
        <v>1417</v>
      </c>
      <c r="F136" s="263">
        <v>2</v>
      </c>
      <c r="G136" s="1560"/>
      <c r="H136" s="1560"/>
      <c r="I136" s="1560"/>
      <c r="J136" s="1560"/>
      <c r="K136" s="1560"/>
      <c r="L136" s="1560"/>
      <c r="M136" s="1560"/>
      <c r="N136" s="1560"/>
      <c r="O136" s="1560"/>
      <c r="P136" s="1560"/>
      <c r="Q136" s="1560"/>
      <c r="R136" s="1560"/>
      <c r="S136" s="1560"/>
      <c r="T136" s="1560"/>
      <c r="U136" s="1560"/>
      <c r="V136" s="1560"/>
      <c r="W136" s="1560"/>
      <c r="X136" s="1560"/>
      <c r="Y136" s="1560"/>
      <c r="Z136" s="1560"/>
      <c r="AA136" s="1560"/>
      <c r="AB136" s="1560"/>
      <c r="AC136" s="1560"/>
      <c r="AD136" s="1560"/>
      <c r="AE136" s="267"/>
      <c r="AF136" s="266"/>
      <c r="AG136" s="259"/>
      <c r="AH136" s="259"/>
      <c r="AI136" s="259"/>
      <c r="AJ136" s="259"/>
    </row>
    <row r="137" spans="1:36" ht="15" customHeight="1">
      <c r="A137" s="1569"/>
      <c r="B137" s="1570"/>
      <c r="C137" s="1556"/>
      <c r="D137" s="1557"/>
      <c r="E137" s="267" t="s">
        <v>1423</v>
      </c>
      <c r="F137" s="263">
        <v>1</v>
      </c>
      <c r="G137" s="1560"/>
      <c r="H137" s="1560"/>
      <c r="I137" s="1560"/>
      <c r="J137" s="1560"/>
      <c r="K137" s="1560"/>
      <c r="L137" s="1560"/>
      <c r="M137" s="1560"/>
      <c r="N137" s="1560"/>
      <c r="O137" s="1560"/>
      <c r="P137" s="1560"/>
      <c r="Q137" s="1560"/>
      <c r="R137" s="1560"/>
      <c r="S137" s="1560"/>
      <c r="T137" s="1560"/>
      <c r="U137" s="1560"/>
      <c r="V137" s="1560"/>
      <c r="W137" s="1560"/>
      <c r="X137" s="1560"/>
      <c r="Y137" s="1560"/>
      <c r="Z137" s="1560"/>
      <c r="AA137" s="1560"/>
      <c r="AB137" s="1560"/>
      <c r="AC137" s="1560"/>
      <c r="AD137" s="1560"/>
      <c r="AE137" s="267"/>
      <c r="AF137" s="266"/>
      <c r="AG137" s="259"/>
      <c r="AH137" s="259"/>
      <c r="AI137" s="259"/>
      <c r="AJ137" s="259"/>
    </row>
    <row r="138" spans="1:36" ht="15" customHeight="1">
      <c r="A138" s="1571"/>
      <c r="B138" s="1572"/>
      <c r="C138" s="1558"/>
      <c r="D138" s="1559"/>
      <c r="E138" s="267" t="s">
        <v>1424</v>
      </c>
      <c r="F138" s="263">
        <v>0</v>
      </c>
      <c r="G138" s="1107"/>
      <c r="H138" s="1107"/>
      <c r="I138" s="1107"/>
      <c r="J138" s="1107"/>
      <c r="K138" s="1107"/>
      <c r="L138" s="1107"/>
      <c r="M138" s="1107"/>
      <c r="N138" s="1107"/>
      <c r="O138" s="1107"/>
      <c r="P138" s="1107"/>
      <c r="Q138" s="1107"/>
      <c r="R138" s="1107"/>
      <c r="S138" s="1107"/>
      <c r="T138" s="1107"/>
      <c r="U138" s="1107"/>
      <c r="V138" s="1107"/>
      <c r="W138" s="1107"/>
      <c r="X138" s="1107"/>
      <c r="Y138" s="1107"/>
      <c r="Z138" s="1107"/>
      <c r="AA138" s="1107"/>
      <c r="AB138" s="1107"/>
      <c r="AC138" s="1107"/>
      <c r="AD138" s="1107"/>
      <c r="AE138" s="267"/>
      <c r="AF138" s="266"/>
      <c r="AG138" s="259"/>
      <c r="AH138" s="259"/>
      <c r="AI138" s="259"/>
      <c r="AJ138" s="259"/>
    </row>
    <row r="139" spans="1:36" ht="15" customHeight="1">
      <c r="A139" s="1567">
        <v>5</v>
      </c>
      <c r="B139" s="1568"/>
      <c r="C139" s="1573" t="s">
        <v>1977</v>
      </c>
      <c r="D139" s="1574"/>
      <c r="E139" s="267" t="s">
        <v>1414</v>
      </c>
      <c r="F139" s="263">
        <v>5</v>
      </c>
      <c r="G139" s="1108"/>
      <c r="H139" s="1108"/>
      <c r="I139" s="1108"/>
      <c r="J139" s="1108"/>
      <c r="K139" s="1108"/>
      <c r="L139" s="1108"/>
      <c r="M139" s="1108"/>
      <c r="N139" s="1108"/>
      <c r="O139" s="1108"/>
      <c r="P139" s="1108"/>
      <c r="Q139" s="1108"/>
      <c r="R139" s="1108"/>
      <c r="S139" s="1108"/>
      <c r="T139" s="1108"/>
      <c r="U139" s="1108"/>
      <c r="V139" s="1108"/>
      <c r="W139" s="1108"/>
      <c r="X139" s="1108"/>
      <c r="Y139" s="1108"/>
      <c r="Z139" s="1108"/>
      <c r="AA139" s="1108"/>
      <c r="AB139" s="1108"/>
      <c r="AC139" s="1108"/>
      <c r="AD139" s="1108"/>
      <c r="AE139" s="267"/>
      <c r="AF139" s="266"/>
      <c r="AG139" s="259"/>
      <c r="AH139" s="259"/>
      <c r="AI139" s="259"/>
      <c r="AJ139" s="259"/>
    </row>
    <row r="140" spans="1:36" ht="15" customHeight="1">
      <c r="A140" s="1569"/>
      <c r="B140" s="1570"/>
      <c r="C140" s="1575"/>
      <c r="D140" s="1576"/>
      <c r="E140" s="267" t="s">
        <v>1415</v>
      </c>
      <c r="F140" s="263">
        <v>4</v>
      </c>
      <c r="G140" s="1560"/>
      <c r="H140" s="1560"/>
      <c r="I140" s="1560"/>
      <c r="J140" s="1560"/>
      <c r="K140" s="1560"/>
      <c r="L140" s="1560"/>
      <c r="M140" s="1560"/>
      <c r="N140" s="1560"/>
      <c r="O140" s="1560"/>
      <c r="P140" s="1560"/>
      <c r="Q140" s="1560"/>
      <c r="R140" s="1560"/>
      <c r="S140" s="1560"/>
      <c r="T140" s="1560"/>
      <c r="U140" s="1560"/>
      <c r="V140" s="1560"/>
      <c r="W140" s="1560"/>
      <c r="X140" s="1560"/>
      <c r="Y140" s="1560"/>
      <c r="Z140" s="1560"/>
      <c r="AA140" s="1560"/>
      <c r="AB140" s="1560"/>
      <c r="AC140" s="1560"/>
      <c r="AD140" s="1560"/>
      <c r="AE140" s="267"/>
      <c r="AF140" s="266"/>
      <c r="AG140" s="259"/>
      <c r="AH140" s="259"/>
      <c r="AI140" s="259"/>
      <c r="AJ140" s="259"/>
    </row>
    <row r="141" spans="1:36" ht="15" customHeight="1">
      <c r="A141" s="1569"/>
      <c r="B141" s="1570"/>
      <c r="C141" s="1575"/>
      <c r="D141" s="1576"/>
      <c r="E141" s="267" t="s">
        <v>1416</v>
      </c>
      <c r="F141" s="263">
        <v>3</v>
      </c>
      <c r="G141" s="1560"/>
      <c r="H141" s="1560"/>
      <c r="I141" s="1560"/>
      <c r="J141" s="1560"/>
      <c r="K141" s="1560"/>
      <c r="L141" s="1560"/>
      <c r="M141" s="1560"/>
      <c r="N141" s="1560"/>
      <c r="O141" s="1560"/>
      <c r="P141" s="1560"/>
      <c r="Q141" s="1560"/>
      <c r="R141" s="1560"/>
      <c r="S141" s="1560"/>
      <c r="T141" s="1560"/>
      <c r="U141" s="1560"/>
      <c r="V141" s="1560"/>
      <c r="W141" s="1560"/>
      <c r="X141" s="1560"/>
      <c r="Y141" s="1560"/>
      <c r="Z141" s="1560"/>
      <c r="AA141" s="1560"/>
      <c r="AB141" s="1560"/>
      <c r="AC141" s="1560"/>
      <c r="AD141" s="1560"/>
      <c r="AE141" s="267"/>
      <c r="AF141" s="266"/>
      <c r="AG141" s="259"/>
      <c r="AH141" s="259"/>
      <c r="AI141" s="259"/>
      <c r="AJ141" s="259"/>
    </row>
    <row r="142" spans="1:36" ht="15" customHeight="1">
      <c r="A142" s="1569"/>
      <c r="B142" s="1570"/>
      <c r="C142" s="1575"/>
      <c r="D142" s="1576"/>
      <c r="E142" s="267" t="s">
        <v>1417</v>
      </c>
      <c r="F142" s="263">
        <v>2</v>
      </c>
      <c r="G142" s="1560"/>
      <c r="H142" s="1560"/>
      <c r="I142" s="1560"/>
      <c r="J142" s="1560"/>
      <c r="K142" s="1560"/>
      <c r="L142" s="1560"/>
      <c r="M142" s="1560"/>
      <c r="N142" s="1560"/>
      <c r="O142" s="1560"/>
      <c r="P142" s="1560"/>
      <c r="Q142" s="1560"/>
      <c r="R142" s="1560"/>
      <c r="S142" s="1560"/>
      <c r="T142" s="1560"/>
      <c r="U142" s="1560"/>
      <c r="V142" s="1560"/>
      <c r="W142" s="1560"/>
      <c r="X142" s="1560"/>
      <c r="Y142" s="1560"/>
      <c r="Z142" s="1560"/>
      <c r="AA142" s="1560"/>
      <c r="AB142" s="1560"/>
      <c r="AC142" s="1560"/>
      <c r="AD142" s="1560"/>
      <c r="AE142" s="267"/>
      <c r="AF142" s="266"/>
      <c r="AG142" s="259"/>
      <c r="AH142" s="259"/>
      <c r="AI142" s="259"/>
      <c r="AJ142" s="259"/>
    </row>
    <row r="143" spans="1:36" ht="15" customHeight="1">
      <c r="A143" s="1569"/>
      <c r="B143" s="1570"/>
      <c r="C143" s="1575"/>
      <c r="D143" s="1576"/>
      <c r="E143" s="267" t="s">
        <v>1423</v>
      </c>
      <c r="F143" s="263">
        <v>1</v>
      </c>
      <c r="G143" s="1560"/>
      <c r="H143" s="1560"/>
      <c r="I143" s="1560"/>
      <c r="J143" s="1560"/>
      <c r="K143" s="1560"/>
      <c r="L143" s="1560"/>
      <c r="M143" s="1560"/>
      <c r="N143" s="1560"/>
      <c r="O143" s="1560"/>
      <c r="P143" s="1560"/>
      <c r="Q143" s="1560"/>
      <c r="R143" s="1560"/>
      <c r="S143" s="1560"/>
      <c r="T143" s="1560"/>
      <c r="U143" s="1560"/>
      <c r="V143" s="1560"/>
      <c r="W143" s="1560"/>
      <c r="X143" s="1560"/>
      <c r="Y143" s="1560"/>
      <c r="Z143" s="1560"/>
      <c r="AA143" s="1560"/>
      <c r="AB143" s="1560"/>
      <c r="AC143" s="1560"/>
      <c r="AD143" s="1560"/>
      <c r="AE143" s="267"/>
      <c r="AF143" s="266"/>
      <c r="AG143" s="259"/>
      <c r="AH143" s="259"/>
      <c r="AI143" s="259"/>
      <c r="AJ143" s="259"/>
    </row>
    <row r="144" spans="1:36" ht="15" customHeight="1">
      <c r="A144" s="1569"/>
      <c r="B144" s="1570"/>
      <c r="C144" s="1575"/>
      <c r="D144" s="1576"/>
      <c r="E144" s="267" t="s">
        <v>1424</v>
      </c>
      <c r="F144" s="263">
        <v>0</v>
      </c>
      <c r="G144" s="1107"/>
      <c r="H144" s="1107"/>
      <c r="I144" s="1107"/>
      <c r="J144" s="1107"/>
      <c r="K144" s="1107"/>
      <c r="L144" s="1107"/>
      <c r="M144" s="1107"/>
      <c r="N144" s="1107"/>
      <c r="O144" s="1107"/>
      <c r="P144" s="1107"/>
      <c r="Q144" s="1107"/>
      <c r="R144" s="1107"/>
      <c r="S144" s="1107"/>
      <c r="T144" s="1107"/>
      <c r="U144" s="1107"/>
      <c r="V144" s="1107"/>
      <c r="W144" s="1107"/>
      <c r="X144" s="1107"/>
      <c r="Y144" s="1107"/>
      <c r="Z144" s="1107"/>
      <c r="AA144" s="1107"/>
      <c r="AB144" s="1107"/>
      <c r="AC144" s="1107"/>
      <c r="AD144" s="1107"/>
      <c r="AE144" s="267"/>
      <c r="AF144" s="266"/>
      <c r="AG144" s="259"/>
      <c r="AH144" s="259"/>
      <c r="AI144" s="259"/>
      <c r="AJ144" s="259"/>
    </row>
    <row r="145" spans="1:36" ht="15" customHeight="1">
      <c r="A145" s="1567">
        <v>6</v>
      </c>
      <c r="B145" s="1579"/>
      <c r="C145" s="564" t="s">
        <v>1978</v>
      </c>
      <c r="D145" s="635"/>
      <c r="E145" s="287" t="s">
        <v>1426</v>
      </c>
      <c r="F145" s="263">
        <v>5</v>
      </c>
      <c r="G145" s="1108"/>
      <c r="H145" s="1108"/>
      <c r="I145" s="1108"/>
      <c r="J145" s="1108"/>
      <c r="K145" s="1108"/>
      <c r="L145" s="1108"/>
      <c r="M145" s="1108"/>
      <c r="N145" s="1108"/>
      <c r="O145" s="1108"/>
      <c r="P145" s="1108"/>
      <c r="Q145" s="1108"/>
      <c r="R145" s="1108"/>
      <c r="S145" s="1108"/>
      <c r="T145" s="1108"/>
      <c r="U145" s="1108"/>
      <c r="V145" s="1108"/>
      <c r="W145" s="1108"/>
      <c r="X145" s="1108"/>
      <c r="Y145" s="1108"/>
      <c r="Z145" s="1108"/>
      <c r="AA145" s="1108"/>
      <c r="AB145" s="1108"/>
      <c r="AC145" s="1108"/>
      <c r="AD145" s="1108"/>
      <c r="AE145" s="267"/>
      <c r="AF145" s="266"/>
      <c r="AG145" s="259"/>
      <c r="AH145" s="259"/>
      <c r="AI145" s="259"/>
      <c r="AJ145" s="259"/>
    </row>
    <row r="146" spans="1:36" ht="15" customHeight="1">
      <c r="A146" s="1569"/>
      <c r="B146" s="1580"/>
      <c r="C146" s="636" t="s">
        <v>1425</v>
      </c>
      <c r="D146" s="637"/>
      <c r="E146" s="287" t="s">
        <v>1427</v>
      </c>
      <c r="F146" s="263">
        <v>3</v>
      </c>
      <c r="G146" s="1560"/>
      <c r="H146" s="1560"/>
      <c r="I146" s="1560"/>
      <c r="J146" s="1560"/>
      <c r="K146" s="1560"/>
      <c r="L146" s="1560"/>
      <c r="M146" s="1560"/>
      <c r="N146" s="1560"/>
      <c r="O146" s="1560"/>
      <c r="P146" s="1560"/>
      <c r="Q146" s="1560"/>
      <c r="R146" s="1560"/>
      <c r="S146" s="1560"/>
      <c r="T146" s="1560"/>
      <c r="U146" s="1560"/>
      <c r="V146" s="1560"/>
      <c r="W146" s="1560"/>
      <c r="X146" s="1560"/>
      <c r="Y146" s="1560"/>
      <c r="Z146" s="1560"/>
      <c r="AA146" s="1560"/>
      <c r="AB146" s="1560"/>
      <c r="AC146" s="1560"/>
      <c r="AD146" s="1560"/>
      <c r="AE146" s="267"/>
      <c r="AF146" s="266"/>
      <c r="AG146" s="259"/>
      <c r="AH146" s="259"/>
      <c r="AI146" s="259"/>
      <c r="AJ146" s="259"/>
    </row>
    <row r="147" spans="1:36" ht="15" customHeight="1">
      <c r="A147" s="1569"/>
      <c r="B147" s="1580"/>
      <c r="C147" s="636"/>
      <c r="D147" s="637"/>
      <c r="E147" s="287" t="s">
        <v>1428</v>
      </c>
      <c r="F147" s="263">
        <v>1</v>
      </c>
      <c r="G147" s="1560"/>
      <c r="H147" s="1560"/>
      <c r="I147" s="1560"/>
      <c r="J147" s="1560"/>
      <c r="K147" s="1560"/>
      <c r="L147" s="1560"/>
      <c r="M147" s="1560"/>
      <c r="N147" s="1560"/>
      <c r="O147" s="1560"/>
      <c r="P147" s="1560"/>
      <c r="Q147" s="1560"/>
      <c r="R147" s="1560"/>
      <c r="S147" s="1560"/>
      <c r="T147" s="1560"/>
      <c r="U147" s="1560"/>
      <c r="V147" s="1560"/>
      <c r="W147" s="1560"/>
      <c r="X147" s="1560"/>
      <c r="Y147" s="1560"/>
      <c r="Z147" s="1560"/>
      <c r="AA147" s="1560"/>
      <c r="AB147" s="1560"/>
      <c r="AC147" s="1560"/>
      <c r="AD147" s="1560"/>
      <c r="AE147" s="267"/>
      <c r="AF147" s="266"/>
      <c r="AG147" s="259"/>
      <c r="AH147" s="259"/>
      <c r="AI147" s="259"/>
      <c r="AJ147" s="259"/>
    </row>
    <row r="148" spans="1:36" ht="15" customHeight="1">
      <c r="A148" s="1569"/>
      <c r="B148" s="1580"/>
      <c r="C148" s="619"/>
      <c r="D148" s="638"/>
      <c r="E148" s="287" t="s">
        <v>1325</v>
      </c>
      <c r="F148" s="263">
        <v>0</v>
      </c>
      <c r="G148" s="1107"/>
      <c r="H148" s="1107"/>
      <c r="I148" s="1107"/>
      <c r="J148" s="1107"/>
      <c r="K148" s="1107"/>
      <c r="L148" s="1107"/>
      <c r="M148" s="1107"/>
      <c r="N148" s="1107"/>
      <c r="O148" s="1107"/>
      <c r="P148" s="1107"/>
      <c r="Q148" s="1107"/>
      <c r="R148" s="1107"/>
      <c r="S148" s="1107"/>
      <c r="T148" s="1107"/>
      <c r="U148" s="1107"/>
      <c r="V148" s="1107"/>
      <c r="W148" s="1107"/>
      <c r="X148" s="1107"/>
      <c r="Y148" s="1107"/>
      <c r="Z148" s="1107"/>
      <c r="AA148" s="1107"/>
      <c r="AB148" s="1107"/>
      <c r="AC148" s="1107"/>
      <c r="AD148" s="1107"/>
      <c r="AE148" s="267"/>
      <c r="AF148" s="266"/>
      <c r="AG148" s="259"/>
      <c r="AH148" s="259"/>
      <c r="AI148" s="259"/>
      <c r="AJ148" s="259"/>
    </row>
    <row r="149" spans="1:36" ht="15" customHeight="1">
      <c r="A149" s="1567">
        <v>7</v>
      </c>
      <c r="B149" s="1568"/>
      <c r="C149" s="1573" t="s">
        <v>1979</v>
      </c>
      <c r="D149" s="1574"/>
      <c r="E149" s="267" t="s">
        <v>1422</v>
      </c>
      <c r="F149" s="263">
        <v>4</v>
      </c>
      <c r="G149" s="1108"/>
      <c r="H149" s="1108"/>
      <c r="I149" s="1108"/>
      <c r="J149" s="1108"/>
      <c r="K149" s="1108"/>
      <c r="L149" s="1108"/>
      <c r="M149" s="1108"/>
      <c r="N149" s="1108"/>
      <c r="O149" s="1108"/>
      <c r="P149" s="1108"/>
      <c r="Q149" s="1108"/>
      <c r="R149" s="1108"/>
      <c r="S149" s="1108"/>
      <c r="T149" s="1108"/>
      <c r="U149" s="1108"/>
      <c r="V149" s="1108"/>
      <c r="W149" s="1108"/>
      <c r="X149" s="1108"/>
      <c r="Y149" s="1108"/>
      <c r="Z149" s="1108"/>
      <c r="AA149" s="1108"/>
      <c r="AB149" s="1108"/>
      <c r="AC149" s="1108"/>
      <c r="AD149" s="1108"/>
      <c r="AE149" s="267"/>
      <c r="AF149" s="266"/>
      <c r="AG149" s="259"/>
      <c r="AH149" s="259"/>
      <c r="AI149" s="259"/>
      <c r="AJ149" s="259"/>
    </row>
    <row r="150" spans="1:36" ht="15" customHeight="1">
      <c r="A150" s="1569"/>
      <c r="B150" s="1570"/>
      <c r="C150" s="1575"/>
      <c r="D150" s="1576"/>
      <c r="E150" s="267" t="s">
        <v>1415</v>
      </c>
      <c r="F150" s="263">
        <v>3</v>
      </c>
      <c r="G150" s="1560"/>
      <c r="H150" s="1560"/>
      <c r="I150" s="1560"/>
      <c r="J150" s="1560"/>
      <c r="K150" s="1560"/>
      <c r="L150" s="1560"/>
      <c r="M150" s="1560"/>
      <c r="N150" s="1560"/>
      <c r="O150" s="1560"/>
      <c r="P150" s="1560"/>
      <c r="Q150" s="1560"/>
      <c r="R150" s="1560"/>
      <c r="S150" s="1560"/>
      <c r="T150" s="1560"/>
      <c r="U150" s="1560"/>
      <c r="V150" s="1560"/>
      <c r="W150" s="1560"/>
      <c r="X150" s="1560"/>
      <c r="Y150" s="1560"/>
      <c r="Z150" s="1560"/>
      <c r="AA150" s="1560"/>
      <c r="AB150" s="1560"/>
      <c r="AC150" s="1560"/>
      <c r="AD150" s="1560"/>
      <c r="AE150" s="267"/>
      <c r="AF150" s="266"/>
      <c r="AG150" s="259"/>
      <c r="AH150" s="259"/>
      <c r="AI150" s="259"/>
      <c r="AJ150" s="259"/>
    </row>
    <row r="151" spans="1:36" ht="15" customHeight="1">
      <c r="A151" s="1569"/>
      <c r="B151" s="1570"/>
      <c r="C151" s="1575"/>
      <c r="D151" s="1576"/>
      <c r="E151" s="267" t="s">
        <v>1416</v>
      </c>
      <c r="F151" s="263">
        <v>2</v>
      </c>
      <c r="G151" s="1560"/>
      <c r="H151" s="1560"/>
      <c r="I151" s="1560"/>
      <c r="J151" s="1560"/>
      <c r="K151" s="1560"/>
      <c r="L151" s="1560"/>
      <c r="M151" s="1560"/>
      <c r="N151" s="1560"/>
      <c r="O151" s="1560"/>
      <c r="P151" s="1560"/>
      <c r="Q151" s="1560"/>
      <c r="R151" s="1560"/>
      <c r="S151" s="1560"/>
      <c r="T151" s="1560"/>
      <c r="U151" s="1560"/>
      <c r="V151" s="1560"/>
      <c r="W151" s="1560"/>
      <c r="X151" s="1560"/>
      <c r="Y151" s="1560"/>
      <c r="Z151" s="1560"/>
      <c r="AA151" s="1560"/>
      <c r="AB151" s="1560"/>
      <c r="AC151" s="1560"/>
      <c r="AD151" s="1560"/>
      <c r="AE151" s="267"/>
      <c r="AF151" s="266"/>
      <c r="AG151" s="259"/>
      <c r="AH151" s="259"/>
      <c r="AI151" s="259"/>
      <c r="AJ151" s="259"/>
    </row>
    <row r="152" spans="1:36" ht="15" customHeight="1">
      <c r="A152" s="1569"/>
      <c r="B152" s="1570"/>
      <c r="C152" s="1575"/>
      <c r="D152" s="1576"/>
      <c r="E152" s="267" t="s">
        <v>1417</v>
      </c>
      <c r="F152" s="263">
        <v>1</v>
      </c>
      <c r="G152" s="1560"/>
      <c r="H152" s="1560"/>
      <c r="I152" s="1560"/>
      <c r="J152" s="1560"/>
      <c r="K152" s="1560"/>
      <c r="L152" s="1560"/>
      <c r="M152" s="1560"/>
      <c r="N152" s="1560"/>
      <c r="O152" s="1560"/>
      <c r="P152" s="1560"/>
      <c r="Q152" s="1560"/>
      <c r="R152" s="1560"/>
      <c r="S152" s="1560"/>
      <c r="T152" s="1560"/>
      <c r="U152" s="1560"/>
      <c r="V152" s="1560"/>
      <c r="W152" s="1560"/>
      <c r="X152" s="1560"/>
      <c r="Y152" s="1560"/>
      <c r="Z152" s="1560"/>
      <c r="AA152" s="1560"/>
      <c r="AB152" s="1560"/>
      <c r="AC152" s="1560"/>
      <c r="AD152" s="1560"/>
      <c r="AE152" s="267"/>
      <c r="AF152" s="266"/>
      <c r="AG152" s="259"/>
      <c r="AH152" s="259"/>
      <c r="AI152" s="259"/>
      <c r="AJ152" s="259"/>
    </row>
    <row r="153" spans="1:36" ht="15" customHeight="1">
      <c r="A153" s="1571"/>
      <c r="B153" s="1572"/>
      <c r="C153" s="1575"/>
      <c r="D153" s="1576"/>
      <c r="E153" s="590" t="s">
        <v>1429</v>
      </c>
      <c r="F153" s="553">
        <v>0</v>
      </c>
      <c r="G153" s="1560"/>
      <c r="H153" s="1560"/>
      <c r="I153" s="1560"/>
      <c r="J153" s="1560"/>
      <c r="K153" s="1560"/>
      <c r="L153" s="1560"/>
      <c r="M153" s="1560"/>
      <c r="N153" s="1560"/>
      <c r="O153" s="1560"/>
      <c r="P153" s="1560"/>
      <c r="Q153" s="1560"/>
      <c r="R153" s="1560"/>
      <c r="S153" s="1560"/>
      <c r="T153" s="1560"/>
      <c r="U153" s="1560"/>
      <c r="V153" s="1560"/>
      <c r="W153" s="1560"/>
      <c r="X153" s="1560"/>
      <c r="Y153" s="1560"/>
      <c r="Z153" s="1560"/>
      <c r="AA153" s="1560"/>
      <c r="AB153" s="1560"/>
      <c r="AC153" s="1560"/>
      <c r="AD153" s="1560"/>
      <c r="AE153" s="267"/>
      <c r="AF153" s="266"/>
      <c r="AG153" s="259"/>
      <c r="AH153" s="259"/>
      <c r="AI153" s="259"/>
      <c r="AJ153" s="259"/>
    </row>
    <row r="154" spans="1:36" ht="15" customHeight="1">
      <c r="A154" s="1567">
        <v>8</v>
      </c>
      <c r="B154" s="1579"/>
      <c r="C154" s="561" t="s">
        <v>1430</v>
      </c>
      <c r="D154" s="608"/>
      <c r="E154" s="562"/>
      <c r="F154" s="556"/>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287"/>
      <c r="AF154" s="266"/>
      <c r="AG154" s="259"/>
      <c r="AH154" s="259"/>
      <c r="AI154" s="259"/>
      <c r="AJ154" s="259"/>
    </row>
    <row r="155" spans="1:36" ht="15" customHeight="1">
      <c r="A155" s="1569"/>
      <c r="B155" s="1580"/>
      <c r="C155" s="610" t="s">
        <v>1431</v>
      </c>
      <c r="D155" s="289"/>
      <c r="E155" s="286" t="s">
        <v>1432</v>
      </c>
      <c r="F155" s="589">
        <v>3</v>
      </c>
      <c r="G155" s="1108"/>
      <c r="H155" s="1108"/>
      <c r="I155" s="1108"/>
      <c r="J155" s="1108"/>
      <c r="K155" s="1108"/>
      <c r="L155" s="1108"/>
      <c r="M155" s="1108"/>
      <c r="N155" s="1108"/>
      <c r="O155" s="1108"/>
      <c r="P155" s="1108"/>
      <c r="Q155" s="1108"/>
      <c r="R155" s="1108"/>
      <c r="S155" s="1108"/>
      <c r="T155" s="1108"/>
      <c r="U155" s="1108"/>
      <c r="V155" s="1108"/>
      <c r="W155" s="1108"/>
      <c r="X155" s="1108"/>
      <c r="Y155" s="1108"/>
      <c r="Z155" s="1108"/>
      <c r="AA155" s="1108"/>
      <c r="AB155" s="1108"/>
      <c r="AC155" s="1108"/>
      <c r="AD155" s="1108"/>
      <c r="AE155" s="267"/>
      <c r="AF155" s="266"/>
      <c r="AG155" s="259"/>
      <c r="AH155" s="259"/>
      <c r="AI155" s="259"/>
      <c r="AJ155" s="259"/>
    </row>
    <row r="156" spans="1:36" ht="15" customHeight="1">
      <c r="A156" s="1569"/>
      <c r="B156" s="1580"/>
      <c r="C156" s="610" t="s">
        <v>1433</v>
      </c>
      <c r="D156" s="289"/>
      <c r="E156" s="287" t="s">
        <v>1434</v>
      </c>
      <c r="F156" s="263">
        <v>2</v>
      </c>
      <c r="G156" s="1560"/>
      <c r="H156" s="1560"/>
      <c r="I156" s="1560"/>
      <c r="J156" s="1560"/>
      <c r="K156" s="1560"/>
      <c r="L156" s="1560"/>
      <c r="M156" s="1560"/>
      <c r="N156" s="1560"/>
      <c r="O156" s="1560"/>
      <c r="P156" s="1560"/>
      <c r="Q156" s="1560"/>
      <c r="R156" s="1560"/>
      <c r="S156" s="1560"/>
      <c r="T156" s="1560"/>
      <c r="U156" s="1560"/>
      <c r="V156" s="1560"/>
      <c r="W156" s="1560"/>
      <c r="X156" s="1560"/>
      <c r="Y156" s="1560"/>
      <c r="Z156" s="1560"/>
      <c r="AA156" s="1560"/>
      <c r="AB156" s="1560"/>
      <c r="AC156" s="1560"/>
      <c r="AD156" s="1560"/>
      <c r="AE156" s="267"/>
      <c r="AF156" s="266"/>
      <c r="AG156" s="259"/>
      <c r="AH156" s="259"/>
      <c r="AI156" s="259"/>
      <c r="AJ156" s="259"/>
    </row>
    <row r="157" spans="1:36" ht="15" customHeight="1">
      <c r="A157" s="1569"/>
      <c r="B157" s="1580"/>
      <c r="C157" s="610" t="s">
        <v>1435</v>
      </c>
      <c r="D157" s="289"/>
      <c r="E157" s="287" t="s">
        <v>1436</v>
      </c>
      <c r="F157" s="263">
        <v>1</v>
      </c>
      <c r="G157" s="1560"/>
      <c r="H157" s="1560"/>
      <c r="I157" s="1560"/>
      <c r="J157" s="1560"/>
      <c r="K157" s="1560"/>
      <c r="L157" s="1560"/>
      <c r="M157" s="1560"/>
      <c r="N157" s="1560"/>
      <c r="O157" s="1560"/>
      <c r="P157" s="1560"/>
      <c r="Q157" s="1560"/>
      <c r="R157" s="1560"/>
      <c r="S157" s="1560"/>
      <c r="T157" s="1560"/>
      <c r="U157" s="1560"/>
      <c r="V157" s="1560"/>
      <c r="W157" s="1560"/>
      <c r="X157" s="1560"/>
      <c r="Y157" s="1560"/>
      <c r="Z157" s="1560"/>
      <c r="AA157" s="1560"/>
      <c r="AB157" s="1560"/>
      <c r="AC157" s="1560"/>
      <c r="AD157" s="1560"/>
      <c r="AE157" s="267"/>
      <c r="AF157" s="266"/>
      <c r="AG157" s="259"/>
      <c r="AH157" s="259"/>
      <c r="AI157" s="259"/>
      <c r="AJ157" s="259"/>
    </row>
    <row r="158" spans="1:36" ht="15" customHeight="1">
      <c r="A158" s="1569"/>
      <c r="B158" s="1580"/>
      <c r="C158" s="610" t="s">
        <v>1437</v>
      </c>
      <c r="D158" s="289"/>
      <c r="E158" s="287" t="s">
        <v>1325</v>
      </c>
      <c r="F158" s="263">
        <v>0</v>
      </c>
      <c r="G158" s="1560"/>
      <c r="H158" s="1560"/>
      <c r="I158" s="1560"/>
      <c r="J158" s="1560"/>
      <c r="K158" s="1560"/>
      <c r="L158" s="1560"/>
      <c r="M158" s="1560"/>
      <c r="N158" s="1560"/>
      <c r="O158" s="1560"/>
      <c r="P158" s="1560"/>
      <c r="Q158" s="1560"/>
      <c r="R158" s="1560"/>
      <c r="S158" s="1560"/>
      <c r="T158" s="1560"/>
      <c r="U158" s="1560"/>
      <c r="V158" s="1560"/>
      <c r="W158" s="1560"/>
      <c r="X158" s="1560"/>
      <c r="Y158" s="1560"/>
      <c r="Z158" s="1560"/>
      <c r="AA158" s="1560"/>
      <c r="AB158" s="1560"/>
      <c r="AC158" s="1560"/>
      <c r="AD158" s="1560"/>
      <c r="AE158" s="267"/>
      <c r="AF158" s="266"/>
      <c r="AG158" s="259"/>
      <c r="AH158" s="259"/>
      <c r="AI158" s="259"/>
      <c r="AJ158" s="259"/>
    </row>
    <row r="159" spans="1:36" ht="15" customHeight="1">
      <c r="A159" s="1569"/>
      <c r="B159" s="1580"/>
      <c r="C159" s="610" t="s">
        <v>1438</v>
      </c>
      <c r="D159" s="289"/>
      <c r="E159" s="287"/>
      <c r="F159" s="263"/>
      <c r="G159" s="1560"/>
      <c r="H159" s="1560"/>
      <c r="I159" s="1560"/>
      <c r="J159" s="1560"/>
      <c r="K159" s="1560"/>
      <c r="L159" s="1560"/>
      <c r="M159" s="1560"/>
      <c r="N159" s="1560"/>
      <c r="O159" s="1560"/>
      <c r="P159" s="1560"/>
      <c r="Q159" s="1560"/>
      <c r="R159" s="1560"/>
      <c r="S159" s="1560"/>
      <c r="T159" s="1560"/>
      <c r="U159" s="1560"/>
      <c r="V159" s="1560"/>
      <c r="W159" s="1560"/>
      <c r="X159" s="1560"/>
      <c r="Y159" s="1560"/>
      <c r="Z159" s="1560"/>
      <c r="AA159" s="1560"/>
      <c r="AB159" s="1560"/>
      <c r="AC159" s="1560"/>
      <c r="AD159" s="1560"/>
      <c r="AE159" s="267"/>
      <c r="AF159" s="266"/>
      <c r="AG159" s="259"/>
      <c r="AH159" s="259"/>
      <c r="AI159" s="259"/>
      <c r="AJ159" s="259"/>
    </row>
    <row r="160" spans="1:36" ht="15" customHeight="1">
      <c r="A160" s="1569"/>
      <c r="B160" s="1580"/>
      <c r="C160" s="610" t="s">
        <v>1439</v>
      </c>
      <c r="D160" s="289"/>
      <c r="E160" s="287"/>
      <c r="F160" s="263"/>
      <c r="G160" s="1560"/>
      <c r="H160" s="1560"/>
      <c r="I160" s="1560"/>
      <c r="J160" s="1560"/>
      <c r="K160" s="1560"/>
      <c r="L160" s="1560"/>
      <c r="M160" s="1560"/>
      <c r="N160" s="1560"/>
      <c r="O160" s="1560"/>
      <c r="P160" s="1560"/>
      <c r="Q160" s="1560"/>
      <c r="R160" s="1560"/>
      <c r="S160" s="1560"/>
      <c r="T160" s="1560"/>
      <c r="U160" s="1560"/>
      <c r="V160" s="1560"/>
      <c r="W160" s="1560"/>
      <c r="X160" s="1560"/>
      <c r="Y160" s="1560"/>
      <c r="Z160" s="1560"/>
      <c r="AA160" s="1560"/>
      <c r="AB160" s="1560"/>
      <c r="AC160" s="1560"/>
      <c r="AD160" s="1560"/>
      <c r="AE160" s="267"/>
      <c r="AF160" s="266"/>
      <c r="AG160" s="259"/>
      <c r="AH160" s="259"/>
      <c r="AI160" s="259"/>
      <c r="AJ160" s="259"/>
    </row>
    <row r="161" spans="1:36" ht="15" customHeight="1">
      <c r="A161" s="1571"/>
      <c r="B161" s="1581"/>
      <c r="C161" s="611" t="s">
        <v>1440</v>
      </c>
      <c r="D161" s="286"/>
      <c r="E161" s="287"/>
      <c r="F161" s="263"/>
      <c r="G161" s="1107"/>
      <c r="H161" s="1107"/>
      <c r="I161" s="1107"/>
      <c r="J161" s="1107"/>
      <c r="K161" s="1107"/>
      <c r="L161" s="1107"/>
      <c r="M161" s="1107"/>
      <c r="N161" s="1107"/>
      <c r="O161" s="1107"/>
      <c r="P161" s="1107"/>
      <c r="Q161" s="1107"/>
      <c r="R161" s="1107"/>
      <c r="S161" s="1107"/>
      <c r="T161" s="1107"/>
      <c r="U161" s="1107"/>
      <c r="V161" s="1107"/>
      <c r="W161" s="1107"/>
      <c r="X161" s="1107"/>
      <c r="Y161" s="1107"/>
      <c r="Z161" s="1107"/>
      <c r="AA161" s="1107"/>
      <c r="AB161" s="1107"/>
      <c r="AC161" s="1107"/>
      <c r="AD161" s="1107"/>
      <c r="AE161" s="267"/>
      <c r="AF161" s="266"/>
      <c r="AG161" s="259"/>
      <c r="AH161" s="259"/>
      <c r="AI161" s="259"/>
      <c r="AJ161" s="259"/>
    </row>
    <row r="162" spans="1:36" ht="15" customHeight="1">
      <c r="A162" s="1143" t="s">
        <v>1013</v>
      </c>
      <c r="B162" s="1144"/>
      <c r="C162" s="1144"/>
      <c r="D162" s="1144"/>
      <c r="E162" s="263"/>
      <c r="F162" s="263">
        <v>100</v>
      </c>
      <c r="G162" s="265">
        <f>SUM(G20:G161)</f>
        <v>0</v>
      </c>
      <c r="H162" s="265">
        <f t="shared" ref="H162:AD162" si="1">SUM(H20:H161)</f>
        <v>0</v>
      </c>
      <c r="I162" s="265">
        <f t="shared" si="1"/>
        <v>0</v>
      </c>
      <c r="J162" s="265">
        <f t="shared" si="1"/>
        <v>0</v>
      </c>
      <c r="K162" s="265">
        <f t="shared" si="1"/>
        <v>0</v>
      </c>
      <c r="L162" s="265">
        <f t="shared" si="1"/>
        <v>0</v>
      </c>
      <c r="M162" s="265">
        <f t="shared" si="1"/>
        <v>0</v>
      </c>
      <c r="N162" s="265">
        <f t="shared" si="1"/>
        <v>0</v>
      </c>
      <c r="O162" s="265">
        <f t="shared" si="1"/>
        <v>0</v>
      </c>
      <c r="P162" s="265">
        <f t="shared" si="1"/>
        <v>0</v>
      </c>
      <c r="Q162" s="265">
        <f t="shared" si="1"/>
        <v>0</v>
      </c>
      <c r="R162" s="265">
        <f t="shared" si="1"/>
        <v>0</v>
      </c>
      <c r="S162" s="265">
        <f t="shared" si="1"/>
        <v>0</v>
      </c>
      <c r="T162" s="265">
        <f t="shared" si="1"/>
        <v>0</v>
      </c>
      <c r="U162" s="265">
        <f t="shared" si="1"/>
        <v>0</v>
      </c>
      <c r="V162" s="265">
        <f t="shared" si="1"/>
        <v>0</v>
      </c>
      <c r="W162" s="265">
        <f t="shared" si="1"/>
        <v>0</v>
      </c>
      <c r="X162" s="265">
        <f t="shared" si="1"/>
        <v>0</v>
      </c>
      <c r="Y162" s="265">
        <f t="shared" si="1"/>
        <v>0</v>
      </c>
      <c r="Z162" s="265">
        <f t="shared" si="1"/>
        <v>0</v>
      </c>
      <c r="AA162" s="265">
        <f t="shared" si="1"/>
        <v>0</v>
      </c>
      <c r="AB162" s="265">
        <f t="shared" si="1"/>
        <v>0</v>
      </c>
      <c r="AC162" s="265">
        <f t="shared" si="1"/>
        <v>0</v>
      </c>
      <c r="AD162" s="265">
        <f t="shared" si="1"/>
        <v>0</v>
      </c>
      <c r="AE162" s="265">
        <v>0</v>
      </c>
      <c r="AF162" s="266"/>
      <c r="AG162" s="259"/>
      <c r="AH162" s="259"/>
      <c r="AI162" s="259"/>
      <c r="AJ162" s="259"/>
    </row>
    <row r="163" spans="1:36" s="355" customFormat="1" ht="15" customHeight="1">
      <c r="A163" s="1143" t="s">
        <v>1014</v>
      </c>
      <c r="B163" s="1144"/>
      <c r="C163" s="1144"/>
      <c r="D163" s="1144"/>
      <c r="E163" s="263"/>
      <c r="F163" s="263"/>
      <c r="G163" s="530" t="str">
        <f>IF(G162&gt;=80,"I",IF(G162&gt;=60,"II",IF(G162&gt;=40,"III",IF(G162&lt;40,"IV"," "))))</f>
        <v>IV</v>
      </c>
      <c r="H163" s="530" t="str">
        <f t="shared" ref="H163:AD163" si="2">IF(H162&gt;=80,"I",IF(H162&gt;=60,"II",IF(H162&gt;=40,"III",IF(H162&lt;40,"IV"," "))))</f>
        <v>IV</v>
      </c>
      <c r="I163" s="530" t="str">
        <f t="shared" si="2"/>
        <v>IV</v>
      </c>
      <c r="J163" s="530" t="str">
        <f t="shared" si="2"/>
        <v>IV</v>
      </c>
      <c r="K163" s="530" t="str">
        <f t="shared" si="2"/>
        <v>IV</v>
      </c>
      <c r="L163" s="530" t="str">
        <f t="shared" si="2"/>
        <v>IV</v>
      </c>
      <c r="M163" s="530" t="str">
        <f t="shared" si="2"/>
        <v>IV</v>
      </c>
      <c r="N163" s="530" t="str">
        <f t="shared" si="2"/>
        <v>IV</v>
      </c>
      <c r="O163" s="530" t="str">
        <f t="shared" si="2"/>
        <v>IV</v>
      </c>
      <c r="P163" s="530" t="str">
        <f t="shared" si="2"/>
        <v>IV</v>
      </c>
      <c r="Q163" s="530" t="str">
        <f t="shared" si="2"/>
        <v>IV</v>
      </c>
      <c r="R163" s="530" t="str">
        <f t="shared" si="2"/>
        <v>IV</v>
      </c>
      <c r="S163" s="530" t="str">
        <f t="shared" si="2"/>
        <v>IV</v>
      </c>
      <c r="T163" s="530" t="str">
        <f t="shared" si="2"/>
        <v>IV</v>
      </c>
      <c r="U163" s="530" t="str">
        <f t="shared" si="2"/>
        <v>IV</v>
      </c>
      <c r="V163" s="530" t="str">
        <f t="shared" si="2"/>
        <v>IV</v>
      </c>
      <c r="W163" s="530" t="str">
        <f t="shared" si="2"/>
        <v>IV</v>
      </c>
      <c r="X163" s="530" t="str">
        <f t="shared" si="2"/>
        <v>IV</v>
      </c>
      <c r="Y163" s="530" t="str">
        <f t="shared" si="2"/>
        <v>IV</v>
      </c>
      <c r="Z163" s="530" t="str">
        <f t="shared" si="2"/>
        <v>IV</v>
      </c>
      <c r="AA163" s="530" t="str">
        <f t="shared" si="2"/>
        <v>IV</v>
      </c>
      <c r="AB163" s="530" t="str">
        <f t="shared" si="2"/>
        <v>IV</v>
      </c>
      <c r="AC163" s="530" t="str">
        <f t="shared" si="2"/>
        <v>IV</v>
      </c>
      <c r="AD163" s="530" t="str">
        <f t="shared" si="2"/>
        <v>IV</v>
      </c>
      <c r="AE163" s="553"/>
      <c r="AF163" s="273"/>
      <c r="AG163" s="290"/>
      <c r="AH163" s="290"/>
      <c r="AI163" s="290"/>
      <c r="AJ163" s="290"/>
    </row>
    <row r="164" spans="1:36" s="355" customFormat="1" ht="12.75" customHeight="1">
      <c r="A164" s="600"/>
      <c r="B164" s="600"/>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row>
    <row r="165" spans="1:36" ht="15" customHeight="1">
      <c r="A165" s="600"/>
      <c r="B165" s="600"/>
      <c r="C165" s="601" t="s">
        <v>1315</v>
      </c>
      <c r="D165" s="601" t="s">
        <v>1441</v>
      </c>
      <c r="E165" s="601"/>
      <c r="F165" s="602"/>
      <c r="G165" s="602"/>
      <c r="H165" s="600"/>
      <c r="I165" s="600"/>
      <c r="J165" s="602"/>
      <c r="K165" s="600"/>
      <c r="L165" s="601"/>
      <c r="M165" s="600"/>
      <c r="N165" s="1551" t="s">
        <v>872</v>
      </c>
      <c r="O165" s="1552"/>
      <c r="P165" s="1552"/>
      <c r="Q165" s="1553"/>
      <c r="R165" s="603" t="s">
        <v>873</v>
      </c>
      <c r="S165" s="604"/>
      <c r="T165" s="600"/>
      <c r="U165" s="600"/>
      <c r="V165" s="600"/>
      <c r="W165" s="600"/>
      <c r="X165" s="600"/>
      <c r="Y165" s="600"/>
      <c r="Z165" s="600"/>
      <c r="AA165" s="600"/>
      <c r="AB165" s="600"/>
      <c r="AC165" s="600"/>
      <c r="AD165" s="600"/>
      <c r="AE165" s="600"/>
      <c r="AF165" s="567"/>
      <c r="AG165" s="567"/>
      <c r="AH165" s="567"/>
      <c r="AI165" s="567"/>
      <c r="AJ165" s="567"/>
    </row>
    <row r="166" spans="1:36" ht="15" customHeight="1">
      <c r="A166" s="567"/>
      <c r="B166" s="567"/>
      <c r="C166" s="567"/>
      <c r="D166" s="605" t="s">
        <v>1442</v>
      </c>
      <c r="E166" s="605"/>
      <c r="F166" s="606"/>
      <c r="G166" s="606"/>
      <c r="H166" s="607"/>
      <c r="I166" s="567"/>
      <c r="J166" s="606"/>
      <c r="K166" s="567"/>
      <c r="L166" s="605"/>
      <c r="M166" s="567"/>
      <c r="N166" s="1547" t="s">
        <v>872</v>
      </c>
      <c r="O166" s="1548"/>
      <c r="P166" s="1548"/>
      <c r="Q166" s="1549"/>
      <c r="R166" s="571" t="s">
        <v>875</v>
      </c>
      <c r="S166" s="546">
        <v>2</v>
      </c>
      <c r="T166" s="567"/>
      <c r="U166" s="567"/>
      <c r="V166" s="567"/>
      <c r="W166" s="567"/>
      <c r="X166" s="567"/>
      <c r="Y166" s="567"/>
      <c r="Z166" s="567"/>
      <c r="AA166" s="567"/>
      <c r="AB166" s="567"/>
      <c r="AC166" s="567"/>
      <c r="AD166" s="567"/>
      <c r="AE166" s="567"/>
      <c r="AF166" s="567"/>
      <c r="AG166" s="567"/>
      <c r="AH166" s="567"/>
      <c r="AI166" s="567"/>
      <c r="AJ166" s="567"/>
    </row>
    <row r="167" spans="1:36" ht="15" customHeight="1">
      <c r="A167" s="567"/>
      <c r="B167" s="567"/>
      <c r="C167" s="567"/>
      <c r="D167" s="605" t="s">
        <v>1443</v>
      </c>
      <c r="E167" s="605"/>
      <c r="F167" s="606"/>
      <c r="G167" s="606"/>
      <c r="H167" s="607"/>
      <c r="I167" s="567"/>
      <c r="J167" s="606"/>
      <c r="K167" s="567"/>
      <c r="L167" s="605"/>
      <c r="M167" s="567"/>
      <c r="N167" s="1547" t="s">
        <v>1444</v>
      </c>
      <c r="O167" s="1548"/>
      <c r="P167" s="1548"/>
      <c r="Q167" s="1549"/>
      <c r="R167" s="571" t="s">
        <v>877</v>
      </c>
      <c r="S167" s="546">
        <v>14</v>
      </c>
      <c r="T167" s="567"/>
      <c r="U167" s="567"/>
      <c r="V167" s="567"/>
      <c r="W167" s="567"/>
      <c r="X167" s="567"/>
      <c r="Y167" s="567"/>
      <c r="Z167" s="567"/>
      <c r="AA167" s="567"/>
      <c r="AB167" s="567"/>
      <c r="AC167" s="567"/>
      <c r="AD167" s="567"/>
      <c r="AE167" s="567"/>
      <c r="AF167" s="567"/>
      <c r="AG167" s="567"/>
      <c r="AH167" s="567"/>
      <c r="AI167" s="567"/>
      <c r="AJ167" s="567"/>
    </row>
    <row r="168" spans="1:36" ht="15" customHeight="1">
      <c r="A168" s="567"/>
      <c r="B168" s="567"/>
      <c r="C168" s="567"/>
      <c r="D168" s="605" t="s">
        <v>1445</v>
      </c>
      <c r="E168" s="605"/>
      <c r="F168" s="606"/>
      <c r="G168" s="606"/>
      <c r="H168" s="607"/>
      <c r="I168" s="567"/>
      <c r="J168" s="606"/>
      <c r="K168" s="567"/>
      <c r="L168" s="605"/>
      <c r="M168" s="567"/>
      <c r="N168" s="1547" t="s">
        <v>872</v>
      </c>
      <c r="O168" s="1548"/>
      <c r="P168" s="1548"/>
      <c r="Q168" s="1549"/>
      <c r="R168" s="571" t="s">
        <v>880</v>
      </c>
      <c r="S168" s="546">
        <v>8</v>
      </c>
      <c r="T168" s="567"/>
      <c r="U168" s="567"/>
      <c r="V168" s="567"/>
      <c r="W168" s="567"/>
      <c r="X168" s="567"/>
      <c r="Y168" s="567"/>
      <c r="Z168" s="567"/>
      <c r="AA168" s="567"/>
      <c r="AB168" s="567"/>
      <c r="AC168" s="567"/>
      <c r="AD168" s="567"/>
      <c r="AE168" s="567"/>
      <c r="AF168" s="567"/>
      <c r="AG168" s="567"/>
      <c r="AH168" s="567"/>
      <c r="AI168" s="567"/>
      <c r="AJ168" s="567"/>
    </row>
    <row r="169" spans="1:36" ht="12.75" customHeight="1">
      <c r="A169" s="567"/>
      <c r="B169" s="567"/>
      <c r="C169" s="567"/>
      <c r="D169" s="567"/>
      <c r="E169" s="567"/>
      <c r="F169" s="567"/>
      <c r="G169" s="567"/>
      <c r="H169" s="607"/>
      <c r="I169" s="567"/>
      <c r="J169" s="567"/>
      <c r="K169" s="567"/>
      <c r="L169" s="567"/>
      <c r="M169" s="567"/>
      <c r="N169" s="1550" t="s">
        <v>881</v>
      </c>
      <c r="O169" s="1548"/>
      <c r="P169" s="1548"/>
      <c r="Q169" s="1549"/>
      <c r="R169" s="571"/>
      <c r="S169" s="546">
        <v>24</v>
      </c>
      <c r="T169" s="567"/>
      <c r="U169" s="567"/>
      <c r="V169" s="567"/>
      <c r="W169" s="567"/>
      <c r="X169" s="567"/>
      <c r="Y169" s="567"/>
      <c r="Z169" s="567"/>
      <c r="AA169" s="567"/>
      <c r="AB169" s="567"/>
      <c r="AC169" s="567"/>
      <c r="AD169" s="567"/>
      <c r="AE169" s="567"/>
      <c r="AF169" s="567"/>
      <c r="AG169" s="567"/>
      <c r="AH169" s="567"/>
      <c r="AI169" s="567"/>
      <c r="AJ169" s="567"/>
    </row>
    <row r="170" spans="1:36" ht="12.75" customHeight="1">
      <c r="A170" s="567"/>
      <c r="B170" s="567"/>
      <c r="C170" s="567" t="s">
        <v>1020</v>
      </c>
      <c r="D170" s="567"/>
      <c r="E170" s="567"/>
      <c r="F170" s="567"/>
      <c r="G170" s="567"/>
      <c r="H170" s="60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row>
    <row r="171" spans="1:36" ht="12.75" customHeight="1">
      <c r="A171" s="567"/>
      <c r="B171" s="567"/>
      <c r="C171" s="567" t="s">
        <v>1446</v>
      </c>
      <c r="D171" s="567"/>
      <c r="E171" s="567"/>
      <c r="F171" s="567"/>
      <c r="G171" s="567"/>
      <c r="H171" s="60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row>
    <row r="172" spans="1:36" ht="12.75" customHeight="1">
      <c r="A172" s="567"/>
      <c r="B172" s="567"/>
      <c r="C172" s="567"/>
      <c r="D172" s="567"/>
      <c r="E172" s="567"/>
      <c r="F172" s="567"/>
      <c r="G172" s="567"/>
      <c r="H172" s="607"/>
      <c r="I172" s="567"/>
      <c r="J172" s="567"/>
      <c r="K172" s="567"/>
      <c r="L172" s="567"/>
      <c r="M172" s="567"/>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row>
    <row r="173" spans="1:36" ht="12.75" customHeight="1">
      <c r="A173" s="567"/>
      <c r="B173" s="567"/>
      <c r="C173" s="567"/>
      <c r="D173" s="567"/>
      <c r="E173" s="567"/>
      <c r="F173" s="567"/>
      <c r="G173" s="567"/>
      <c r="H173" s="60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row>
    <row r="174" spans="1:36" ht="12.75" customHeight="1">
      <c r="A174" s="567"/>
      <c r="B174" s="567"/>
      <c r="C174" s="567"/>
      <c r="D174" s="567"/>
      <c r="E174" s="567"/>
      <c r="F174" s="567"/>
      <c r="G174" s="567"/>
      <c r="H174" s="607"/>
      <c r="I174" s="567"/>
      <c r="J174" s="567"/>
      <c r="K174" s="567"/>
      <c r="L174" s="567"/>
      <c r="M174" s="567"/>
      <c r="N174" s="567"/>
      <c r="O174" s="567"/>
      <c r="P174" s="567"/>
      <c r="Q174" s="567"/>
      <c r="R174" s="567"/>
      <c r="S174" s="567"/>
      <c r="T174" s="567"/>
      <c r="U174" s="567"/>
      <c r="V174" s="567"/>
      <c r="W174" s="567"/>
      <c r="X174" s="567"/>
      <c r="Y174" s="567"/>
      <c r="Z174" s="567"/>
      <c r="AA174" s="567"/>
      <c r="AB174" s="567"/>
      <c r="AC174" s="567"/>
      <c r="AD174" s="567"/>
      <c r="AE174" s="567"/>
      <c r="AF174" s="567"/>
      <c r="AG174" s="567"/>
      <c r="AH174" s="567"/>
      <c r="AI174" s="567"/>
      <c r="AJ174" s="567"/>
    </row>
    <row r="175" spans="1:36" ht="12.75" customHeight="1">
      <c r="A175" s="567"/>
      <c r="B175" s="567"/>
      <c r="C175" s="567"/>
      <c r="D175" s="567"/>
      <c r="E175" s="567"/>
      <c r="F175" s="567"/>
      <c r="G175" s="567"/>
      <c r="H175" s="60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row>
    <row r="176" spans="1:36" ht="12.75" customHeight="1">
      <c r="A176" s="567"/>
      <c r="B176" s="567"/>
      <c r="C176" s="567"/>
      <c r="D176" s="567"/>
      <c r="E176" s="567"/>
      <c r="F176" s="567"/>
      <c r="G176" s="567"/>
      <c r="H176" s="60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row>
    <row r="177" spans="1:36" ht="12.75" customHeight="1">
      <c r="A177" s="567"/>
      <c r="B177" s="567"/>
      <c r="C177" s="567"/>
      <c r="D177" s="567"/>
      <c r="E177" s="567"/>
      <c r="F177" s="567"/>
      <c r="G177" s="567"/>
      <c r="H177" s="607"/>
      <c r="I177" s="567"/>
      <c r="J177" s="567"/>
      <c r="K177" s="567"/>
      <c r="L177" s="567"/>
      <c r="M177" s="567"/>
      <c r="N177" s="567"/>
      <c r="O177" s="567"/>
      <c r="P177" s="567"/>
      <c r="Q177" s="567"/>
      <c r="R177" s="567"/>
      <c r="S177" s="567"/>
      <c r="T177" s="567"/>
      <c r="U177" s="567"/>
      <c r="V177" s="567"/>
      <c r="W177" s="567"/>
      <c r="X177" s="567"/>
      <c r="Y177" s="567"/>
      <c r="Z177" s="567"/>
      <c r="AA177" s="567"/>
      <c r="AB177" s="567"/>
      <c r="AC177" s="567"/>
      <c r="AD177" s="567"/>
      <c r="AE177" s="567"/>
      <c r="AF177" s="567"/>
      <c r="AG177" s="567"/>
      <c r="AH177" s="567"/>
      <c r="AI177" s="567"/>
      <c r="AJ177" s="567"/>
    </row>
    <row r="178" spans="1:36" ht="12.75" customHeight="1">
      <c r="A178" s="567"/>
      <c r="B178" s="567"/>
      <c r="C178" s="567"/>
      <c r="D178" s="567"/>
      <c r="E178" s="567"/>
      <c r="F178" s="567"/>
      <c r="G178" s="567"/>
      <c r="H178" s="607"/>
      <c r="I178" s="567"/>
      <c r="J178" s="567"/>
      <c r="K178" s="567"/>
      <c r="L178" s="567"/>
      <c r="M178" s="567"/>
      <c r="N178" s="567"/>
      <c r="O178" s="567"/>
      <c r="P178" s="567"/>
      <c r="Q178" s="567"/>
      <c r="R178" s="567"/>
      <c r="S178" s="567"/>
      <c r="T178" s="567"/>
      <c r="U178" s="567"/>
      <c r="V178" s="567"/>
      <c r="W178" s="567"/>
      <c r="X178" s="567"/>
      <c r="Y178" s="567"/>
      <c r="Z178" s="567"/>
      <c r="AA178" s="567"/>
      <c r="AB178" s="567"/>
      <c r="AC178" s="567"/>
      <c r="AD178" s="567"/>
      <c r="AE178" s="567"/>
      <c r="AF178" s="567"/>
      <c r="AG178" s="567"/>
      <c r="AH178" s="567"/>
      <c r="AI178" s="567"/>
      <c r="AJ178" s="567"/>
    </row>
    <row r="179" spans="1:36" ht="12.75" customHeight="1">
      <c r="A179" s="567"/>
      <c r="B179" s="567"/>
      <c r="C179" s="567"/>
      <c r="D179" s="567"/>
      <c r="E179" s="567"/>
      <c r="F179" s="567"/>
      <c r="G179" s="567"/>
      <c r="H179" s="60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row>
    <row r="180" spans="1:36" ht="12.75" customHeight="1">
      <c r="A180" s="567"/>
      <c r="B180" s="567"/>
      <c r="C180" s="567"/>
      <c r="D180" s="567"/>
      <c r="E180" s="567"/>
      <c r="F180" s="567"/>
      <c r="G180" s="567"/>
      <c r="H180" s="607"/>
      <c r="I180" s="567"/>
      <c r="J180" s="567"/>
      <c r="K180" s="567"/>
      <c r="L180" s="567"/>
      <c r="M180" s="567"/>
      <c r="N180" s="567"/>
      <c r="O180" s="567"/>
      <c r="P180" s="567"/>
      <c r="Q180" s="567"/>
      <c r="R180" s="567"/>
      <c r="S180" s="567"/>
      <c r="T180" s="567"/>
      <c r="U180" s="567"/>
      <c r="V180" s="567"/>
      <c r="W180" s="567"/>
      <c r="X180" s="567"/>
      <c r="Y180" s="567"/>
      <c r="Z180" s="567"/>
      <c r="AA180" s="567"/>
      <c r="AB180" s="567"/>
      <c r="AC180" s="567"/>
      <c r="AD180" s="567"/>
      <c r="AE180" s="567"/>
      <c r="AF180" s="567"/>
      <c r="AG180" s="567"/>
      <c r="AH180" s="567"/>
      <c r="AI180" s="567"/>
      <c r="AJ180" s="567"/>
    </row>
    <row r="181" spans="1:36" ht="12.75" customHeight="1">
      <c r="A181" s="567"/>
      <c r="B181" s="567"/>
      <c r="C181" s="567"/>
      <c r="D181" s="567"/>
      <c r="E181" s="567"/>
      <c r="F181" s="567"/>
      <c r="G181" s="567"/>
      <c r="H181" s="607"/>
      <c r="I181" s="567"/>
      <c r="J181" s="567"/>
      <c r="K181" s="567"/>
      <c r="L181" s="567"/>
      <c r="M181" s="567"/>
      <c r="N181" s="567"/>
      <c r="O181" s="567"/>
      <c r="P181" s="567"/>
      <c r="Q181" s="567"/>
      <c r="R181" s="567"/>
      <c r="S181" s="567"/>
      <c r="T181" s="567"/>
      <c r="U181" s="567"/>
      <c r="V181" s="567"/>
      <c r="W181" s="567"/>
      <c r="X181" s="567"/>
      <c r="Y181" s="567"/>
      <c r="Z181" s="567"/>
      <c r="AA181" s="567"/>
      <c r="AB181" s="567"/>
      <c r="AC181" s="567"/>
      <c r="AD181" s="567"/>
      <c r="AE181" s="567"/>
      <c r="AF181" s="567"/>
      <c r="AG181" s="567"/>
      <c r="AH181" s="567"/>
      <c r="AI181" s="567"/>
      <c r="AJ181" s="567"/>
    </row>
    <row r="182" spans="1:36" ht="12.75" customHeight="1">
      <c r="A182" s="567"/>
      <c r="B182" s="567"/>
      <c r="C182" s="567"/>
      <c r="D182" s="567"/>
      <c r="E182" s="567"/>
      <c r="F182" s="567"/>
      <c r="G182" s="567"/>
      <c r="H182" s="607"/>
      <c r="I182" s="567"/>
      <c r="J182" s="567"/>
      <c r="K182" s="567"/>
      <c r="L182" s="567"/>
      <c r="M182" s="567"/>
      <c r="N182" s="567"/>
      <c r="O182" s="567"/>
      <c r="P182" s="567"/>
      <c r="Q182" s="567"/>
      <c r="R182" s="567"/>
      <c r="S182" s="567"/>
      <c r="T182" s="567"/>
      <c r="U182" s="567"/>
      <c r="V182" s="567"/>
      <c r="W182" s="567"/>
      <c r="X182" s="567"/>
      <c r="Y182" s="567"/>
      <c r="Z182" s="567"/>
      <c r="AA182" s="567"/>
      <c r="AB182" s="567"/>
      <c r="AC182" s="567"/>
      <c r="AD182" s="567"/>
      <c r="AE182" s="567"/>
      <c r="AF182" s="567"/>
      <c r="AG182" s="567"/>
      <c r="AH182" s="567"/>
      <c r="AI182" s="567"/>
      <c r="AJ182" s="567"/>
    </row>
    <row r="183" spans="1:36" ht="12.75" customHeight="1">
      <c r="A183" s="567"/>
      <c r="B183" s="567"/>
      <c r="C183" s="567"/>
      <c r="D183" s="567"/>
      <c r="E183" s="567"/>
      <c r="F183" s="567"/>
      <c r="G183" s="567"/>
      <c r="H183" s="607"/>
      <c r="I183" s="567"/>
      <c r="J183" s="567"/>
      <c r="K183" s="567"/>
      <c r="L183" s="567"/>
      <c r="M183" s="567"/>
      <c r="N183" s="567"/>
      <c r="O183" s="567"/>
      <c r="P183" s="567"/>
      <c r="Q183" s="567"/>
      <c r="R183" s="567"/>
      <c r="S183" s="567"/>
      <c r="T183" s="567"/>
      <c r="U183" s="567"/>
      <c r="V183" s="567"/>
      <c r="W183" s="567"/>
      <c r="X183" s="567"/>
      <c r="Y183" s="567"/>
      <c r="Z183" s="567"/>
      <c r="AA183" s="567"/>
      <c r="AB183" s="567"/>
      <c r="AC183" s="567"/>
      <c r="AD183" s="567"/>
      <c r="AE183" s="567"/>
      <c r="AF183" s="567"/>
      <c r="AG183" s="567"/>
      <c r="AH183" s="567"/>
      <c r="AI183" s="567"/>
      <c r="AJ183" s="567"/>
    </row>
    <row r="184" spans="1:36" ht="12.75" customHeight="1">
      <c r="A184" s="567"/>
      <c r="B184" s="567"/>
      <c r="C184" s="567"/>
      <c r="D184" s="567"/>
      <c r="E184" s="567"/>
      <c r="F184" s="567"/>
      <c r="G184" s="567"/>
      <c r="H184" s="60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row>
    <row r="185" spans="1:36" ht="12.75" customHeight="1">
      <c r="A185" s="567"/>
      <c r="B185" s="567"/>
      <c r="C185" s="567"/>
      <c r="D185" s="567"/>
      <c r="E185" s="567"/>
      <c r="F185" s="567"/>
      <c r="G185" s="567"/>
      <c r="H185" s="60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c r="AF185" s="567"/>
      <c r="AG185" s="567"/>
      <c r="AH185" s="567"/>
      <c r="AI185" s="567"/>
      <c r="AJ185" s="567"/>
    </row>
    <row r="186" spans="1:36" ht="12.75" customHeight="1">
      <c r="A186" s="567"/>
      <c r="B186" s="567"/>
      <c r="C186" s="567"/>
      <c r="D186" s="567"/>
      <c r="E186" s="567"/>
      <c r="F186" s="567"/>
      <c r="G186" s="567"/>
      <c r="H186" s="607"/>
      <c r="I186" s="567"/>
      <c r="J186" s="567"/>
      <c r="K186" s="567"/>
      <c r="L186" s="567"/>
      <c r="M186" s="567"/>
      <c r="N186" s="567"/>
      <c r="O186" s="567"/>
      <c r="P186" s="567"/>
      <c r="Q186" s="567"/>
      <c r="R186" s="567"/>
      <c r="S186" s="567"/>
      <c r="T186" s="567"/>
      <c r="U186" s="567"/>
      <c r="V186" s="567"/>
      <c r="W186" s="567"/>
      <c r="X186" s="567"/>
      <c r="Y186" s="567"/>
      <c r="Z186" s="567"/>
      <c r="AA186" s="567"/>
      <c r="AB186" s="567"/>
      <c r="AC186" s="567"/>
      <c r="AD186" s="567"/>
      <c r="AE186" s="567"/>
      <c r="AF186" s="567"/>
      <c r="AG186" s="567"/>
      <c r="AH186" s="567"/>
      <c r="AI186" s="567"/>
      <c r="AJ186" s="567"/>
    </row>
    <row r="187" spans="1:36" ht="12.75" customHeight="1">
      <c r="A187" s="567"/>
      <c r="B187" s="567"/>
      <c r="C187" s="567"/>
      <c r="D187" s="567"/>
      <c r="E187" s="567"/>
      <c r="F187" s="567"/>
      <c r="G187" s="567"/>
      <c r="H187" s="60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row>
    <row r="188" spans="1:36" ht="12.75" customHeight="1">
      <c r="A188" s="567"/>
      <c r="B188" s="567"/>
      <c r="C188" s="567"/>
      <c r="D188" s="567"/>
      <c r="E188" s="567"/>
      <c r="F188" s="567"/>
      <c r="G188" s="567"/>
      <c r="H188" s="60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row>
    <row r="189" spans="1:36" ht="12.75" customHeight="1">
      <c r="A189" s="567"/>
      <c r="B189" s="567"/>
      <c r="C189" s="567"/>
      <c r="D189" s="567"/>
      <c r="E189" s="567"/>
      <c r="F189" s="567"/>
      <c r="G189" s="567"/>
      <c r="H189" s="607"/>
      <c r="I189" s="567"/>
      <c r="J189" s="567"/>
      <c r="K189" s="567"/>
      <c r="L189" s="567"/>
      <c r="M189" s="567"/>
      <c r="N189" s="567"/>
      <c r="O189" s="567"/>
      <c r="P189" s="567"/>
      <c r="Q189" s="567"/>
      <c r="R189" s="567"/>
      <c r="S189" s="567"/>
      <c r="T189" s="567"/>
      <c r="U189" s="567"/>
      <c r="V189" s="567"/>
      <c r="W189" s="567"/>
      <c r="X189" s="567"/>
      <c r="Y189" s="567"/>
      <c r="Z189" s="567"/>
      <c r="AA189" s="567"/>
      <c r="AB189" s="567"/>
      <c r="AC189" s="567"/>
      <c r="AD189" s="567"/>
      <c r="AE189" s="567"/>
      <c r="AF189" s="567"/>
      <c r="AG189" s="567"/>
      <c r="AH189" s="567"/>
      <c r="AI189" s="567"/>
      <c r="AJ189" s="567"/>
    </row>
    <row r="190" spans="1:36" ht="12.75" customHeight="1">
      <c r="A190" s="567"/>
      <c r="B190" s="567"/>
      <c r="C190" s="567"/>
      <c r="D190" s="567"/>
      <c r="E190" s="567"/>
      <c r="F190" s="567"/>
      <c r="G190" s="567"/>
      <c r="H190" s="60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7"/>
    </row>
    <row r="191" spans="1:36" ht="12.75" customHeight="1">
      <c r="A191" s="567"/>
      <c r="B191" s="567"/>
      <c r="C191" s="567"/>
      <c r="D191" s="567"/>
      <c r="E191" s="567"/>
      <c r="F191" s="567"/>
      <c r="G191" s="567"/>
      <c r="H191" s="607"/>
      <c r="I191" s="567"/>
      <c r="J191" s="567"/>
      <c r="K191" s="567"/>
      <c r="L191" s="567"/>
      <c r="M191" s="567"/>
      <c r="N191" s="567"/>
      <c r="O191" s="567"/>
      <c r="P191" s="567"/>
      <c r="Q191" s="567"/>
      <c r="R191" s="567"/>
      <c r="S191" s="567"/>
      <c r="T191" s="567"/>
      <c r="U191" s="567"/>
      <c r="V191" s="567"/>
      <c r="W191" s="567"/>
      <c r="X191" s="567"/>
      <c r="Y191" s="567"/>
      <c r="Z191" s="567"/>
      <c r="AA191" s="567"/>
      <c r="AB191" s="567"/>
      <c r="AC191" s="567"/>
      <c r="AD191" s="567"/>
      <c r="AE191" s="567"/>
      <c r="AF191" s="567"/>
      <c r="AG191" s="567"/>
      <c r="AH191" s="567"/>
      <c r="AI191" s="567"/>
      <c r="AJ191" s="567"/>
    </row>
    <row r="192" spans="1:36" ht="12.75" customHeight="1">
      <c r="A192" s="567"/>
      <c r="B192" s="567"/>
      <c r="C192" s="567"/>
      <c r="D192" s="567"/>
      <c r="E192" s="567"/>
      <c r="F192" s="567"/>
      <c r="G192" s="567"/>
      <c r="H192" s="607"/>
      <c r="I192" s="567"/>
      <c r="J192" s="567"/>
      <c r="K192" s="567"/>
      <c r="L192" s="567"/>
      <c r="M192" s="567"/>
      <c r="N192" s="567"/>
      <c r="O192" s="567"/>
      <c r="P192" s="567"/>
      <c r="Q192" s="567"/>
      <c r="R192" s="567"/>
      <c r="S192" s="567"/>
      <c r="T192" s="567"/>
      <c r="U192" s="567"/>
      <c r="V192" s="567"/>
      <c r="W192" s="567"/>
      <c r="X192" s="567"/>
      <c r="Y192" s="567"/>
      <c r="Z192" s="567"/>
      <c r="AA192" s="567"/>
      <c r="AB192" s="567"/>
      <c r="AC192" s="567"/>
      <c r="AD192" s="567"/>
      <c r="AE192" s="567"/>
      <c r="AF192" s="567"/>
      <c r="AG192" s="567"/>
      <c r="AH192" s="567"/>
      <c r="AI192" s="567"/>
      <c r="AJ192" s="567"/>
    </row>
    <row r="193" spans="1:36" ht="12.75" customHeight="1">
      <c r="A193" s="567"/>
      <c r="B193" s="567"/>
      <c r="C193" s="567"/>
      <c r="D193" s="567"/>
      <c r="E193" s="567"/>
      <c r="F193" s="567"/>
      <c r="G193" s="567"/>
      <c r="H193" s="607"/>
      <c r="I193" s="567"/>
      <c r="J193" s="567"/>
      <c r="K193" s="567"/>
      <c r="L193" s="567"/>
      <c r="M193" s="567"/>
      <c r="N193" s="567"/>
      <c r="O193" s="567"/>
      <c r="P193" s="567"/>
      <c r="Q193" s="567"/>
      <c r="R193" s="567"/>
      <c r="S193" s="567"/>
      <c r="T193" s="567"/>
      <c r="U193" s="567"/>
      <c r="V193" s="567"/>
      <c r="W193" s="567"/>
      <c r="X193" s="567"/>
      <c r="Y193" s="567"/>
      <c r="Z193" s="567"/>
      <c r="AA193" s="567"/>
      <c r="AB193" s="567"/>
      <c r="AC193" s="567"/>
      <c r="AD193" s="567"/>
      <c r="AE193" s="567"/>
      <c r="AF193" s="567"/>
      <c r="AG193" s="567"/>
      <c r="AH193" s="567"/>
      <c r="AI193" s="567"/>
      <c r="AJ193" s="567"/>
    </row>
    <row r="194" spans="1:36" ht="12.75" customHeight="1">
      <c r="A194" s="567"/>
      <c r="B194" s="567"/>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7"/>
      <c r="AD194" s="567"/>
      <c r="AE194" s="567"/>
      <c r="AF194" s="567"/>
      <c r="AG194" s="567"/>
      <c r="AH194" s="567"/>
      <c r="AI194" s="567"/>
      <c r="AJ194" s="567"/>
    </row>
    <row r="195" spans="1:36" ht="12.75" customHeight="1">
      <c r="A195" s="567"/>
      <c r="B195" s="567"/>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7"/>
      <c r="Y195" s="567"/>
      <c r="Z195" s="567"/>
      <c r="AA195" s="567"/>
      <c r="AB195" s="567"/>
      <c r="AC195" s="567"/>
      <c r="AD195" s="567"/>
      <c r="AE195" s="567"/>
      <c r="AF195" s="567"/>
      <c r="AG195" s="567"/>
      <c r="AH195" s="567"/>
      <c r="AI195" s="567"/>
      <c r="AJ195" s="567"/>
    </row>
    <row r="196" spans="1:36" ht="12.75" customHeight="1">
      <c r="A196" s="567"/>
      <c r="B196" s="567"/>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7"/>
    </row>
    <row r="197" spans="1:36" ht="12.75" customHeight="1">
      <c r="A197" s="567"/>
      <c r="B197" s="567"/>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7"/>
      <c r="Y197" s="567"/>
      <c r="Z197" s="567"/>
      <c r="AA197" s="567"/>
      <c r="AB197" s="567"/>
      <c r="AC197" s="567"/>
      <c r="AD197" s="567"/>
      <c r="AE197" s="567"/>
      <c r="AF197" s="567"/>
      <c r="AG197" s="567"/>
      <c r="AH197" s="567"/>
      <c r="AI197" s="567"/>
      <c r="AJ197" s="567"/>
    </row>
    <row r="198" spans="1:36" ht="12.75" customHeight="1">
      <c r="A198" s="567"/>
      <c r="B198" s="567"/>
      <c r="C198" s="567"/>
      <c r="D198" s="567"/>
      <c r="E198" s="567"/>
      <c r="F198" s="567"/>
      <c r="G198" s="567"/>
      <c r="H198" s="567"/>
      <c r="I198" s="567"/>
      <c r="J198" s="56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7"/>
      <c r="AJ198" s="567"/>
    </row>
    <row r="199" spans="1:36" ht="12.75" customHeight="1">
      <c r="A199" s="567"/>
      <c r="B199" s="567"/>
      <c r="C199" s="567"/>
      <c r="D199" s="567"/>
      <c r="E199" s="567"/>
      <c r="F199" s="567"/>
      <c r="G199" s="567"/>
      <c r="H199" s="567"/>
      <c r="I199" s="567"/>
      <c r="J199" s="567"/>
      <c r="K199" s="567"/>
      <c r="L199" s="567"/>
      <c r="M199" s="567"/>
      <c r="N199" s="567"/>
      <c r="O199" s="567"/>
      <c r="P199" s="567"/>
      <c r="Q199" s="567"/>
      <c r="R199" s="567"/>
      <c r="S199" s="567"/>
      <c r="T199" s="567"/>
      <c r="U199" s="567"/>
      <c r="V199" s="567"/>
      <c r="W199" s="567"/>
      <c r="X199" s="567"/>
      <c r="Y199" s="567"/>
      <c r="Z199" s="567"/>
      <c r="AA199" s="567"/>
      <c r="AB199" s="567"/>
      <c r="AC199" s="567"/>
      <c r="AD199" s="567"/>
      <c r="AE199" s="567"/>
      <c r="AF199" s="567"/>
      <c r="AG199" s="567"/>
      <c r="AH199" s="567"/>
      <c r="AI199" s="567"/>
      <c r="AJ199" s="567"/>
    </row>
    <row r="200" spans="1:36" ht="12.75" customHeight="1">
      <c r="A200" s="567"/>
      <c r="B200" s="567"/>
      <c r="C200" s="567"/>
      <c r="D200" s="567"/>
      <c r="E200" s="567"/>
      <c r="F200" s="567"/>
      <c r="G200" s="567"/>
      <c r="H200" s="567"/>
      <c r="I200" s="567"/>
      <c r="J200" s="567"/>
      <c r="K200" s="567"/>
      <c r="L200" s="567"/>
      <c r="M200" s="567"/>
      <c r="N200" s="567"/>
      <c r="O200" s="567"/>
      <c r="P200" s="567"/>
      <c r="Q200" s="567"/>
      <c r="R200" s="567"/>
      <c r="S200" s="567"/>
      <c r="T200" s="567"/>
      <c r="U200" s="567"/>
      <c r="V200" s="567"/>
      <c r="W200" s="567"/>
      <c r="X200" s="567"/>
      <c r="Y200" s="567"/>
      <c r="Z200" s="567"/>
      <c r="AA200" s="567"/>
      <c r="AB200" s="567"/>
      <c r="AC200" s="567"/>
      <c r="AD200" s="567"/>
      <c r="AE200" s="567"/>
      <c r="AF200" s="567"/>
      <c r="AG200" s="567"/>
      <c r="AH200" s="567"/>
      <c r="AI200" s="567"/>
      <c r="AJ200" s="567"/>
    </row>
    <row r="201" spans="1:36" ht="12.75" customHeight="1">
      <c r="A201" s="567"/>
      <c r="B201" s="567"/>
      <c r="C201" s="567"/>
      <c r="D201" s="567"/>
      <c r="E201" s="567"/>
      <c r="F201" s="567"/>
      <c r="G201" s="567"/>
      <c r="H201" s="567"/>
      <c r="I201" s="567"/>
      <c r="J201" s="567"/>
      <c r="K201" s="567"/>
      <c r="L201" s="567"/>
      <c r="M201" s="567"/>
      <c r="N201" s="567"/>
      <c r="O201" s="567"/>
      <c r="P201" s="567"/>
      <c r="Q201" s="567"/>
      <c r="R201" s="567"/>
      <c r="S201" s="567"/>
      <c r="T201" s="567"/>
      <c r="U201" s="567"/>
      <c r="V201" s="567"/>
      <c r="W201" s="567"/>
      <c r="X201" s="567"/>
      <c r="Y201" s="567"/>
      <c r="Z201" s="567"/>
      <c r="AA201" s="567"/>
      <c r="AB201" s="567"/>
      <c r="AC201" s="567"/>
      <c r="AD201" s="567"/>
      <c r="AE201" s="567"/>
      <c r="AF201" s="567"/>
      <c r="AG201" s="567"/>
      <c r="AH201" s="567"/>
      <c r="AI201" s="567"/>
      <c r="AJ201" s="567"/>
    </row>
    <row r="202" spans="1:36" ht="12.75" customHeight="1">
      <c r="A202" s="567"/>
      <c r="B202" s="567"/>
      <c r="C202" s="567"/>
      <c r="D202" s="567"/>
      <c r="E202" s="567"/>
      <c r="F202" s="567"/>
      <c r="G202" s="567"/>
      <c r="H202" s="567"/>
      <c r="I202" s="567"/>
      <c r="J202" s="567"/>
      <c r="K202" s="567"/>
      <c r="L202" s="567"/>
      <c r="M202" s="567"/>
      <c r="N202" s="567"/>
      <c r="O202" s="567"/>
      <c r="P202" s="567"/>
      <c r="Q202" s="567"/>
      <c r="R202" s="567"/>
      <c r="S202" s="567"/>
      <c r="T202" s="567"/>
      <c r="U202" s="567"/>
      <c r="V202" s="567"/>
      <c r="W202" s="567"/>
      <c r="X202" s="567"/>
      <c r="Y202" s="567"/>
      <c r="Z202" s="567"/>
      <c r="AA202" s="567"/>
      <c r="AB202" s="567"/>
      <c r="AC202" s="567"/>
      <c r="AD202" s="567"/>
      <c r="AE202" s="567"/>
      <c r="AF202" s="567"/>
      <c r="AG202" s="567"/>
      <c r="AH202" s="567"/>
      <c r="AI202" s="567"/>
      <c r="AJ202" s="567"/>
    </row>
    <row r="203" spans="1:36" ht="12.75" customHeight="1">
      <c r="A203" s="567"/>
      <c r="B203" s="567"/>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row>
    <row r="204" spans="1:36" ht="12.75" customHeight="1">
      <c r="A204" s="567"/>
      <c r="B204" s="567"/>
      <c r="C204" s="567"/>
      <c r="D204" s="567"/>
      <c r="E204" s="567"/>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row>
    <row r="205" spans="1:36" ht="12.75" customHeight="1">
      <c r="A205" s="567"/>
      <c r="B205" s="567"/>
      <c r="C205" s="567"/>
      <c r="D205" s="567"/>
      <c r="E205" s="567"/>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row>
    <row r="206" spans="1:36" ht="12.75" customHeight="1">
      <c r="A206" s="567"/>
      <c r="B206" s="567"/>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row>
    <row r="207" spans="1:36" ht="12.75" customHeight="1">
      <c r="A207" s="567"/>
      <c r="B207" s="567"/>
      <c r="C207" s="567"/>
      <c r="D207" s="567"/>
      <c r="E207" s="567"/>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row>
    <row r="208" spans="1:36" ht="12.75" customHeight="1">
      <c r="A208" s="567"/>
      <c r="B208" s="567"/>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row>
    <row r="209" spans="1:36" ht="12.75" customHeight="1">
      <c r="A209" s="567"/>
      <c r="B209" s="567"/>
      <c r="C209" s="567"/>
      <c r="D209" s="567"/>
      <c r="E209" s="567"/>
      <c r="F209" s="567"/>
      <c r="G209" s="567"/>
      <c r="H209" s="567"/>
      <c r="I209" s="567"/>
      <c r="J209" s="567"/>
      <c r="K209" s="567"/>
      <c r="L209" s="567"/>
      <c r="M209" s="567"/>
      <c r="N209" s="567"/>
      <c r="O209" s="567"/>
      <c r="P209" s="567"/>
      <c r="Q209" s="567"/>
      <c r="R209" s="567"/>
      <c r="S209" s="567"/>
      <c r="T209" s="567"/>
      <c r="U209" s="567"/>
      <c r="V209" s="567"/>
      <c r="W209" s="567"/>
      <c r="X209" s="567"/>
      <c r="Y209" s="567"/>
      <c r="Z209" s="567"/>
      <c r="AA209" s="567"/>
      <c r="AB209" s="567"/>
      <c r="AC209" s="567"/>
      <c r="AD209" s="567"/>
      <c r="AE209" s="567"/>
      <c r="AF209" s="567"/>
      <c r="AG209" s="567"/>
      <c r="AH209" s="567"/>
      <c r="AI209" s="567"/>
      <c r="AJ209" s="567"/>
    </row>
    <row r="210" spans="1:36" ht="12.75" customHeight="1">
      <c r="A210" s="567"/>
      <c r="B210" s="567"/>
      <c r="C210" s="567"/>
      <c r="D210" s="567"/>
      <c r="E210" s="567"/>
      <c r="F210" s="567"/>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row>
    <row r="211" spans="1:36" ht="12.75" customHeight="1">
      <c r="A211" s="567"/>
      <c r="B211" s="567"/>
      <c r="C211" s="567"/>
      <c r="D211" s="567"/>
      <c r="E211" s="567"/>
      <c r="F211" s="567"/>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row>
    <row r="212" spans="1:36" ht="12.75" customHeight="1">
      <c r="A212" s="567"/>
      <c r="B212" s="567"/>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row>
    <row r="213" spans="1:36" ht="12.75" customHeight="1">
      <c r="A213" s="567"/>
      <c r="B213" s="567"/>
      <c r="C213" s="567"/>
      <c r="D213" s="567"/>
      <c r="E213" s="567"/>
      <c r="F213" s="567"/>
      <c r="G213" s="567"/>
      <c r="H213" s="567"/>
      <c r="I213" s="567"/>
      <c r="J213" s="567"/>
      <c r="K213" s="567"/>
      <c r="L213" s="567"/>
      <c r="M213" s="567"/>
      <c r="N213" s="567"/>
      <c r="O213" s="567"/>
      <c r="P213" s="567"/>
      <c r="Q213" s="567"/>
      <c r="R213" s="567"/>
      <c r="S213" s="567"/>
      <c r="T213" s="567"/>
      <c r="U213" s="567"/>
      <c r="V213" s="567"/>
      <c r="W213" s="567"/>
      <c r="X213" s="567"/>
      <c r="Y213" s="567"/>
      <c r="Z213" s="567"/>
      <c r="AA213" s="567"/>
      <c r="AB213" s="567"/>
      <c r="AC213" s="567"/>
      <c r="AD213" s="567"/>
      <c r="AE213" s="567"/>
      <c r="AF213" s="567"/>
      <c r="AG213" s="567"/>
      <c r="AH213" s="567"/>
      <c r="AI213" s="567"/>
      <c r="AJ213" s="567"/>
    </row>
    <row r="214" spans="1:36" ht="12.75" customHeight="1">
      <c r="A214" s="567"/>
      <c r="B214" s="567"/>
      <c r="C214" s="567"/>
      <c r="D214" s="567"/>
      <c r="E214" s="567"/>
      <c r="F214" s="567"/>
      <c r="G214" s="567"/>
      <c r="H214" s="567"/>
      <c r="I214" s="567"/>
      <c r="J214" s="567"/>
      <c r="K214" s="567"/>
      <c r="L214" s="567"/>
      <c r="M214" s="567"/>
      <c r="N214" s="567"/>
      <c r="O214" s="567"/>
      <c r="P214" s="567"/>
      <c r="Q214" s="567"/>
      <c r="R214" s="567"/>
      <c r="S214" s="567"/>
      <c r="T214" s="567"/>
      <c r="U214" s="567"/>
      <c r="V214" s="567"/>
      <c r="W214" s="567"/>
      <c r="X214" s="567"/>
      <c r="Y214" s="567"/>
      <c r="Z214" s="567"/>
      <c r="AA214" s="567"/>
      <c r="AB214" s="567"/>
      <c r="AC214" s="567"/>
      <c r="AD214" s="567"/>
      <c r="AE214" s="567"/>
      <c r="AF214" s="567"/>
      <c r="AG214" s="567"/>
      <c r="AH214" s="567"/>
      <c r="AI214" s="567"/>
      <c r="AJ214" s="567"/>
    </row>
    <row r="215" spans="1:36" ht="12.75" customHeight="1">
      <c r="A215" s="567"/>
      <c r="B215" s="567"/>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row>
    <row r="216" spans="1:36" ht="12.75" customHeight="1">
      <c r="A216" s="567"/>
      <c r="B216" s="567"/>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row>
    <row r="217" spans="1:36" ht="12.75" customHeight="1">
      <c r="A217" s="567"/>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row>
    <row r="218" spans="1:36" ht="12.75" customHeight="1">
      <c r="A218" s="567"/>
      <c r="B218" s="567"/>
      <c r="C218" s="567"/>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row>
    <row r="219" spans="1:36" ht="12.75" customHeight="1">
      <c r="A219" s="567"/>
      <c r="B219" s="567"/>
      <c r="C219" s="567"/>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7"/>
    </row>
    <row r="220" spans="1:36" ht="12.75" customHeight="1">
      <c r="A220" s="567"/>
      <c r="B220" s="567"/>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row>
    <row r="221" spans="1:36" ht="12.75" customHeight="1">
      <c r="A221" s="567"/>
      <c r="B221" s="567"/>
      <c r="C221" s="567"/>
      <c r="D221" s="567"/>
      <c r="E221" s="567"/>
      <c r="F221" s="567"/>
      <c r="G221" s="567"/>
      <c r="H221" s="567"/>
      <c r="I221" s="567"/>
      <c r="J221" s="56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7"/>
    </row>
    <row r="222" spans="1:36" ht="12.75" customHeight="1">
      <c r="A222" s="567"/>
      <c r="B222" s="567"/>
      <c r="C222" s="567"/>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row>
    <row r="223" spans="1:36" ht="12.75" customHeight="1">
      <c r="A223" s="567"/>
      <c r="B223" s="567"/>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7"/>
    </row>
    <row r="224" spans="1:36" ht="12.75" customHeight="1">
      <c r="A224" s="567"/>
      <c r="B224" s="567"/>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row>
    <row r="225" spans="1:36" ht="12.75" customHeight="1">
      <c r="A225" s="567"/>
      <c r="B225" s="567"/>
      <c r="C225" s="567"/>
      <c r="D225" s="567"/>
      <c r="E225" s="567"/>
      <c r="F225" s="567"/>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7"/>
    </row>
    <row r="226" spans="1:36" ht="12.75" customHeight="1">
      <c r="A226" s="567"/>
      <c r="B226" s="567"/>
      <c r="C226" s="567"/>
      <c r="D226" s="567"/>
      <c r="E226" s="567"/>
      <c r="F226" s="567"/>
      <c r="G226" s="567"/>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row>
    <row r="227" spans="1:36" ht="12.75" customHeight="1">
      <c r="A227" s="567"/>
      <c r="B227" s="567"/>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row>
    <row r="228" spans="1:36" ht="12.75" customHeight="1">
      <c r="A228" s="567"/>
      <c r="B228" s="567"/>
      <c r="C228" s="567"/>
      <c r="D228" s="567"/>
      <c r="E228" s="567"/>
      <c r="F228" s="567"/>
      <c r="G228" s="567"/>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row>
    <row r="229" spans="1:36" ht="12.75" customHeight="1">
      <c r="A229" s="567"/>
      <c r="B229" s="567"/>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row>
    <row r="230" spans="1:36" ht="12.75" customHeight="1">
      <c r="A230" s="567"/>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row>
    <row r="231" spans="1:36" ht="12.75" customHeight="1">
      <c r="A231" s="567"/>
      <c r="B231" s="567"/>
      <c r="C231" s="567"/>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7"/>
      <c r="AE231" s="567"/>
      <c r="AF231" s="567"/>
      <c r="AG231" s="567"/>
      <c r="AH231" s="567"/>
      <c r="AI231" s="567"/>
      <c r="AJ231" s="567"/>
    </row>
    <row r="232" spans="1:36" ht="12.75" customHeight="1">
      <c r="A232" s="567"/>
      <c r="B232" s="567"/>
      <c r="C232" s="567"/>
      <c r="D232" s="567"/>
      <c r="E232" s="567"/>
      <c r="F232" s="567"/>
      <c r="G232" s="567"/>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67"/>
      <c r="AD232" s="567"/>
      <c r="AE232" s="567"/>
      <c r="AF232" s="567"/>
      <c r="AG232" s="567"/>
      <c r="AH232" s="567"/>
      <c r="AI232" s="567"/>
      <c r="AJ232" s="567"/>
    </row>
    <row r="233" spans="1:36" ht="12.75" customHeight="1">
      <c r="A233" s="567"/>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row>
    <row r="234" spans="1:36" ht="12.75" customHeight="1">
      <c r="A234" s="567"/>
      <c r="B234" s="567"/>
      <c r="C234" s="567"/>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7"/>
      <c r="AD234" s="567"/>
      <c r="AE234" s="567"/>
      <c r="AF234" s="567"/>
      <c r="AG234" s="567"/>
      <c r="AH234" s="567"/>
      <c r="AI234" s="567"/>
      <c r="AJ234" s="567"/>
    </row>
    <row r="235" spans="1:36" ht="12.75" customHeight="1">
      <c r="A235" s="567"/>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row>
    <row r="236" spans="1:36" ht="12.75" customHeight="1">
      <c r="A236" s="567"/>
      <c r="B236" s="567"/>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row>
    <row r="237" spans="1:36" ht="12.75" customHeight="1">
      <c r="A237" s="567"/>
      <c r="B237" s="567"/>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row>
    <row r="238" spans="1:36" ht="12.75" customHeight="1">
      <c r="A238" s="567"/>
      <c r="B238" s="567"/>
      <c r="C238" s="567"/>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row>
    <row r="239" spans="1:36" ht="12.75" customHeight="1">
      <c r="A239" s="567"/>
      <c r="B239" s="567"/>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row>
    <row r="240" spans="1:36" ht="12.75" customHeight="1">
      <c r="A240" s="567"/>
      <c r="B240" s="567"/>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row>
    <row r="241" spans="1:36" ht="12.75" customHeight="1">
      <c r="A241" s="567"/>
      <c r="B241" s="567"/>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row>
    <row r="242" spans="1:36" ht="12.75" customHeight="1">
      <c r="A242" s="567"/>
      <c r="B242" s="567"/>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row>
    <row r="243" spans="1:36" ht="12.75" customHeight="1">
      <c r="A243" s="567"/>
      <c r="B243" s="567"/>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row>
    <row r="244" spans="1:36" ht="12.75" customHeight="1">
      <c r="A244" s="567"/>
      <c r="B244" s="567"/>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row>
    <row r="245" spans="1:36" ht="12.75" customHeight="1">
      <c r="A245" s="567"/>
      <c r="B245" s="567"/>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row>
    <row r="246" spans="1:36" ht="12.75" customHeight="1">
      <c r="A246" s="567"/>
      <c r="B246" s="567"/>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row>
    <row r="247" spans="1:36" ht="12.75" customHeight="1">
      <c r="A247" s="567"/>
      <c r="B247" s="567"/>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row>
    <row r="248" spans="1:36" ht="12.75" customHeight="1">
      <c r="A248" s="567"/>
      <c r="B248" s="567"/>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row>
    <row r="249" spans="1:36" ht="12.75" customHeight="1">
      <c r="A249" s="567"/>
      <c r="B249" s="567"/>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row>
    <row r="250" spans="1:36" ht="12.75" customHeight="1">
      <c r="A250" s="567"/>
      <c r="B250" s="567"/>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row>
    <row r="251" spans="1:36" ht="12.75" customHeight="1">
      <c r="A251" s="567"/>
      <c r="B251" s="567"/>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row>
    <row r="252" spans="1:36" ht="12.75" customHeight="1">
      <c r="A252" s="567"/>
      <c r="B252" s="567"/>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row>
    <row r="253" spans="1:36" ht="12.75" customHeight="1">
      <c r="A253" s="567"/>
      <c r="B253" s="567"/>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row>
    <row r="254" spans="1:36" ht="12.75" customHeight="1">
      <c r="A254" s="567"/>
      <c r="B254" s="567"/>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row>
    <row r="255" spans="1:36" ht="12.75" customHeight="1">
      <c r="A255" s="567"/>
      <c r="B255" s="567"/>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row>
    <row r="256" spans="1:36" ht="12.75" customHeight="1">
      <c r="A256" s="567"/>
      <c r="B256" s="567"/>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row>
    <row r="257" spans="1:36" ht="12.75" customHeight="1">
      <c r="A257" s="567"/>
      <c r="B257" s="567"/>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row>
    <row r="258" spans="1:36" ht="12.75" customHeight="1">
      <c r="A258" s="567"/>
      <c r="B258" s="567"/>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row>
    <row r="259" spans="1:36" ht="12.75" customHeight="1">
      <c r="A259" s="567"/>
      <c r="B259" s="567"/>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row>
    <row r="260" spans="1:36" ht="12.75" customHeight="1">
      <c r="A260" s="567"/>
      <c r="B260" s="567"/>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row>
    <row r="261" spans="1:36" ht="12.75" customHeight="1">
      <c r="A261" s="567"/>
      <c r="B261" s="567"/>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row>
    <row r="262" spans="1:36" ht="12.75" customHeight="1">
      <c r="A262" s="567"/>
      <c r="B262" s="567"/>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row>
    <row r="263" spans="1:36" ht="12.75" customHeight="1">
      <c r="A263" s="567"/>
      <c r="B263" s="567"/>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row>
    <row r="264" spans="1:36" ht="12.75" customHeight="1">
      <c r="A264" s="567"/>
      <c r="B264" s="567"/>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row>
    <row r="265" spans="1:36" ht="12.75" customHeight="1">
      <c r="A265" s="567"/>
      <c r="B265" s="567"/>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row>
    <row r="266" spans="1:36" ht="12.75" customHeight="1">
      <c r="A266" s="567"/>
      <c r="B266" s="567"/>
      <c r="C266" s="567"/>
      <c r="D266" s="567"/>
      <c r="E266" s="567"/>
      <c r="F266" s="567"/>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67"/>
      <c r="AF266" s="567"/>
      <c r="AG266" s="567"/>
      <c r="AH266" s="567"/>
      <c r="AI266" s="567"/>
      <c r="AJ266" s="567"/>
    </row>
    <row r="267" spans="1:36" ht="12.75" customHeight="1">
      <c r="A267" s="567"/>
      <c r="B267" s="567"/>
      <c r="C267" s="567"/>
      <c r="D267" s="567"/>
      <c r="E267" s="567"/>
      <c r="F267" s="567"/>
      <c r="G267" s="567"/>
      <c r="H267" s="567"/>
      <c r="I267" s="567"/>
      <c r="J267" s="567"/>
      <c r="K267" s="567"/>
      <c r="L267" s="567"/>
      <c r="M267" s="567"/>
      <c r="N267" s="567"/>
      <c r="O267" s="567"/>
      <c r="P267" s="567"/>
      <c r="Q267" s="567"/>
      <c r="R267" s="567"/>
      <c r="S267" s="567"/>
      <c r="T267" s="567"/>
      <c r="U267" s="567"/>
      <c r="V267" s="567"/>
      <c r="W267" s="567"/>
      <c r="X267" s="567"/>
      <c r="Y267" s="567"/>
      <c r="Z267" s="567"/>
      <c r="AA267" s="567"/>
      <c r="AB267" s="567"/>
      <c r="AC267" s="567"/>
      <c r="AD267" s="567"/>
      <c r="AE267" s="567"/>
      <c r="AF267" s="567"/>
      <c r="AG267" s="567"/>
      <c r="AH267" s="567"/>
      <c r="AI267" s="567"/>
      <c r="AJ267" s="567"/>
    </row>
    <row r="268" spans="1:36" ht="12.75" customHeight="1">
      <c r="A268" s="567"/>
      <c r="B268" s="567"/>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row>
    <row r="269" spans="1:36" ht="12.75" customHeight="1">
      <c r="A269" s="567"/>
      <c r="B269" s="567"/>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row>
    <row r="270" spans="1:36" ht="12.75" customHeight="1">
      <c r="A270" s="567"/>
      <c r="B270" s="567"/>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row>
    <row r="271" spans="1:36" ht="12.75" customHeight="1">
      <c r="A271" s="567"/>
      <c r="B271" s="567"/>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row>
    <row r="272" spans="1:36" ht="12.75" customHeight="1">
      <c r="A272" s="567"/>
      <c r="B272" s="567"/>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row>
    <row r="273" spans="1:36" ht="12.75" customHeight="1">
      <c r="A273" s="567"/>
      <c r="B273" s="567"/>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row>
    <row r="274" spans="1:36" ht="12.75" customHeight="1">
      <c r="A274" s="567"/>
      <c r="B274" s="567"/>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row>
    <row r="275" spans="1:36" ht="12.75" customHeight="1">
      <c r="A275" s="567"/>
      <c r="B275" s="567"/>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row>
    <row r="276" spans="1:36" ht="12.75" customHeight="1">
      <c r="A276" s="567"/>
      <c r="B276" s="567"/>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row>
    <row r="277" spans="1:36" ht="12.75" customHeight="1">
      <c r="A277" s="567"/>
      <c r="B277" s="567"/>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row>
    <row r="278" spans="1:36" ht="12.75" customHeight="1">
      <c r="A278" s="567"/>
      <c r="B278" s="567"/>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row>
    <row r="279" spans="1:36" ht="12.75" customHeight="1">
      <c r="A279" s="567"/>
      <c r="B279" s="567"/>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row>
    <row r="280" spans="1:36" ht="12.75" customHeight="1">
      <c r="A280" s="567"/>
      <c r="B280" s="567"/>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row>
    <row r="281" spans="1:36" ht="12.75" customHeight="1">
      <c r="A281" s="567"/>
      <c r="B281" s="567"/>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row>
    <row r="282" spans="1:36" ht="12.75" customHeight="1">
      <c r="A282" s="567"/>
      <c r="B282" s="567"/>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row>
    <row r="283" spans="1:36" ht="12.75" customHeight="1">
      <c r="A283" s="567"/>
      <c r="B283" s="567"/>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row>
    <row r="284" spans="1:36" ht="12.75" customHeight="1">
      <c r="A284" s="567"/>
      <c r="B284" s="567"/>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row>
    <row r="285" spans="1:36" ht="12.75" customHeight="1">
      <c r="A285" s="567"/>
      <c r="B285" s="567"/>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row>
    <row r="286" spans="1:36" ht="12.75" customHeight="1">
      <c r="A286" s="567"/>
      <c r="B286" s="567"/>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row>
    <row r="287" spans="1:36" ht="12.75" customHeight="1">
      <c r="A287" s="567"/>
      <c r="B287" s="567"/>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row>
    <row r="288" spans="1:36" ht="12.75" customHeight="1">
      <c r="A288" s="567"/>
      <c r="B288" s="567"/>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row>
    <row r="289" spans="1:36" ht="12.75" customHeight="1">
      <c r="A289" s="567"/>
      <c r="B289" s="567"/>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row>
    <row r="290" spans="1:36" ht="12.75" customHeight="1">
      <c r="A290" s="567"/>
      <c r="B290" s="567"/>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row>
    <row r="291" spans="1:36" ht="12.75" customHeight="1">
      <c r="A291" s="567"/>
      <c r="B291" s="567"/>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row>
    <row r="292" spans="1:36" ht="12.75" customHeight="1">
      <c r="A292" s="567"/>
      <c r="B292" s="567"/>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row>
    <row r="293" spans="1:36" ht="12.75" customHeight="1">
      <c r="A293" s="567"/>
      <c r="B293" s="567"/>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row>
    <row r="294" spans="1:36" ht="12.75" customHeight="1">
      <c r="A294" s="567"/>
      <c r="B294" s="567"/>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row>
    <row r="295" spans="1:36" ht="12.75" customHeight="1">
      <c r="A295" s="567"/>
      <c r="B295" s="567"/>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row>
    <row r="296" spans="1:36" ht="12.75" customHeight="1">
      <c r="A296" s="567"/>
      <c r="B296" s="567"/>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row>
    <row r="297" spans="1:36" ht="12.75" customHeight="1">
      <c r="A297" s="567"/>
      <c r="B297" s="567"/>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row>
    <row r="298" spans="1:36" ht="12.75" customHeight="1">
      <c r="A298" s="567"/>
      <c r="B298" s="567"/>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row>
    <row r="299" spans="1:36" ht="12.75" customHeight="1">
      <c r="A299" s="567"/>
      <c r="B299" s="567"/>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7"/>
      <c r="AG299" s="567"/>
      <c r="AH299" s="567"/>
      <c r="AI299" s="567"/>
      <c r="AJ299" s="567"/>
    </row>
    <row r="300" spans="1:36" ht="12.75" customHeight="1">
      <c r="A300" s="567"/>
      <c r="B300" s="567"/>
      <c r="C300" s="567"/>
      <c r="D300" s="567"/>
      <c r="E300" s="567"/>
      <c r="F300" s="567"/>
      <c r="G300" s="567"/>
      <c r="H300" s="567"/>
      <c r="I300" s="567"/>
      <c r="J300" s="567"/>
      <c r="K300" s="567"/>
      <c r="L300" s="567"/>
      <c r="M300" s="567"/>
      <c r="N300" s="567"/>
      <c r="O300" s="567"/>
      <c r="P300" s="567"/>
      <c r="Q300" s="567"/>
      <c r="R300" s="567"/>
      <c r="S300" s="567"/>
      <c r="T300" s="567"/>
      <c r="U300" s="567"/>
      <c r="V300" s="567"/>
      <c r="W300" s="567"/>
      <c r="X300" s="567"/>
      <c r="Y300" s="567"/>
      <c r="Z300" s="567"/>
      <c r="AA300" s="567"/>
      <c r="AB300" s="567"/>
      <c r="AC300" s="567"/>
      <c r="AD300" s="567"/>
      <c r="AE300" s="567"/>
      <c r="AF300" s="567"/>
      <c r="AG300" s="567"/>
      <c r="AH300" s="567"/>
      <c r="AI300" s="567"/>
      <c r="AJ300" s="567"/>
    </row>
    <row r="301" spans="1:36" ht="12.75" customHeight="1">
      <c r="A301" s="567"/>
      <c r="B301" s="567"/>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row>
    <row r="302" spans="1:36" ht="12.75" customHeight="1">
      <c r="A302" s="567"/>
      <c r="B302" s="567"/>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row>
    <row r="303" spans="1:36" ht="12.75" customHeight="1">
      <c r="A303" s="567"/>
      <c r="B303" s="567"/>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row>
    <row r="304" spans="1:36" ht="12.75" customHeight="1">
      <c r="A304" s="567"/>
      <c r="B304" s="567"/>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row>
    <row r="305" spans="1:36" ht="12.75" customHeight="1">
      <c r="A305" s="567"/>
      <c r="B305" s="567"/>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row>
    <row r="306" spans="1:36" ht="12.75" customHeight="1">
      <c r="A306" s="567"/>
      <c r="B306" s="567"/>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row>
    <row r="307" spans="1:36" ht="12.75" customHeight="1">
      <c r="A307" s="567"/>
      <c r="B307" s="567"/>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row>
    <row r="308" spans="1:36" ht="12.75" customHeight="1">
      <c r="A308" s="567"/>
      <c r="B308" s="567"/>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row>
    <row r="309" spans="1:36" ht="12.75" customHeight="1">
      <c r="A309" s="567"/>
      <c r="B309" s="567"/>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row>
    <row r="310" spans="1:36" ht="12.75" customHeight="1">
      <c r="A310" s="567"/>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row>
    <row r="311" spans="1:36" ht="12.75" customHeight="1">
      <c r="A311" s="567"/>
      <c r="B311" s="567"/>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row>
    <row r="312" spans="1:36" ht="12.75" customHeight="1">
      <c r="A312" s="567"/>
      <c r="B312" s="567"/>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row>
    <row r="313" spans="1:36" ht="12.75" customHeight="1">
      <c r="A313" s="567"/>
      <c r="B313" s="567"/>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row>
    <row r="314" spans="1:36" ht="12.75" customHeight="1">
      <c r="A314" s="567"/>
      <c r="B314" s="567"/>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row>
    <row r="315" spans="1:36" ht="12.75" customHeight="1">
      <c r="A315" s="567"/>
      <c r="B315" s="567"/>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row>
    <row r="316" spans="1:36" ht="12.75" customHeight="1">
      <c r="A316" s="567"/>
      <c r="B316" s="567"/>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row>
    <row r="317" spans="1:36" ht="12.75" customHeight="1">
      <c r="A317" s="567"/>
      <c r="B317" s="567"/>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row>
    <row r="318" spans="1:36" ht="12.75" customHeight="1">
      <c r="A318" s="567"/>
      <c r="B318" s="567"/>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row>
    <row r="319" spans="1:36" ht="12.75" customHeight="1">
      <c r="A319" s="567"/>
      <c r="B319" s="567"/>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row>
    <row r="320" spans="1:36" ht="12.75" customHeight="1">
      <c r="A320" s="567"/>
      <c r="B320" s="567"/>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row>
    <row r="321" spans="1:36" ht="12.75" customHeight="1">
      <c r="A321" s="567"/>
      <c r="B321" s="567"/>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row>
    <row r="322" spans="1:36" ht="12.75" customHeight="1">
      <c r="A322" s="567"/>
      <c r="B322" s="567"/>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row>
    <row r="323" spans="1:36" ht="12.75" customHeight="1">
      <c r="A323" s="567"/>
      <c r="B323" s="567"/>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row>
    <row r="324" spans="1:36" ht="12.75" customHeight="1">
      <c r="A324" s="567"/>
      <c r="B324" s="567"/>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row>
    <row r="325" spans="1:36" ht="12.75" customHeight="1">
      <c r="A325" s="567"/>
      <c r="B325" s="567"/>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row>
    <row r="326" spans="1:36" ht="12.75" customHeight="1">
      <c r="A326" s="567"/>
      <c r="B326" s="567"/>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row>
    <row r="327" spans="1:36" ht="12.75" customHeight="1">
      <c r="A327" s="567"/>
      <c r="B327" s="567"/>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row>
    <row r="328" spans="1:36" ht="12.75" customHeight="1">
      <c r="A328" s="567"/>
      <c r="B328" s="567"/>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row>
    <row r="329" spans="1:36" ht="12.75" customHeight="1">
      <c r="A329" s="567"/>
      <c r="B329" s="567"/>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row>
    <row r="330" spans="1:36" ht="12.75" customHeight="1">
      <c r="A330" s="567"/>
      <c r="B330" s="567"/>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row>
    <row r="331" spans="1:36" ht="12.75" customHeight="1">
      <c r="A331" s="567"/>
      <c r="B331" s="567"/>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row>
    <row r="332" spans="1:36" ht="12.75" customHeight="1">
      <c r="A332" s="567"/>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row>
    <row r="333" spans="1:36" ht="12.75" customHeight="1">
      <c r="A333" s="567"/>
      <c r="B333" s="567"/>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row>
    <row r="334" spans="1:36" ht="12.75" customHeight="1">
      <c r="A334" s="567"/>
      <c r="B334" s="567"/>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row>
    <row r="335" spans="1:36" ht="12.75" customHeight="1">
      <c r="A335" s="567"/>
      <c r="B335" s="567"/>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row>
    <row r="336" spans="1:36" ht="12.75" customHeight="1">
      <c r="A336" s="567"/>
      <c r="B336" s="567"/>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row>
    <row r="337" spans="1:36" ht="12.75" customHeight="1">
      <c r="A337" s="567"/>
      <c r="B337" s="567"/>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row>
    <row r="338" spans="1:36" ht="12.75" customHeight="1">
      <c r="A338" s="567"/>
      <c r="B338" s="567"/>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row>
    <row r="339" spans="1:36" ht="12.75" customHeight="1">
      <c r="A339" s="567"/>
      <c r="B339" s="567"/>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row>
    <row r="340" spans="1:36" ht="12.75" customHeight="1">
      <c r="A340" s="567"/>
      <c r="B340" s="567"/>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row>
    <row r="341" spans="1:36" ht="12.75" customHeight="1">
      <c r="A341" s="567"/>
      <c r="B341" s="567"/>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row>
    <row r="342" spans="1:36" ht="12.75" customHeight="1">
      <c r="A342" s="567"/>
      <c r="B342" s="567"/>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row>
    <row r="343" spans="1:36" ht="12.75" customHeight="1">
      <c r="A343" s="567"/>
      <c r="B343" s="567"/>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row>
    <row r="344" spans="1:36" ht="12.75" customHeight="1">
      <c r="A344" s="567"/>
      <c r="B344" s="567"/>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row>
    <row r="345" spans="1:36" ht="12.75" customHeight="1">
      <c r="A345" s="567"/>
      <c r="B345" s="567"/>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row>
    <row r="346" spans="1:36" ht="12.75" customHeight="1">
      <c r="A346" s="567"/>
      <c r="B346" s="567"/>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row>
    <row r="347" spans="1:36" ht="12.75" customHeight="1">
      <c r="A347" s="567"/>
      <c r="B347" s="567"/>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row>
    <row r="348" spans="1:36" ht="12.75" customHeight="1">
      <c r="A348" s="567"/>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row>
    <row r="349" spans="1:36" ht="12.75" customHeight="1">
      <c r="A349" s="567"/>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row>
    <row r="350" spans="1:36" ht="12.75" customHeight="1">
      <c r="A350" s="567"/>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row>
    <row r="351" spans="1:36" ht="12.75" customHeight="1">
      <c r="A351" s="567"/>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row>
    <row r="352" spans="1:36" ht="12.75" customHeight="1">
      <c r="A352" s="567"/>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row>
    <row r="353" spans="1:36" ht="12.75" customHeight="1">
      <c r="A353" s="567"/>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row>
    <row r="354" spans="1:36" ht="12.75" customHeight="1">
      <c r="A354" s="567"/>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row>
    <row r="355" spans="1:36" ht="12.75" customHeight="1">
      <c r="A355" s="567"/>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row>
    <row r="356" spans="1:36" ht="12.75" customHeight="1">
      <c r="A356" s="567"/>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row>
    <row r="357" spans="1:36" ht="12.75" customHeight="1">
      <c r="A357" s="567"/>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row>
    <row r="358" spans="1:36" ht="12.75" customHeight="1">
      <c r="A358" s="567"/>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row>
    <row r="359" spans="1:36" ht="12.75" customHeight="1">
      <c r="A359" s="567"/>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row>
    <row r="360" spans="1:36" ht="12.75" customHeight="1">
      <c r="A360" s="567"/>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row>
    <row r="361" spans="1:36" ht="12.75" customHeight="1">
      <c r="A361" s="567"/>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row>
    <row r="362" spans="1:36" ht="12.75" customHeight="1">
      <c r="A362" s="567"/>
      <c r="B362" s="567"/>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row>
    <row r="363" spans="1:36" ht="12.75" customHeight="1">
      <c r="A363" s="567"/>
      <c r="B363" s="567"/>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row>
    <row r="364" spans="1:36" ht="12.75" customHeight="1">
      <c r="A364" s="567"/>
      <c r="B364" s="567"/>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row>
    <row r="365" spans="1:36" ht="12.75" customHeight="1">
      <c r="A365" s="567"/>
      <c r="B365" s="567"/>
      <c r="C365" s="567"/>
      <c r="D365" s="567"/>
      <c r="E365" s="567"/>
      <c r="F365" s="567"/>
      <c r="G365" s="567"/>
      <c r="H365" s="567"/>
      <c r="I365" s="567"/>
      <c r="J365" s="567"/>
      <c r="K365" s="567"/>
      <c r="L365" s="567"/>
      <c r="M365" s="567"/>
      <c r="N365" s="567"/>
      <c r="O365" s="567"/>
      <c r="P365" s="567"/>
      <c r="Q365" s="567"/>
      <c r="R365" s="567"/>
      <c r="S365" s="567"/>
      <c r="T365" s="567"/>
      <c r="U365" s="567"/>
      <c r="V365" s="567"/>
      <c r="W365" s="567"/>
      <c r="X365" s="567"/>
      <c r="Y365" s="567"/>
      <c r="Z365" s="567"/>
      <c r="AA365" s="567"/>
      <c r="AB365" s="567"/>
      <c r="AC365" s="567"/>
      <c r="AD365" s="567"/>
      <c r="AE365" s="567"/>
      <c r="AF365" s="567"/>
      <c r="AG365" s="567"/>
      <c r="AH365" s="567"/>
      <c r="AI365" s="567"/>
      <c r="AJ365" s="567"/>
    </row>
    <row r="366" spans="1:36" ht="12.75" customHeight="1">
      <c r="A366" s="567"/>
      <c r="B366" s="567"/>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7"/>
      <c r="AG366" s="567"/>
      <c r="AH366" s="567"/>
      <c r="AI366" s="567"/>
      <c r="AJ366" s="567"/>
    </row>
    <row r="367" spans="1:36" ht="12.75" customHeight="1">
      <c r="A367" s="567"/>
      <c r="B367" s="567"/>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row>
    <row r="368" spans="1:36" ht="12.75" customHeight="1">
      <c r="A368" s="567"/>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row>
    <row r="369" spans="1:36" ht="12.75" customHeight="1">
      <c r="A369" s="567"/>
      <c r="B369" s="567"/>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row>
    <row r="370" spans="1:36" ht="12.75" customHeight="1">
      <c r="A370" s="567"/>
      <c r="B370" s="567"/>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row>
    <row r="371" spans="1:36" ht="12.75" customHeight="1">
      <c r="A371" s="567"/>
      <c r="B371" s="567"/>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row>
    <row r="372" spans="1:36" ht="12.75" customHeight="1">
      <c r="A372" s="567"/>
      <c r="B372" s="567"/>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row>
    <row r="373" spans="1:36" ht="12.75" customHeight="1">
      <c r="A373" s="567"/>
      <c r="B373" s="567"/>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row>
    <row r="374" spans="1:36" ht="12.75" customHeight="1">
      <c r="A374" s="567"/>
      <c r="B374" s="567"/>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row>
    <row r="375" spans="1:36" ht="12.75" customHeight="1">
      <c r="A375" s="567"/>
      <c r="B375" s="567"/>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row>
    <row r="376" spans="1:36" ht="12.75" customHeight="1">
      <c r="A376" s="567"/>
      <c r="B376" s="567"/>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row>
    <row r="377" spans="1:36" ht="12.75" customHeight="1">
      <c r="A377" s="567"/>
      <c r="B377" s="567"/>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row>
    <row r="378" spans="1:36" ht="12.75" customHeight="1">
      <c r="A378" s="567"/>
      <c r="B378" s="567"/>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row>
    <row r="379" spans="1:36" ht="12.75" customHeight="1">
      <c r="A379" s="567"/>
      <c r="B379" s="567"/>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row>
    <row r="380" spans="1:36" ht="12.75" customHeight="1">
      <c r="A380" s="567"/>
      <c r="B380" s="567"/>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row>
    <row r="381" spans="1:36" ht="12.75" customHeight="1">
      <c r="A381" s="567"/>
      <c r="B381" s="567"/>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row>
    <row r="382" spans="1:36" ht="12.75" customHeight="1">
      <c r="A382" s="567"/>
      <c r="B382" s="567"/>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row>
    <row r="383" spans="1:36" ht="12.75" customHeight="1">
      <c r="A383" s="567"/>
      <c r="B383" s="567"/>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row>
    <row r="384" spans="1:36" ht="12.75" customHeight="1">
      <c r="A384" s="567"/>
      <c r="B384" s="567"/>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row>
    <row r="385" spans="1:36" ht="12.75" customHeight="1">
      <c r="A385" s="567"/>
      <c r="B385" s="567"/>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row>
    <row r="386" spans="1:36" ht="12.75" customHeight="1">
      <c r="A386" s="567"/>
      <c r="B386" s="567"/>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row>
    <row r="387" spans="1:36" ht="12.75" customHeight="1">
      <c r="A387" s="567"/>
      <c r="B387" s="567"/>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row>
    <row r="388" spans="1:36" ht="12.75" customHeight="1">
      <c r="A388" s="567"/>
      <c r="B388" s="567"/>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row>
    <row r="389" spans="1:36" ht="12.75" customHeight="1">
      <c r="A389" s="567"/>
      <c r="B389" s="567"/>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row>
    <row r="390" spans="1:36" ht="12.75" customHeight="1">
      <c r="A390" s="567"/>
      <c r="B390" s="567"/>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row>
    <row r="391" spans="1:36" ht="12.75" customHeight="1">
      <c r="A391" s="567"/>
      <c r="B391" s="567"/>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row>
    <row r="392" spans="1:36" ht="12.75" customHeight="1">
      <c r="A392" s="567"/>
      <c r="B392" s="567"/>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row>
    <row r="393" spans="1:36" ht="12.75" customHeight="1">
      <c r="A393" s="567"/>
      <c r="B393" s="567"/>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row>
    <row r="394" spans="1:36" ht="12.75" customHeight="1">
      <c r="A394" s="567"/>
      <c r="B394" s="567"/>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row>
    <row r="395" spans="1:36" ht="12.75" customHeight="1">
      <c r="A395" s="567"/>
      <c r="B395" s="567"/>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row>
    <row r="396" spans="1:36" ht="12.75" customHeight="1">
      <c r="A396" s="567"/>
      <c r="B396" s="567"/>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row>
    <row r="397" spans="1:36" ht="12.75" customHeight="1">
      <c r="A397" s="567"/>
      <c r="B397" s="567"/>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row>
    <row r="398" spans="1:36" ht="12.75" customHeight="1">
      <c r="A398" s="567"/>
      <c r="B398" s="567"/>
      <c r="C398" s="567"/>
      <c r="D398" s="567"/>
      <c r="E398" s="567"/>
      <c r="F398" s="567"/>
      <c r="G398" s="567"/>
      <c r="H398" s="567"/>
      <c r="I398" s="567"/>
      <c r="J398" s="567"/>
      <c r="K398" s="567"/>
      <c r="L398" s="567"/>
      <c r="M398" s="567"/>
      <c r="N398" s="567"/>
      <c r="O398" s="567"/>
      <c r="P398" s="567"/>
      <c r="Q398" s="567"/>
      <c r="R398" s="567"/>
      <c r="S398" s="567"/>
      <c r="T398" s="567"/>
      <c r="U398" s="567"/>
      <c r="V398" s="567"/>
      <c r="W398" s="567"/>
      <c r="X398" s="567"/>
      <c r="Y398" s="567"/>
      <c r="Z398" s="567"/>
      <c r="AA398" s="567"/>
      <c r="AB398" s="567"/>
      <c r="AC398" s="567"/>
      <c r="AD398" s="567"/>
      <c r="AE398" s="567"/>
      <c r="AF398" s="567"/>
      <c r="AG398" s="567"/>
      <c r="AH398" s="567"/>
      <c r="AI398" s="567"/>
      <c r="AJ398" s="567"/>
    </row>
    <row r="399" spans="1:36" ht="12.75" customHeight="1">
      <c r="A399" s="567"/>
      <c r="B399" s="567"/>
      <c r="C399" s="567"/>
      <c r="D399" s="567"/>
      <c r="E399" s="567"/>
      <c r="F399" s="567"/>
      <c r="G399" s="567"/>
      <c r="H399" s="567"/>
      <c r="I399" s="567"/>
      <c r="J399" s="567"/>
      <c r="K399" s="567"/>
      <c r="L399" s="567"/>
      <c r="M399" s="567"/>
      <c r="N399" s="567"/>
      <c r="O399" s="567"/>
      <c r="P399" s="567"/>
      <c r="Q399" s="567"/>
      <c r="R399" s="567"/>
      <c r="S399" s="567"/>
      <c r="T399" s="567"/>
      <c r="U399" s="567"/>
      <c r="V399" s="567"/>
      <c r="W399" s="567"/>
      <c r="X399" s="567"/>
      <c r="Y399" s="567"/>
      <c r="Z399" s="567"/>
      <c r="AA399" s="567"/>
      <c r="AB399" s="567"/>
      <c r="AC399" s="567"/>
      <c r="AD399" s="567"/>
      <c r="AE399" s="567"/>
      <c r="AF399" s="567"/>
      <c r="AG399" s="567"/>
      <c r="AH399" s="567"/>
      <c r="AI399" s="567"/>
      <c r="AJ399" s="567"/>
    </row>
    <row r="400" spans="1:36" ht="12.75" customHeight="1">
      <c r="A400" s="567"/>
      <c r="B400" s="567"/>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row>
    <row r="401" spans="1:36" ht="12.75" customHeight="1">
      <c r="A401" s="567"/>
      <c r="B401" s="567"/>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row>
    <row r="402" spans="1:36" ht="12.75" customHeight="1">
      <c r="A402" s="567"/>
      <c r="B402" s="567"/>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row>
    <row r="403" spans="1:36" ht="12.75" customHeight="1">
      <c r="A403" s="567"/>
      <c r="B403" s="567"/>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row>
    <row r="404" spans="1:36" ht="12.75" customHeight="1">
      <c r="A404" s="567"/>
      <c r="B404" s="567"/>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row>
    <row r="405" spans="1:36" ht="12.75" customHeight="1">
      <c r="A405" s="567"/>
      <c r="B405" s="567"/>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row>
    <row r="406" spans="1:36" ht="12.75" customHeight="1">
      <c r="A406" s="567"/>
      <c r="B406" s="567"/>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row>
    <row r="407" spans="1:36" ht="12.75" customHeight="1">
      <c r="A407" s="567"/>
      <c r="B407" s="567"/>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row>
    <row r="408" spans="1:36" ht="12.75" customHeight="1">
      <c r="A408" s="567"/>
      <c r="B408" s="567"/>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row>
    <row r="409" spans="1:36" ht="12.75" customHeight="1">
      <c r="A409" s="567"/>
      <c r="B409" s="567"/>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row>
    <row r="410" spans="1:36" ht="12.75" customHeight="1">
      <c r="A410" s="567"/>
      <c r="B410" s="567"/>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row>
    <row r="411" spans="1:36" ht="12.75" customHeight="1">
      <c r="A411" s="567"/>
      <c r="B411" s="567"/>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row>
    <row r="412" spans="1:36" ht="12.75" customHeight="1">
      <c r="A412" s="567"/>
      <c r="B412" s="567"/>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row>
    <row r="413" spans="1:36" ht="12.75" customHeight="1">
      <c r="A413" s="567"/>
      <c r="B413" s="567"/>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row>
    <row r="414" spans="1:36" ht="12.75" customHeight="1">
      <c r="A414" s="567"/>
      <c r="B414" s="567"/>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row>
    <row r="415" spans="1:36" ht="12.75" customHeight="1">
      <c r="A415" s="567"/>
      <c r="B415" s="567"/>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row>
    <row r="416" spans="1:36" ht="12.75" customHeight="1">
      <c r="A416" s="567"/>
      <c r="B416" s="567"/>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row>
    <row r="417" spans="1:36" ht="12.75" customHeight="1">
      <c r="A417" s="567"/>
      <c r="B417" s="567"/>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row>
    <row r="418" spans="1:36" ht="12.75" customHeight="1">
      <c r="A418" s="567"/>
      <c r="B418" s="567"/>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row>
    <row r="419" spans="1:36" ht="12.75" customHeight="1">
      <c r="A419" s="567"/>
      <c r="B419" s="567"/>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row>
    <row r="420" spans="1:36" ht="12.75" customHeight="1">
      <c r="A420" s="567"/>
      <c r="B420" s="567"/>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row>
    <row r="421" spans="1:36" ht="12.75" customHeight="1">
      <c r="A421" s="567"/>
      <c r="B421" s="567"/>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row>
    <row r="422" spans="1:36" ht="12.75" customHeight="1">
      <c r="A422" s="567"/>
      <c r="B422" s="567"/>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row>
    <row r="423" spans="1:36" ht="12.75" customHeight="1">
      <c r="A423" s="567"/>
      <c r="B423" s="567"/>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row>
    <row r="424" spans="1:36" ht="12.75" customHeight="1">
      <c r="A424" s="567"/>
      <c r="B424" s="567"/>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row>
    <row r="425" spans="1:36" ht="12.75" customHeight="1">
      <c r="A425" s="567"/>
      <c r="B425" s="567"/>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row>
    <row r="426" spans="1:36" ht="12.75" customHeight="1">
      <c r="A426" s="567"/>
      <c r="B426" s="567"/>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row>
    <row r="427" spans="1:36" ht="12.75" customHeight="1">
      <c r="A427" s="567"/>
      <c r="B427" s="567"/>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row>
    <row r="428" spans="1:36" ht="12.75" customHeight="1">
      <c r="A428" s="567"/>
      <c r="B428" s="567"/>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row>
    <row r="429" spans="1:36" ht="12.75" customHeight="1">
      <c r="A429" s="567"/>
      <c r="B429" s="567"/>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row>
    <row r="430" spans="1:36" ht="12.75" customHeight="1">
      <c r="A430" s="567"/>
      <c r="B430" s="567"/>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row>
    <row r="431" spans="1:36" ht="12.75" customHeight="1">
      <c r="A431" s="567"/>
      <c r="B431" s="567"/>
      <c r="C431" s="567"/>
      <c r="D431" s="567"/>
      <c r="E431" s="567"/>
      <c r="F431" s="567"/>
      <c r="G431" s="567"/>
      <c r="H431" s="567"/>
      <c r="I431" s="567"/>
      <c r="J431" s="567"/>
      <c r="K431" s="567"/>
      <c r="L431" s="567"/>
      <c r="M431" s="567"/>
      <c r="N431" s="567"/>
      <c r="O431" s="567"/>
      <c r="P431" s="567"/>
      <c r="Q431" s="567"/>
      <c r="R431" s="567"/>
      <c r="S431" s="567"/>
      <c r="T431" s="567"/>
      <c r="U431" s="567"/>
      <c r="V431" s="567"/>
      <c r="W431" s="567"/>
      <c r="X431" s="567"/>
      <c r="Y431" s="567"/>
      <c r="Z431" s="567"/>
      <c r="AA431" s="567"/>
      <c r="AB431" s="567"/>
      <c r="AC431" s="567"/>
      <c r="AD431" s="567"/>
      <c r="AE431" s="567"/>
      <c r="AF431" s="567"/>
      <c r="AG431" s="567"/>
      <c r="AH431" s="567"/>
      <c r="AI431" s="567"/>
      <c r="AJ431" s="567"/>
    </row>
    <row r="432" spans="1:36" ht="12.75" customHeight="1">
      <c r="A432" s="567"/>
      <c r="B432" s="567"/>
      <c r="C432" s="567"/>
      <c r="D432" s="567"/>
      <c r="E432" s="567"/>
      <c r="F432" s="567"/>
      <c r="G432" s="567"/>
      <c r="H432" s="567"/>
      <c r="I432" s="567"/>
      <c r="J432" s="567"/>
      <c r="K432" s="567"/>
      <c r="L432" s="567"/>
      <c r="M432" s="567"/>
      <c r="N432" s="567"/>
      <c r="O432" s="567"/>
      <c r="P432" s="567"/>
      <c r="Q432" s="567"/>
      <c r="R432" s="567"/>
      <c r="S432" s="567"/>
      <c r="T432" s="567"/>
      <c r="U432" s="567"/>
      <c r="V432" s="567"/>
      <c r="W432" s="567"/>
      <c r="X432" s="567"/>
      <c r="Y432" s="567"/>
      <c r="Z432" s="567"/>
      <c r="AA432" s="567"/>
      <c r="AB432" s="567"/>
      <c r="AC432" s="567"/>
      <c r="AD432" s="567"/>
      <c r="AE432" s="567"/>
      <c r="AF432" s="567"/>
      <c r="AG432" s="567"/>
      <c r="AH432" s="567"/>
      <c r="AI432" s="567"/>
      <c r="AJ432" s="567"/>
    </row>
    <row r="433" spans="1:36" ht="12.75" customHeight="1">
      <c r="A433" s="567"/>
      <c r="B433" s="567"/>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row>
    <row r="434" spans="1:36" ht="12.75" customHeight="1">
      <c r="A434" s="567"/>
      <c r="B434" s="567"/>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row>
    <row r="435" spans="1:36" ht="12.75" customHeight="1">
      <c r="A435" s="567"/>
      <c r="B435" s="567"/>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row>
    <row r="436" spans="1:36" ht="12.75" customHeight="1">
      <c r="A436" s="567"/>
      <c r="B436" s="567"/>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row>
    <row r="437" spans="1:36" ht="12.75" customHeight="1">
      <c r="A437" s="567"/>
      <c r="B437" s="567"/>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row>
    <row r="438" spans="1:36" ht="12.75" customHeight="1">
      <c r="A438" s="567"/>
      <c r="B438" s="567"/>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row>
    <row r="439" spans="1:36" ht="12.75" customHeight="1">
      <c r="A439" s="567"/>
      <c r="B439" s="567"/>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row>
    <row r="440" spans="1:36" ht="12.75" customHeight="1">
      <c r="A440" s="567"/>
      <c r="B440" s="567"/>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row>
    <row r="441" spans="1:36" ht="12.75" customHeight="1">
      <c r="A441" s="567"/>
      <c r="B441" s="567"/>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row>
    <row r="442" spans="1:36" ht="12.75" customHeight="1">
      <c r="A442" s="567"/>
      <c r="B442" s="567"/>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row>
    <row r="443" spans="1:36" ht="12.75" customHeight="1">
      <c r="A443" s="567"/>
      <c r="B443" s="567"/>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row>
    <row r="444" spans="1:36" ht="12.75" customHeight="1">
      <c r="A444" s="567"/>
      <c r="B444" s="567"/>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row>
    <row r="445" spans="1:36" ht="12.75" customHeight="1">
      <c r="A445" s="567"/>
      <c r="B445" s="567"/>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row>
    <row r="446" spans="1:36" ht="12.75" customHeight="1">
      <c r="A446" s="567"/>
      <c r="B446" s="567"/>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row>
    <row r="447" spans="1:36" ht="12.75" customHeight="1">
      <c r="A447" s="567"/>
      <c r="B447" s="567"/>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row>
    <row r="448" spans="1:36" ht="12.75" customHeight="1">
      <c r="A448" s="567"/>
      <c r="B448" s="567"/>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row>
    <row r="449" spans="1:36" ht="12.75" customHeight="1">
      <c r="A449" s="567"/>
      <c r="B449" s="567"/>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row>
    <row r="450" spans="1:36" ht="12.75" customHeight="1">
      <c r="A450" s="567"/>
      <c r="B450" s="567"/>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row>
    <row r="451" spans="1:36" ht="12.75" customHeight="1">
      <c r="A451" s="567"/>
      <c r="B451" s="567"/>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row>
    <row r="452" spans="1:36" ht="12.75" customHeight="1">
      <c r="A452" s="567"/>
      <c r="B452" s="567"/>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row>
    <row r="453" spans="1:36" ht="12.75" customHeight="1">
      <c r="A453" s="567"/>
      <c r="B453" s="567"/>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row>
    <row r="454" spans="1:36" ht="12.75" customHeight="1">
      <c r="A454" s="567"/>
      <c r="B454" s="567"/>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row>
    <row r="455" spans="1:36" ht="12.75" customHeight="1">
      <c r="A455" s="567"/>
      <c r="B455" s="567"/>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row>
    <row r="456" spans="1:36" ht="12.75" customHeight="1">
      <c r="A456" s="567"/>
      <c r="B456" s="567"/>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row>
    <row r="457" spans="1:36" ht="12.75" customHeight="1">
      <c r="A457" s="567"/>
      <c r="B457" s="567"/>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row>
    <row r="458" spans="1:36" ht="12.75" customHeight="1">
      <c r="A458" s="567"/>
      <c r="B458" s="567"/>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row>
    <row r="459" spans="1:36" ht="12.75" customHeight="1">
      <c r="A459" s="567"/>
      <c r="B459" s="567"/>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row>
    <row r="460" spans="1:36" ht="12.75" customHeight="1">
      <c r="A460" s="567"/>
      <c r="B460" s="567"/>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row>
    <row r="461" spans="1:36" ht="12.75" customHeight="1">
      <c r="A461" s="567"/>
      <c r="B461" s="567"/>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row>
    <row r="462" spans="1:36" ht="12.75" customHeight="1">
      <c r="A462" s="567"/>
      <c r="B462" s="567"/>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row>
    <row r="463" spans="1:36" ht="12.75" customHeight="1">
      <c r="A463" s="567"/>
      <c r="B463" s="567"/>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row>
    <row r="464" spans="1:36" ht="12.75" customHeight="1">
      <c r="A464" s="567"/>
      <c r="B464" s="567"/>
      <c r="C464" s="567"/>
      <c r="D464" s="567"/>
      <c r="E464" s="567"/>
      <c r="F464" s="567"/>
      <c r="G464" s="567"/>
      <c r="H464" s="567"/>
      <c r="I464" s="567"/>
      <c r="J464" s="567"/>
      <c r="K464" s="567"/>
      <c r="L464" s="567"/>
      <c r="M464" s="567"/>
      <c r="N464" s="567"/>
      <c r="O464" s="567"/>
      <c r="P464" s="567"/>
      <c r="Q464" s="567"/>
      <c r="R464" s="567"/>
      <c r="S464" s="567"/>
      <c r="T464" s="567"/>
      <c r="U464" s="567"/>
      <c r="V464" s="567"/>
      <c r="W464" s="567"/>
      <c r="X464" s="567"/>
      <c r="Y464" s="567"/>
      <c r="Z464" s="567"/>
      <c r="AA464" s="567"/>
      <c r="AB464" s="567"/>
      <c r="AC464" s="567"/>
      <c r="AD464" s="567"/>
      <c r="AE464" s="567"/>
      <c r="AF464" s="567"/>
      <c r="AG464" s="567"/>
      <c r="AH464" s="567"/>
      <c r="AI464" s="567"/>
      <c r="AJ464" s="567"/>
    </row>
    <row r="465" spans="1:36" ht="12.75" customHeight="1">
      <c r="A465" s="567"/>
      <c r="B465" s="567"/>
      <c r="C465" s="567"/>
      <c r="D465" s="567"/>
      <c r="E465" s="567"/>
      <c r="F465" s="567"/>
      <c r="G465" s="567"/>
      <c r="H465" s="567"/>
      <c r="I465" s="567"/>
      <c r="J465" s="567"/>
      <c r="K465" s="567"/>
      <c r="L465" s="567"/>
      <c r="M465" s="567"/>
      <c r="N465" s="567"/>
      <c r="O465" s="567"/>
      <c r="P465" s="567"/>
      <c r="Q465" s="567"/>
      <c r="R465" s="567"/>
      <c r="S465" s="567"/>
      <c r="T465" s="567"/>
      <c r="U465" s="567"/>
      <c r="V465" s="567"/>
      <c r="W465" s="567"/>
      <c r="X465" s="567"/>
      <c r="Y465" s="567"/>
      <c r="Z465" s="567"/>
      <c r="AA465" s="567"/>
      <c r="AB465" s="567"/>
      <c r="AC465" s="567"/>
      <c r="AD465" s="567"/>
      <c r="AE465" s="567"/>
      <c r="AF465" s="567"/>
      <c r="AG465" s="567"/>
      <c r="AH465" s="567"/>
      <c r="AI465" s="567"/>
      <c r="AJ465" s="567"/>
    </row>
    <row r="466" spans="1:36" ht="12.75" customHeight="1">
      <c r="A466" s="567"/>
      <c r="B466" s="567"/>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row>
    <row r="467" spans="1:36" ht="12.75" customHeight="1">
      <c r="A467" s="567"/>
      <c r="B467" s="567"/>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row>
    <row r="468" spans="1:36" ht="12.75" customHeight="1">
      <c r="A468" s="567"/>
      <c r="B468" s="567"/>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row>
    <row r="469" spans="1:36" ht="12.75" customHeight="1">
      <c r="A469" s="567"/>
      <c r="B469" s="567"/>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row>
    <row r="470" spans="1:36" ht="12.75" customHeight="1">
      <c r="A470" s="567"/>
      <c r="B470" s="567"/>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row>
    <row r="471" spans="1:36" ht="12.75" customHeight="1">
      <c r="A471" s="567"/>
      <c r="B471" s="567"/>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row>
    <row r="472" spans="1:36" ht="12.75" customHeight="1">
      <c r="A472" s="567"/>
      <c r="B472" s="567"/>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row>
    <row r="473" spans="1:36" ht="12.75" customHeight="1">
      <c r="A473" s="567"/>
      <c r="B473" s="567"/>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row>
    <row r="474" spans="1:36" ht="12.75" customHeight="1">
      <c r="A474" s="567"/>
      <c r="B474" s="567"/>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row>
    <row r="475" spans="1:36" ht="12.75" customHeight="1">
      <c r="A475" s="567"/>
      <c r="B475" s="567"/>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row>
    <row r="476" spans="1:36" ht="12.75" customHeight="1">
      <c r="A476" s="567"/>
      <c r="B476" s="567"/>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row>
    <row r="477" spans="1:36" ht="12.75" customHeight="1">
      <c r="A477" s="567"/>
      <c r="B477" s="567"/>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row>
    <row r="478" spans="1:36" ht="12.75" customHeight="1">
      <c r="A478" s="567"/>
      <c r="B478" s="567"/>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row>
    <row r="479" spans="1:36" ht="12.75" customHeight="1">
      <c r="A479" s="567"/>
      <c r="B479" s="567"/>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row>
    <row r="480" spans="1:36" ht="12.75" customHeight="1">
      <c r="A480" s="567"/>
      <c r="B480" s="567"/>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row>
    <row r="481" spans="1:36" ht="12.75" customHeight="1">
      <c r="A481" s="567"/>
      <c r="B481" s="567"/>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row>
    <row r="482" spans="1:36" ht="12.75" customHeight="1">
      <c r="A482" s="567"/>
      <c r="B482" s="567"/>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row>
    <row r="483" spans="1:36" ht="12.75" customHeight="1">
      <c r="A483" s="567"/>
      <c r="B483" s="567"/>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row>
    <row r="484" spans="1:36" ht="12.75" customHeight="1">
      <c r="A484" s="567"/>
      <c r="B484" s="567"/>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row>
    <row r="485" spans="1:36" ht="12.75" customHeight="1">
      <c r="A485" s="567"/>
      <c r="B485" s="567"/>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row>
    <row r="486" spans="1:36" ht="12.75" customHeight="1">
      <c r="A486" s="567"/>
      <c r="B486" s="567"/>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row>
    <row r="487" spans="1:36" ht="12.75" customHeight="1">
      <c r="A487" s="567"/>
      <c r="B487" s="567"/>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row>
    <row r="488" spans="1:36" ht="12.75" customHeight="1">
      <c r="A488" s="567"/>
      <c r="B488" s="567"/>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row>
    <row r="489" spans="1:36" ht="12.75" customHeight="1">
      <c r="A489" s="567"/>
      <c r="B489" s="567"/>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row>
    <row r="490" spans="1:36" ht="12.75" customHeight="1">
      <c r="A490" s="567"/>
      <c r="B490" s="567"/>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row>
    <row r="491" spans="1:36" ht="12.75" customHeight="1">
      <c r="A491" s="567"/>
      <c r="B491" s="567"/>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row>
    <row r="492" spans="1:36" ht="12.75" customHeight="1">
      <c r="A492" s="567"/>
      <c r="B492" s="567"/>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row>
    <row r="493" spans="1:36" ht="12.75" customHeight="1">
      <c r="A493" s="567"/>
      <c r="B493" s="567"/>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row>
    <row r="494" spans="1:36" ht="12.75" customHeight="1">
      <c r="A494" s="567"/>
      <c r="B494" s="567"/>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row>
    <row r="495" spans="1:36" ht="12.75" customHeight="1">
      <c r="A495" s="567"/>
      <c r="B495" s="567"/>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row>
    <row r="496" spans="1:36" ht="12.75" customHeight="1">
      <c r="A496" s="567"/>
      <c r="B496" s="567"/>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row>
    <row r="497" spans="1:36" ht="12.75" customHeight="1">
      <c r="A497" s="567"/>
      <c r="B497" s="567"/>
      <c r="C497" s="567"/>
      <c r="D497" s="567"/>
      <c r="E497" s="567"/>
      <c r="F497" s="567"/>
      <c r="G497" s="567"/>
      <c r="H497" s="567"/>
      <c r="I497" s="567"/>
      <c r="J497" s="567"/>
      <c r="K497" s="567"/>
      <c r="L497" s="567"/>
      <c r="M497" s="567"/>
      <c r="N497" s="567"/>
      <c r="O497" s="567"/>
      <c r="P497" s="567"/>
      <c r="Q497" s="567"/>
      <c r="R497" s="567"/>
      <c r="S497" s="567"/>
      <c r="T497" s="567"/>
      <c r="U497" s="567"/>
      <c r="V497" s="567"/>
      <c r="W497" s="567"/>
      <c r="X497" s="567"/>
      <c r="Y497" s="567"/>
      <c r="Z497" s="567"/>
      <c r="AA497" s="567"/>
      <c r="AB497" s="567"/>
      <c r="AC497" s="567"/>
      <c r="AD497" s="567"/>
      <c r="AE497" s="567"/>
      <c r="AF497" s="567"/>
      <c r="AG497" s="567"/>
      <c r="AH497" s="567"/>
      <c r="AI497" s="567"/>
      <c r="AJ497" s="567"/>
    </row>
    <row r="498" spans="1:36" ht="12.75" customHeight="1">
      <c r="A498" s="567"/>
      <c r="B498" s="567"/>
      <c r="C498" s="567"/>
      <c r="D498" s="567"/>
      <c r="E498" s="567"/>
      <c r="F498" s="567"/>
      <c r="G498" s="567"/>
      <c r="H498" s="567"/>
      <c r="I498" s="567"/>
      <c r="J498" s="567"/>
      <c r="K498" s="567"/>
      <c r="L498" s="567"/>
      <c r="M498" s="567"/>
      <c r="N498" s="567"/>
      <c r="O498" s="567"/>
      <c r="P498" s="567"/>
      <c r="Q498" s="567"/>
      <c r="R498" s="567"/>
      <c r="S498" s="567"/>
      <c r="T498" s="567"/>
      <c r="U498" s="567"/>
      <c r="V498" s="567"/>
      <c r="W498" s="567"/>
      <c r="X498" s="567"/>
      <c r="Y498" s="567"/>
      <c r="Z498" s="567"/>
      <c r="AA498" s="567"/>
      <c r="AB498" s="567"/>
      <c r="AC498" s="567"/>
      <c r="AD498" s="567"/>
      <c r="AE498" s="567"/>
      <c r="AF498" s="567"/>
      <c r="AG498" s="567"/>
      <c r="AH498" s="567"/>
      <c r="AI498" s="567"/>
      <c r="AJ498" s="567"/>
    </row>
    <row r="499" spans="1:36" ht="12.75" customHeight="1">
      <c r="A499" s="567"/>
      <c r="B499" s="567"/>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row>
    <row r="500" spans="1:36" ht="12.75" customHeight="1">
      <c r="A500" s="567"/>
      <c r="B500" s="567"/>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row>
    <row r="501" spans="1:36" ht="12.75" customHeight="1">
      <c r="A501" s="567"/>
      <c r="B501" s="567"/>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row>
    <row r="502" spans="1:36" ht="12.75" customHeight="1">
      <c r="A502" s="567"/>
      <c r="B502" s="567"/>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row>
    <row r="503" spans="1:36" ht="12.75" customHeight="1">
      <c r="A503" s="567"/>
      <c r="B503" s="567"/>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row>
    <row r="504" spans="1:36" ht="12.75" customHeight="1">
      <c r="A504" s="567"/>
      <c r="B504" s="567"/>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row>
    <row r="505" spans="1:36" ht="12.75" customHeight="1">
      <c r="A505" s="567"/>
      <c r="B505" s="567"/>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row>
    <row r="506" spans="1:36" ht="12.75" customHeight="1">
      <c r="A506" s="567"/>
      <c r="B506" s="567"/>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row>
    <row r="507" spans="1:36" ht="12.75" customHeight="1">
      <c r="A507" s="567"/>
      <c r="B507" s="567"/>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row>
    <row r="508" spans="1:36" ht="12.75" customHeight="1">
      <c r="A508" s="567"/>
      <c r="B508" s="567"/>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row>
    <row r="509" spans="1:36" ht="12.75" customHeight="1">
      <c r="A509" s="567"/>
      <c r="B509" s="567"/>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row>
    <row r="510" spans="1:36" ht="12.75" customHeight="1">
      <c r="A510" s="567"/>
      <c r="B510" s="567"/>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row>
    <row r="511" spans="1:36" ht="12.75" customHeight="1">
      <c r="A511" s="567"/>
      <c r="B511" s="567"/>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row>
    <row r="512" spans="1:36" ht="12.75" customHeight="1">
      <c r="A512" s="567"/>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row>
    <row r="513" spans="1:36" ht="12.75" customHeight="1">
      <c r="A513" s="567"/>
      <c r="B513" s="567"/>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row>
    <row r="514" spans="1:36" ht="12.75" customHeight="1">
      <c r="A514" s="567"/>
      <c r="B514" s="567"/>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row>
    <row r="515" spans="1:36" ht="12.75" customHeight="1">
      <c r="A515" s="567"/>
      <c r="B515" s="567"/>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row>
    <row r="516" spans="1:36" ht="12.75" customHeight="1">
      <c r="A516" s="567"/>
      <c r="B516" s="567"/>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row>
    <row r="517" spans="1:36" ht="12.75" customHeight="1">
      <c r="A517" s="567"/>
      <c r="B517" s="567"/>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row>
    <row r="518" spans="1:36" ht="12.75" customHeight="1">
      <c r="A518" s="567"/>
      <c r="B518" s="567"/>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row>
    <row r="519" spans="1:36" ht="12.75" customHeight="1">
      <c r="A519" s="567"/>
      <c r="B519" s="567"/>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row>
    <row r="520" spans="1:36" ht="12.75" customHeight="1">
      <c r="A520" s="567"/>
      <c r="B520" s="567"/>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row>
    <row r="521" spans="1:36" ht="12.75" customHeight="1">
      <c r="A521" s="567"/>
      <c r="B521" s="567"/>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row>
    <row r="522" spans="1:36" ht="12.75" customHeight="1">
      <c r="A522" s="567"/>
      <c r="B522" s="567"/>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row>
    <row r="523" spans="1:36" ht="12.75" customHeight="1">
      <c r="A523" s="567"/>
      <c r="B523" s="567"/>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row>
    <row r="524" spans="1:36" ht="12.75" customHeight="1">
      <c r="A524" s="567"/>
      <c r="B524" s="567"/>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row>
    <row r="525" spans="1:36" ht="12.75" customHeight="1">
      <c r="A525" s="567"/>
      <c r="B525" s="567"/>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row>
    <row r="526" spans="1:36" ht="12.75" customHeight="1">
      <c r="A526" s="567"/>
      <c r="B526" s="567"/>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row>
    <row r="527" spans="1:36" ht="12.75" customHeight="1">
      <c r="A527" s="567"/>
      <c r="B527" s="567"/>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row>
    <row r="528" spans="1:36" ht="12.75" customHeight="1">
      <c r="A528" s="567"/>
      <c r="B528" s="567"/>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row>
    <row r="529" spans="1:36" ht="12.75" customHeight="1">
      <c r="A529" s="567"/>
      <c r="B529" s="567"/>
      <c r="C529" s="567"/>
      <c r="D529" s="567"/>
      <c r="E529" s="567"/>
      <c r="F529" s="567"/>
      <c r="G529" s="567"/>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row>
    <row r="530" spans="1:36" ht="12.75" customHeight="1">
      <c r="A530" s="567"/>
      <c r="B530" s="567"/>
      <c r="C530" s="567"/>
      <c r="D530" s="567"/>
      <c r="E530" s="567"/>
      <c r="F530" s="567"/>
      <c r="G530" s="567"/>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row>
    <row r="531" spans="1:36" ht="12.75" customHeight="1">
      <c r="A531" s="567"/>
      <c r="B531" s="567"/>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row>
    <row r="532" spans="1:36" ht="12.75" customHeight="1">
      <c r="A532" s="567"/>
      <c r="B532" s="567"/>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row>
    <row r="533" spans="1:36" ht="12.75" customHeight="1">
      <c r="A533" s="567"/>
      <c r="B533" s="567"/>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row>
    <row r="534" spans="1:36" ht="12.75" customHeight="1">
      <c r="A534" s="567"/>
      <c r="B534" s="567"/>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row>
    <row r="535" spans="1:36" ht="12.75" customHeight="1">
      <c r="A535" s="567"/>
      <c r="B535" s="567"/>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row>
    <row r="536" spans="1:36" ht="12.75" customHeight="1">
      <c r="A536" s="567"/>
      <c r="B536" s="567"/>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row>
    <row r="537" spans="1:36" ht="12.75" customHeight="1">
      <c r="A537" s="567"/>
      <c r="B537" s="567"/>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row>
    <row r="538" spans="1:36" ht="12.75" customHeight="1">
      <c r="A538" s="567"/>
      <c r="B538" s="567"/>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row>
    <row r="539" spans="1:36" ht="12.75" customHeight="1">
      <c r="A539" s="567"/>
      <c r="B539" s="567"/>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row>
    <row r="540" spans="1:36" ht="12.75" customHeight="1">
      <c r="A540" s="567"/>
      <c r="B540" s="567"/>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row>
    <row r="541" spans="1:36" ht="12.75" customHeight="1">
      <c r="A541" s="567"/>
      <c r="B541" s="567"/>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row>
    <row r="542" spans="1:36" ht="12.75" customHeight="1">
      <c r="A542" s="567"/>
      <c r="B542" s="567"/>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row>
    <row r="543" spans="1:36" ht="12.75" customHeight="1">
      <c r="A543" s="567"/>
      <c r="B543" s="567"/>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row>
    <row r="544" spans="1:36" ht="12.75" customHeight="1">
      <c r="A544" s="567"/>
      <c r="B544" s="567"/>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row>
    <row r="545" spans="1:36" ht="12.75" customHeight="1">
      <c r="A545" s="567"/>
      <c r="B545" s="567"/>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row>
    <row r="546" spans="1:36" ht="12.75" customHeight="1">
      <c r="A546" s="567"/>
      <c r="B546" s="567"/>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row>
    <row r="547" spans="1:36" ht="12.75" customHeight="1">
      <c r="A547" s="567"/>
      <c r="B547" s="567"/>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row>
    <row r="548" spans="1:36" ht="12.75" customHeight="1">
      <c r="A548" s="567"/>
      <c r="B548" s="567"/>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row>
    <row r="549" spans="1:36" ht="12.75" customHeight="1">
      <c r="A549" s="567"/>
      <c r="B549" s="567"/>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row>
    <row r="550" spans="1:36" ht="12.75" customHeight="1">
      <c r="A550" s="567"/>
      <c r="B550" s="567"/>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row>
    <row r="551" spans="1:36" ht="12.75" customHeight="1">
      <c r="A551" s="567"/>
      <c r="B551" s="567"/>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row>
    <row r="552" spans="1:36" ht="12.75" customHeight="1">
      <c r="A552" s="567"/>
      <c r="B552" s="567"/>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row>
    <row r="553" spans="1:36" ht="12.75" customHeight="1">
      <c r="A553" s="567"/>
      <c r="B553" s="567"/>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row>
    <row r="554" spans="1:36" ht="12.75" customHeight="1">
      <c r="A554" s="567"/>
      <c r="B554" s="567"/>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row>
    <row r="555" spans="1:36" ht="12.75" customHeight="1">
      <c r="A555" s="567"/>
      <c r="B555" s="567"/>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row>
    <row r="556" spans="1:36" ht="12.75" customHeight="1">
      <c r="A556" s="567"/>
      <c r="B556" s="567"/>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row>
    <row r="557" spans="1:36" ht="12.75" customHeight="1">
      <c r="A557" s="567"/>
      <c r="B557" s="567"/>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row>
    <row r="558" spans="1:36" ht="12.75" customHeight="1">
      <c r="A558" s="567"/>
      <c r="B558" s="567"/>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row>
    <row r="559" spans="1:36" ht="12.75" customHeight="1">
      <c r="A559" s="567"/>
      <c r="B559" s="567"/>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row>
    <row r="560" spans="1:36" ht="12.75" customHeight="1">
      <c r="A560" s="567"/>
      <c r="B560" s="567"/>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row>
    <row r="561" spans="1:36" ht="12.75" customHeight="1">
      <c r="A561" s="567"/>
      <c r="B561" s="567"/>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row>
    <row r="562" spans="1:36" ht="12.75" customHeight="1">
      <c r="A562" s="567"/>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row>
    <row r="563" spans="1:36" ht="12.75" customHeight="1">
      <c r="A563" s="567"/>
      <c r="B563" s="567"/>
      <c r="C563" s="567"/>
      <c r="D563" s="567"/>
      <c r="E563" s="567"/>
      <c r="F563" s="567"/>
      <c r="G563" s="567"/>
      <c r="H563" s="567"/>
      <c r="I563" s="567"/>
      <c r="J563" s="567"/>
      <c r="K563" s="567"/>
      <c r="L563" s="567"/>
      <c r="M563" s="567"/>
      <c r="N563" s="567"/>
      <c r="O563" s="567"/>
      <c r="P563" s="567"/>
      <c r="Q563" s="567"/>
      <c r="R563" s="567"/>
      <c r="S563" s="567"/>
      <c r="T563" s="567"/>
      <c r="U563" s="567"/>
      <c r="V563" s="567"/>
      <c r="W563" s="567"/>
      <c r="X563" s="567"/>
      <c r="Y563" s="567"/>
      <c r="Z563" s="567"/>
      <c r="AA563" s="567"/>
      <c r="AB563" s="567"/>
      <c r="AC563" s="567"/>
      <c r="AD563" s="567"/>
      <c r="AE563" s="567"/>
      <c r="AF563" s="567"/>
      <c r="AG563" s="567"/>
      <c r="AH563" s="567"/>
      <c r="AI563" s="567"/>
      <c r="AJ563" s="567"/>
    </row>
    <row r="564" spans="1:36" ht="12.75" customHeight="1">
      <c r="A564" s="567"/>
      <c r="B564" s="567"/>
      <c r="C564" s="567"/>
      <c r="D564" s="567"/>
      <c r="E564" s="567"/>
      <c r="F564" s="567"/>
      <c r="G564" s="567"/>
      <c r="H564" s="567"/>
      <c r="I564" s="567"/>
      <c r="J564" s="567"/>
      <c r="K564" s="567"/>
      <c r="L564" s="567"/>
      <c r="M564" s="567"/>
      <c r="N564" s="567"/>
      <c r="O564" s="567"/>
      <c r="P564" s="567"/>
      <c r="Q564" s="567"/>
      <c r="R564" s="567"/>
      <c r="S564" s="567"/>
      <c r="T564" s="567"/>
      <c r="U564" s="567"/>
      <c r="V564" s="567"/>
      <c r="W564" s="567"/>
      <c r="X564" s="567"/>
      <c r="Y564" s="567"/>
      <c r="Z564" s="567"/>
      <c r="AA564" s="567"/>
      <c r="AB564" s="567"/>
      <c r="AC564" s="567"/>
      <c r="AD564" s="567"/>
      <c r="AE564" s="567"/>
      <c r="AF564" s="567"/>
      <c r="AG564" s="567"/>
      <c r="AH564" s="567"/>
      <c r="AI564" s="567"/>
      <c r="AJ564" s="567"/>
    </row>
    <row r="565" spans="1:36" ht="12.75" customHeight="1">
      <c r="A565" s="567"/>
      <c r="B565" s="567"/>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row>
    <row r="566" spans="1:36" ht="12.75" customHeight="1">
      <c r="A566" s="567"/>
      <c r="B566" s="567"/>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row>
    <row r="567" spans="1:36" ht="12.75" customHeight="1">
      <c r="A567" s="567"/>
      <c r="B567" s="567"/>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row>
    <row r="568" spans="1:36" ht="12.75" customHeight="1">
      <c r="A568" s="567"/>
      <c r="B568" s="567"/>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row>
    <row r="569" spans="1:36" ht="12.75" customHeight="1">
      <c r="A569" s="567"/>
      <c r="B569" s="567"/>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row>
    <row r="570" spans="1:36" ht="12.75" customHeight="1">
      <c r="A570" s="567"/>
      <c r="B570" s="567"/>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row>
    <row r="571" spans="1:36" ht="12.75" customHeight="1">
      <c r="A571" s="567"/>
      <c r="B571" s="567"/>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row>
    <row r="572" spans="1:36" ht="12.75" customHeight="1">
      <c r="A572" s="567"/>
      <c r="B572" s="567"/>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row>
    <row r="573" spans="1:36" ht="12.75" customHeight="1">
      <c r="A573" s="567"/>
      <c r="B573" s="567"/>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row>
    <row r="574" spans="1:36" ht="12.75" customHeight="1">
      <c r="A574" s="567"/>
      <c r="B574" s="567"/>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row>
    <row r="575" spans="1:36" ht="12.75" customHeight="1">
      <c r="A575" s="567"/>
      <c r="B575" s="567"/>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row>
    <row r="576" spans="1:36" ht="12.75" customHeight="1">
      <c r="A576" s="567"/>
      <c r="B576" s="567"/>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row>
    <row r="577" spans="1:36" ht="12.75" customHeight="1">
      <c r="A577" s="567"/>
      <c r="B577" s="567"/>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row>
    <row r="578" spans="1:36" ht="12.75" customHeight="1">
      <c r="A578" s="567"/>
      <c r="B578" s="567"/>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row>
    <row r="579" spans="1:36" ht="12.75" customHeight="1">
      <c r="A579" s="567"/>
      <c r="B579" s="567"/>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row>
    <row r="580" spans="1:36" ht="12.75" customHeight="1">
      <c r="A580" s="567"/>
      <c r="B580" s="567"/>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row>
    <row r="581" spans="1:36" ht="12.75" customHeight="1">
      <c r="A581" s="567"/>
      <c r="B581" s="567"/>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row>
    <row r="582" spans="1:36" ht="12.75" customHeight="1">
      <c r="A582" s="567"/>
      <c r="B582" s="567"/>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row>
    <row r="583" spans="1:36" ht="12.75" customHeight="1">
      <c r="A583" s="567"/>
      <c r="B583" s="567"/>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row>
    <row r="584" spans="1:36" ht="12.75" customHeight="1">
      <c r="A584" s="567"/>
      <c r="B584" s="567"/>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row>
    <row r="585" spans="1:36" ht="12.75" customHeight="1">
      <c r="A585" s="567"/>
      <c r="B585" s="567"/>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row>
    <row r="586" spans="1:36" ht="12.75" customHeight="1">
      <c r="A586" s="567"/>
      <c r="B586" s="567"/>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row>
    <row r="587" spans="1:36" ht="12.75" customHeight="1">
      <c r="A587" s="567"/>
      <c r="B587" s="567"/>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row>
    <row r="588" spans="1:36" ht="12.75" customHeight="1">
      <c r="A588" s="567"/>
      <c r="B588" s="567"/>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row>
    <row r="589" spans="1:36" ht="12.75" customHeight="1">
      <c r="A589" s="567"/>
      <c r="B589" s="567"/>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row>
    <row r="590" spans="1:36" ht="12.75" customHeight="1">
      <c r="A590" s="567"/>
      <c r="B590" s="567"/>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row>
    <row r="591" spans="1:36" ht="12.75" customHeight="1">
      <c r="A591" s="567"/>
      <c r="B591" s="567"/>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row>
    <row r="592" spans="1:36" ht="12.75" customHeight="1">
      <c r="A592" s="567"/>
      <c r="B592" s="567"/>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row>
    <row r="593" spans="1:36" ht="12.75" customHeight="1">
      <c r="A593" s="567"/>
      <c r="B593" s="567"/>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row>
    <row r="594" spans="1:36" ht="12.75" customHeight="1">
      <c r="A594" s="567"/>
      <c r="B594" s="567"/>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row>
    <row r="595" spans="1:36" ht="12.75" customHeight="1">
      <c r="A595" s="567"/>
      <c r="B595" s="567"/>
      <c r="C595" s="567"/>
      <c r="D595" s="567"/>
      <c r="E595" s="567"/>
      <c r="F595" s="567"/>
      <c r="G595" s="567"/>
      <c r="H595" s="567"/>
      <c r="I595" s="567"/>
      <c r="J595" s="567"/>
      <c r="K595" s="567"/>
      <c r="L595" s="567"/>
      <c r="M595" s="567"/>
      <c r="N595" s="567"/>
      <c r="O595" s="567"/>
      <c r="P595" s="567"/>
      <c r="Q595" s="567"/>
      <c r="R595" s="567"/>
      <c r="S595" s="567"/>
      <c r="T595" s="567"/>
      <c r="U595" s="567"/>
      <c r="V595" s="567"/>
      <c r="W595" s="567"/>
      <c r="X595" s="567"/>
      <c r="Y595" s="567"/>
      <c r="Z595" s="567"/>
      <c r="AA595" s="567"/>
      <c r="AB595" s="567"/>
      <c r="AC595" s="567"/>
      <c r="AD595" s="567"/>
      <c r="AE595" s="567"/>
      <c r="AF595" s="567"/>
      <c r="AG595" s="567"/>
      <c r="AH595" s="567"/>
      <c r="AI595" s="567"/>
      <c r="AJ595" s="567"/>
    </row>
    <row r="596" spans="1:36" ht="12.75" customHeight="1">
      <c r="A596" s="567"/>
      <c r="B596" s="567"/>
      <c r="C596" s="567"/>
      <c r="D596" s="567"/>
      <c r="E596" s="567"/>
      <c r="F596" s="567"/>
      <c r="G596" s="567"/>
      <c r="H596" s="567"/>
      <c r="I596" s="567"/>
      <c r="J596" s="567"/>
      <c r="K596" s="567"/>
      <c r="L596" s="567"/>
      <c r="M596" s="567"/>
      <c r="N596" s="567"/>
      <c r="O596" s="567"/>
      <c r="P596" s="567"/>
      <c r="Q596" s="567"/>
      <c r="R596" s="567"/>
      <c r="S596" s="567"/>
      <c r="T596" s="567"/>
      <c r="U596" s="567"/>
      <c r="V596" s="567"/>
      <c r="W596" s="567"/>
      <c r="X596" s="567"/>
      <c r="Y596" s="567"/>
      <c r="Z596" s="567"/>
      <c r="AA596" s="567"/>
      <c r="AB596" s="567"/>
      <c r="AC596" s="567"/>
      <c r="AD596" s="567"/>
      <c r="AE596" s="567"/>
      <c r="AF596" s="567"/>
      <c r="AG596" s="567"/>
      <c r="AH596" s="567"/>
      <c r="AI596" s="567"/>
      <c r="AJ596" s="567"/>
    </row>
    <row r="597" spans="1:36" ht="12.75" customHeight="1">
      <c r="A597" s="567"/>
      <c r="B597" s="567"/>
      <c r="C597" s="567"/>
      <c r="D597" s="567"/>
      <c r="E597" s="567"/>
      <c r="F597" s="567"/>
      <c r="G597" s="567"/>
      <c r="H597" s="567"/>
      <c r="I597" s="567"/>
      <c r="J597" s="567"/>
      <c r="K597" s="567"/>
      <c r="L597" s="567"/>
      <c r="M597" s="567"/>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7"/>
      <c r="AI597" s="567"/>
      <c r="AJ597" s="567"/>
    </row>
    <row r="598" spans="1:36" ht="12.75" customHeight="1">
      <c r="A598" s="567"/>
      <c r="B598" s="567"/>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row>
    <row r="599" spans="1:36" ht="12.75" customHeight="1">
      <c r="A599" s="567"/>
      <c r="B599" s="567"/>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row>
    <row r="600" spans="1:36" ht="12.75" customHeight="1">
      <c r="A600" s="567"/>
      <c r="B600" s="567"/>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row>
    <row r="601" spans="1:36" ht="12.75" customHeight="1">
      <c r="A601" s="567"/>
      <c r="B601" s="567"/>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row>
    <row r="602" spans="1:36" ht="12.75" customHeight="1">
      <c r="A602" s="567"/>
      <c r="B602" s="567"/>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row>
    <row r="603" spans="1:36" ht="12.75" customHeight="1">
      <c r="A603" s="567"/>
      <c r="B603" s="567"/>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row>
    <row r="604" spans="1:36" ht="12.75" customHeight="1">
      <c r="A604" s="567"/>
      <c r="B604" s="567"/>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row>
    <row r="605" spans="1:36" ht="12.75" customHeight="1">
      <c r="A605" s="567"/>
      <c r="B605" s="567"/>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row>
    <row r="606" spans="1:36" ht="12.75" customHeight="1">
      <c r="A606" s="567"/>
      <c r="B606" s="567"/>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row>
    <row r="607" spans="1:36" ht="12.75" customHeight="1">
      <c r="A607" s="567"/>
      <c r="B607" s="567"/>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row>
    <row r="608" spans="1:36" ht="12.75" customHeight="1">
      <c r="A608" s="567"/>
      <c r="B608" s="567"/>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row>
    <row r="609" spans="1:36" ht="12.75" customHeight="1">
      <c r="A609" s="567"/>
      <c r="B609" s="567"/>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row>
    <row r="610" spans="1:36" ht="12.75" customHeight="1">
      <c r="A610" s="567"/>
      <c r="B610" s="567"/>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row>
    <row r="611" spans="1:36" ht="12.75" customHeight="1">
      <c r="A611" s="567"/>
      <c r="B611" s="567"/>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row>
    <row r="612" spans="1:36" ht="12.75" customHeight="1">
      <c r="A612" s="567"/>
      <c r="B612" s="567"/>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row>
    <row r="613" spans="1:36" ht="12.75" customHeight="1">
      <c r="A613" s="567"/>
      <c r="B613" s="567"/>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row>
    <row r="614" spans="1:36" ht="12.75" customHeight="1">
      <c r="A614" s="567"/>
      <c r="B614" s="567"/>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row>
    <row r="615" spans="1:36" ht="12.75" customHeight="1">
      <c r="A615" s="567"/>
      <c r="B615" s="567"/>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row>
    <row r="616" spans="1:36" ht="12.75" customHeight="1">
      <c r="A616" s="567"/>
      <c r="B616" s="567"/>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row>
    <row r="617" spans="1:36" ht="12.75" customHeight="1">
      <c r="A617" s="567"/>
      <c r="B617" s="567"/>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row>
    <row r="618" spans="1:36" ht="12.75" customHeight="1">
      <c r="A618" s="567"/>
      <c r="B618" s="567"/>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row>
    <row r="619" spans="1:36" ht="12.75" customHeight="1">
      <c r="A619" s="567"/>
      <c r="B619" s="567"/>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row>
    <row r="620" spans="1:36" ht="12.75" customHeight="1">
      <c r="A620" s="567"/>
      <c r="B620" s="567"/>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row>
    <row r="621" spans="1:36" ht="12.75" customHeight="1">
      <c r="A621" s="567"/>
      <c r="B621" s="567"/>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row>
    <row r="622" spans="1:36" ht="12.75" customHeight="1">
      <c r="A622" s="567"/>
      <c r="B622" s="567"/>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row>
    <row r="623" spans="1:36" ht="12.75" customHeight="1">
      <c r="A623" s="567"/>
      <c r="B623" s="567"/>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row>
    <row r="624" spans="1:36" ht="12.75" customHeight="1">
      <c r="A624" s="567"/>
      <c r="B624" s="567"/>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row>
    <row r="625" spans="1:36" ht="12.75" customHeight="1">
      <c r="A625" s="567"/>
      <c r="B625" s="567"/>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row>
    <row r="626" spans="1:36" ht="12.75" customHeight="1">
      <c r="A626" s="567"/>
      <c r="B626" s="567"/>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row>
    <row r="627" spans="1:36" ht="12.75" customHeight="1">
      <c r="A627" s="567"/>
      <c r="B627" s="567"/>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row>
    <row r="628" spans="1:36" ht="12.75" customHeight="1">
      <c r="A628" s="567"/>
      <c r="B628" s="567"/>
      <c r="C628" s="567"/>
      <c r="D628" s="567"/>
      <c r="E628" s="567"/>
      <c r="F628" s="567"/>
      <c r="G628" s="567"/>
      <c r="H628" s="567"/>
      <c r="I628" s="567"/>
      <c r="J628" s="567"/>
      <c r="K628" s="567"/>
      <c r="L628" s="567"/>
      <c r="M628" s="567"/>
      <c r="N628" s="567"/>
      <c r="O628" s="567"/>
      <c r="P628" s="567"/>
      <c r="Q628" s="567"/>
      <c r="R628" s="567"/>
      <c r="S628" s="567"/>
      <c r="T628" s="567"/>
      <c r="U628" s="567"/>
      <c r="V628" s="567"/>
      <c r="W628" s="567"/>
      <c r="X628" s="567"/>
      <c r="Y628" s="567"/>
      <c r="Z628" s="567"/>
      <c r="AA628" s="567"/>
      <c r="AB628" s="567"/>
      <c r="AC628" s="567"/>
      <c r="AD628" s="567"/>
      <c r="AE628" s="567"/>
      <c r="AF628" s="567"/>
      <c r="AG628" s="567"/>
      <c r="AH628" s="567"/>
      <c r="AI628" s="567"/>
      <c r="AJ628" s="567"/>
    </row>
    <row r="629" spans="1:36" ht="12.75" customHeight="1">
      <c r="A629" s="567"/>
      <c r="B629" s="567"/>
      <c r="C629" s="567"/>
      <c r="D629" s="567"/>
      <c r="E629" s="567"/>
      <c r="F629" s="567"/>
      <c r="G629" s="567"/>
      <c r="H629" s="567"/>
      <c r="I629" s="567"/>
      <c r="J629" s="567"/>
      <c r="K629" s="567"/>
      <c r="L629" s="567"/>
      <c r="M629" s="567"/>
      <c r="N629" s="567"/>
      <c r="O629" s="567"/>
      <c r="P629" s="567"/>
      <c r="Q629" s="567"/>
      <c r="R629" s="567"/>
      <c r="S629" s="567"/>
      <c r="T629" s="567"/>
      <c r="U629" s="567"/>
      <c r="V629" s="567"/>
      <c r="W629" s="567"/>
      <c r="X629" s="567"/>
      <c r="Y629" s="567"/>
      <c r="Z629" s="567"/>
      <c r="AA629" s="567"/>
      <c r="AB629" s="567"/>
      <c r="AC629" s="567"/>
      <c r="AD629" s="567"/>
      <c r="AE629" s="567"/>
      <c r="AF629" s="567"/>
      <c r="AG629" s="567"/>
      <c r="AH629" s="567"/>
      <c r="AI629" s="567"/>
      <c r="AJ629" s="567"/>
    </row>
    <row r="630" spans="1:36" ht="12.75" customHeight="1">
      <c r="A630" s="567"/>
      <c r="B630" s="567"/>
      <c r="C630" s="567"/>
      <c r="D630" s="567"/>
      <c r="E630" s="567"/>
      <c r="F630" s="567"/>
      <c r="G630" s="567"/>
      <c r="H630" s="567"/>
      <c r="I630" s="567"/>
      <c r="J630" s="567"/>
      <c r="K630" s="567"/>
      <c r="L630" s="567"/>
      <c r="M630" s="567"/>
      <c r="N630" s="567"/>
      <c r="O630" s="567"/>
      <c r="P630" s="567"/>
      <c r="Q630" s="567"/>
      <c r="R630" s="567"/>
      <c r="S630" s="567"/>
      <c r="T630" s="567"/>
      <c r="U630" s="567"/>
      <c r="V630" s="567"/>
      <c r="W630" s="567"/>
      <c r="X630" s="567"/>
      <c r="Y630" s="567"/>
      <c r="Z630" s="567"/>
      <c r="AA630" s="567"/>
      <c r="AB630" s="567"/>
      <c r="AC630" s="567"/>
      <c r="AD630" s="567"/>
      <c r="AE630" s="567"/>
      <c r="AF630" s="567"/>
      <c r="AG630" s="567"/>
      <c r="AH630" s="567"/>
      <c r="AI630" s="567"/>
      <c r="AJ630" s="567"/>
    </row>
    <row r="631" spans="1:36" ht="12.75" customHeight="1">
      <c r="A631" s="567"/>
      <c r="B631" s="567"/>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row>
    <row r="632" spans="1:36" ht="12.75" customHeight="1">
      <c r="A632" s="567"/>
      <c r="B632" s="567"/>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row>
    <row r="633" spans="1:36" ht="12.75" customHeight="1">
      <c r="A633" s="567"/>
      <c r="B633" s="567"/>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row>
    <row r="634" spans="1:36" ht="12.75" customHeight="1">
      <c r="A634" s="567"/>
      <c r="B634" s="567"/>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row>
    <row r="635" spans="1:36" ht="12.75" customHeight="1">
      <c r="A635" s="567"/>
      <c r="B635" s="567"/>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row>
    <row r="636" spans="1:36" ht="12.75" customHeight="1">
      <c r="A636" s="567"/>
      <c r="B636" s="567"/>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row>
    <row r="637" spans="1:36" ht="12.75" customHeight="1">
      <c r="A637" s="567"/>
      <c r="B637" s="567"/>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row>
    <row r="638" spans="1:36" ht="12.75" customHeight="1">
      <c r="A638" s="567"/>
      <c r="B638" s="567"/>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row>
    <row r="639" spans="1:36" ht="12.75" customHeight="1">
      <c r="A639" s="567"/>
      <c r="B639" s="567"/>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row>
    <row r="640" spans="1:36" ht="12.75" customHeight="1">
      <c r="A640" s="567"/>
      <c r="B640" s="567"/>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row>
    <row r="641" spans="1:36" ht="12.75" customHeight="1">
      <c r="A641" s="567"/>
      <c r="B641" s="567"/>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row>
    <row r="642" spans="1:36" ht="12.75" customHeight="1">
      <c r="A642" s="567"/>
      <c r="B642" s="567"/>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row>
    <row r="643" spans="1:36" ht="12.75" customHeight="1">
      <c r="A643" s="567"/>
      <c r="B643" s="567"/>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row>
    <row r="644" spans="1:36" ht="12.75" customHeight="1">
      <c r="A644" s="567"/>
      <c r="B644" s="567"/>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row>
    <row r="645" spans="1:36" ht="12.75" customHeight="1">
      <c r="A645" s="567"/>
      <c r="B645" s="567"/>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row>
    <row r="646" spans="1:36" ht="12.75" customHeight="1">
      <c r="A646" s="567"/>
      <c r="B646" s="567"/>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row>
    <row r="647" spans="1:36" ht="12.75" customHeight="1">
      <c r="A647" s="567"/>
      <c r="B647" s="567"/>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row>
    <row r="648" spans="1:36" ht="12.75" customHeight="1">
      <c r="A648" s="567"/>
      <c r="B648" s="567"/>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row>
    <row r="649" spans="1:36" ht="12.75" customHeight="1">
      <c r="A649" s="567"/>
      <c r="B649" s="567"/>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row>
    <row r="650" spans="1:36" ht="12.75" customHeight="1">
      <c r="A650" s="567"/>
      <c r="B650" s="567"/>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row>
    <row r="651" spans="1:36" ht="12.75" customHeight="1">
      <c r="A651" s="567"/>
      <c r="B651" s="567"/>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row>
    <row r="652" spans="1:36" ht="12.75" customHeight="1">
      <c r="A652" s="567"/>
      <c r="B652" s="567"/>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row>
    <row r="653" spans="1:36" ht="12.75" customHeight="1">
      <c r="A653" s="567"/>
      <c r="B653" s="567"/>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row>
    <row r="654" spans="1:36" ht="12.75" customHeight="1">
      <c r="A654" s="567"/>
      <c r="B654" s="567"/>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row>
    <row r="655" spans="1:36" ht="12.75" customHeight="1">
      <c r="A655" s="567"/>
      <c r="B655" s="567"/>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row>
    <row r="656" spans="1:36" ht="12.75" customHeight="1">
      <c r="A656" s="567"/>
      <c r="B656" s="567"/>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row>
    <row r="657" spans="1:36" ht="12.75" customHeight="1">
      <c r="A657" s="567"/>
      <c r="B657" s="567"/>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row>
    <row r="658" spans="1:36" ht="12.75" customHeight="1">
      <c r="A658" s="567"/>
      <c r="B658" s="567"/>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row>
    <row r="659" spans="1:36" ht="12.75" customHeight="1">
      <c r="A659" s="567"/>
      <c r="B659" s="567"/>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row>
    <row r="660" spans="1:36" ht="12.75" customHeight="1">
      <c r="A660" s="567"/>
      <c r="B660" s="567"/>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row>
    <row r="661" spans="1:36" ht="12.75" customHeight="1">
      <c r="A661" s="567"/>
      <c r="B661" s="567"/>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7"/>
      <c r="AJ661" s="567"/>
    </row>
    <row r="662" spans="1:36" ht="12.75" customHeight="1">
      <c r="A662" s="567"/>
      <c r="B662" s="567"/>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7"/>
      <c r="AJ662" s="567"/>
    </row>
    <row r="663" spans="1:36" ht="12.75" customHeight="1">
      <c r="A663" s="567"/>
      <c r="B663" s="567"/>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7"/>
      <c r="AJ663" s="567"/>
    </row>
    <row r="664" spans="1:36" ht="12.75" customHeight="1">
      <c r="A664" s="567"/>
      <c r="B664" s="567"/>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row>
    <row r="665" spans="1:36" ht="12.75" customHeight="1">
      <c r="A665" s="567"/>
      <c r="B665" s="567"/>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row>
    <row r="666" spans="1:36" ht="12.75" customHeight="1">
      <c r="A666" s="567"/>
      <c r="B666" s="567"/>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row>
    <row r="667" spans="1:36" ht="12.75" customHeight="1">
      <c r="A667" s="567"/>
      <c r="B667" s="567"/>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row>
    <row r="668" spans="1:36" ht="12.75" customHeight="1">
      <c r="A668" s="567"/>
      <c r="B668" s="567"/>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row>
    <row r="669" spans="1:36" ht="12.75" customHeight="1">
      <c r="A669" s="567"/>
      <c r="B669" s="567"/>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row>
    <row r="670" spans="1:36" ht="12.75" customHeight="1">
      <c r="A670" s="567"/>
      <c r="B670" s="567"/>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row>
    <row r="671" spans="1:36" ht="12.75" customHeight="1">
      <c r="A671" s="567"/>
      <c r="B671" s="567"/>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row>
    <row r="672" spans="1:36" ht="12.75" customHeight="1">
      <c r="A672" s="567"/>
      <c r="B672" s="567"/>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row>
    <row r="673" spans="1:36" ht="12.75" customHeight="1">
      <c r="A673" s="567"/>
      <c r="B673" s="567"/>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row>
    <row r="674" spans="1:36" ht="12.75" customHeight="1">
      <c r="A674" s="567"/>
      <c r="B674" s="567"/>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row>
    <row r="675" spans="1:36" ht="12.75" customHeight="1">
      <c r="A675" s="567"/>
      <c r="B675" s="567"/>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row>
    <row r="676" spans="1:36" ht="12.75" customHeight="1">
      <c r="A676" s="567"/>
      <c r="B676" s="567"/>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row>
    <row r="677" spans="1:36" ht="12.75" customHeight="1">
      <c r="A677" s="567"/>
      <c r="B677" s="567"/>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row>
    <row r="678" spans="1:36" ht="12.75" customHeight="1">
      <c r="A678" s="567"/>
      <c r="B678" s="567"/>
      <c r="C678" s="567"/>
      <c r="D678" s="567"/>
      <c r="E678" s="567"/>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row>
    <row r="679" spans="1:36" ht="12.75" customHeight="1">
      <c r="A679" s="567"/>
      <c r="B679" s="567"/>
      <c r="C679" s="567"/>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row>
    <row r="680" spans="1:36" ht="12.75" customHeight="1">
      <c r="A680" s="567"/>
      <c r="B680" s="567"/>
      <c r="C680" s="567"/>
      <c r="D680" s="567"/>
      <c r="E680" s="567"/>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7"/>
      <c r="AD680" s="567"/>
      <c r="AE680" s="567"/>
      <c r="AF680" s="567"/>
      <c r="AG680" s="567"/>
      <c r="AH680" s="567"/>
      <c r="AI680" s="567"/>
      <c r="AJ680" s="567"/>
    </row>
    <row r="681" spans="1:36" ht="12.75" customHeight="1">
      <c r="A681" s="567"/>
      <c r="B681" s="567"/>
      <c r="C681" s="567"/>
      <c r="D681" s="567"/>
      <c r="E681" s="567"/>
      <c r="F681" s="567"/>
      <c r="G681" s="567"/>
      <c r="H681" s="567"/>
      <c r="I681" s="567"/>
      <c r="J681" s="567"/>
      <c r="K681" s="567"/>
      <c r="L681" s="567"/>
      <c r="M681" s="567"/>
      <c r="N681" s="567"/>
      <c r="O681" s="567"/>
      <c r="P681" s="567"/>
      <c r="Q681" s="567"/>
      <c r="R681" s="567"/>
      <c r="S681" s="567"/>
      <c r="T681" s="567"/>
      <c r="U681" s="567"/>
      <c r="V681" s="567"/>
      <c r="W681" s="567"/>
      <c r="X681" s="567"/>
      <c r="Y681" s="567"/>
      <c r="Z681" s="567"/>
      <c r="AA681" s="567"/>
      <c r="AB681" s="567"/>
      <c r="AC681" s="567"/>
      <c r="AD681" s="567"/>
      <c r="AE681" s="567"/>
      <c r="AF681" s="567"/>
      <c r="AG681" s="567"/>
      <c r="AH681" s="567"/>
      <c r="AI681" s="567"/>
      <c r="AJ681" s="567"/>
    </row>
    <row r="682" spans="1:36" ht="12.75" customHeight="1">
      <c r="A682" s="567"/>
      <c r="B682" s="567"/>
      <c r="C682" s="567"/>
      <c r="D682" s="567"/>
      <c r="E682" s="567"/>
      <c r="F682" s="567"/>
      <c r="G682" s="567"/>
      <c r="H682" s="567"/>
      <c r="I682" s="567"/>
      <c r="J682" s="567"/>
      <c r="K682" s="567"/>
      <c r="L682" s="567"/>
      <c r="M682" s="567"/>
      <c r="N682" s="567"/>
      <c r="O682" s="567"/>
      <c r="P682" s="567"/>
      <c r="Q682" s="567"/>
      <c r="R682" s="567"/>
      <c r="S682" s="567"/>
      <c r="T682" s="567"/>
      <c r="U682" s="567"/>
      <c r="V682" s="567"/>
      <c r="W682" s="567"/>
      <c r="X682" s="567"/>
      <c r="Y682" s="567"/>
      <c r="Z682" s="567"/>
      <c r="AA682" s="567"/>
      <c r="AB682" s="567"/>
      <c r="AC682" s="567"/>
      <c r="AD682" s="567"/>
      <c r="AE682" s="567"/>
      <c r="AF682" s="567"/>
      <c r="AG682" s="567"/>
      <c r="AH682" s="567"/>
      <c r="AI682" s="567"/>
      <c r="AJ682" s="567"/>
    </row>
    <row r="683" spans="1:36" ht="12.75" customHeight="1">
      <c r="A683" s="567"/>
      <c r="B683" s="567"/>
      <c r="C683" s="567"/>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7"/>
      <c r="AD683" s="567"/>
      <c r="AE683" s="567"/>
      <c r="AF683" s="567"/>
      <c r="AG683" s="567"/>
      <c r="AH683" s="567"/>
      <c r="AI683" s="567"/>
      <c r="AJ683" s="567"/>
    </row>
    <row r="684" spans="1:36" ht="12.75" customHeight="1">
      <c r="A684" s="567"/>
      <c r="B684" s="567"/>
      <c r="C684" s="567"/>
      <c r="D684" s="567"/>
      <c r="E684" s="567"/>
      <c r="F684" s="567"/>
      <c r="G684" s="567"/>
      <c r="H684" s="567"/>
      <c r="I684" s="567"/>
      <c r="J684" s="567"/>
      <c r="K684" s="567"/>
      <c r="L684" s="567"/>
      <c r="M684" s="567"/>
      <c r="N684" s="567"/>
      <c r="O684" s="567"/>
      <c r="P684" s="567"/>
      <c r="Q684" s="567"/>
      <c r="R684" s="567"/>
      <c r="S684" s="567"/>
      <c r="T684" s="567"/>
      <c r="U684" s="567"/>
      <c r="V684" s="567"/>
      <c r="W684" s="567"/>
      <c r="X684" s="567"/>
      <c r="Y684" s="567"/>
      <c r="Z684" s="567"/>
      <c r="AA684" s="567"/>
      <c r="AB684" s="567"/>
      <c r="AC684" s="567"/>
      <c r="AD684" s="567"/>
      <c r="AE684" s="567"/>
      <c r="AF684" s="567"/>
      <c r="AG684" s="567"/>
      <c r="AH684" s="567"/>
      <c r="AI684" s="567"/>
      <c r="AJ684" s="567"/>
    </row>
    <row r="685" spans="1:36" ht="12.75" customHeight="1">
      <c r="A685" s="567"/>
      <c r="B685" s="567"/>
      <c r="C685" s="567"/>
      <c r="D685" s="567"/>
      <c r="E685" s="567"/>
      <c r="F685" s="567"/>
      <c r="G685" s="567"/>
      <c r="H685" s="567"/>
      <c r="I685" s="567"/>
      <c r="J685" s="567"/>
      <c r="K685" s="567"/>
      <c r="L685" s="567"/>
      <c r="M685" s="567"/>
      <c r="N685" s="567"/>
      <c r="O685" s="567"/>
      <c r="P685" s="567"/>
      <c r="Q685" s="567"/>
      <c r="R685" s="567"/>
      <c r="S685" s="567"/>
      <c r="T685" s="567"/>
      <c r="U685" s="567"/>
      <c r="V685" s="567"/>
      <c r="W685" s="567"/>
      <c r="X685" s="567"/>
      <c r="Y685" s="567"/>
      <c r="Z685" s="567"/>
      <c r="AA685" s="567"/>
      <c r="AB685" s="567"/>
      <c r="AC685" s="567"/>
      <c r="AD685" s="567"/>
      <c r="AE685" s="567"/>
      <c r="AF685" s="567"/>
      <c r="AG685" s="567"/>
      <c r="AH685" s="567"/>
      <c r="AI685" s="567"/>
      <c r="AJ685" s="567"/>
    </row>
    <row r="686" spans="1:36" ht="12.75" customHeight="1">
      <c r="A686" s="567"/>
      <c r="B686" s="567"/>
      <c r="C686" s="567"/>
      <c r="D686" s="567"/>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567"/>
      <c r="AD686" s="567"/>
      <c r="AE686" s="567"/>
      <c r="AF686" s="567"/>
      <c r="AG686" s="567"/>
      <c r="AH686" s="567"/>
      <c r="AI686" s="567"/>
      <c r="AJ686" s="567"/>
    </row>
    <row r="687" spans="1:36" ht="12.75" customHeight="1">
      <c r="A687" s="567"/>
      <c r="B687" s="567"/>
      <c r="C687" s="567"/>
      <c r="D687" s="567"/>
      <c r="E687" s="567"/>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7"/>
      <c r="AD687" s="567"/>
      <c r="AE687" s="567"/>
      <c r="AF687" s="567"/>
      <c r="AG687" s="567"/>
      <c r="AH687" s="567"/>
      <c r="AI687" s="567"/>
      <c r="AJ687" s="567"/>
    </row>
    <row r="688" spans="1:36" ht="12.75" customHeight="1">
      <c r="A688" s="567"/>
      <c r="B688" s="567"/>
      <c r="C688" s="567"/>
      <c r="D688" s="567"/>
      <c r="E688" s="567"/>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7"/>
      <c r="AD688" s="567"/>
      <c r="AE688" s="567"/>
      <c r="AF688" s="567"/>
      <c r="AG688" s="567"/>
      <c r="AH688" s="567"/>
      <c r="AI688" s="567"/>
      <c r="AJ688" s="567"/>
    </row>
    <row r="689" spans="1:36" ht="12.75" customHeight="1">
      <c r="A689" s="567"/>
      <c r="B689" s="567"/>
      <c r="C689" s="567"/>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67"/>
      <c r="AE689" s="567"/>
      <c r="AF689" s="567"/>
      <c r="AG689" s="567"/>
      <c r="AH689" s="567"/>
      <c r="AI689" s="567"/>
      <c r="AJ689" s="567"/>
    </row>
    <row r="690" spans="1:36" ht="12.75" customHeight="1">
      <c r="A690" s="567"/>
      <c r="B690" s="567"/>
      <c r="C690" s="567"/>
      <c r="D690" s="567"/>
      <c r="E690" s="567"/>
      <c r="F690" s="567"/>
      <c r="G690" s="567"/>
      <c r="H690" s="567"/>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row>
    <row r="691" spans="1:36" ht="12.75" customHeight="1">
      <c r="A691" s="567"/>
      <c r="B691" s="567"/>
      <c r="C691" s="567"/>
      <c r="D691" s="567"/>
      <c r="E691" s="567"/>
      <c r="F691" s="567"/>
      <c r="G691" s="567"/>
      <c r="H691" s="567"/>
      <c r="I691" s="567"/>
      <c r="J691" s="567"/>
      <c r="K691" s="567"/>
      <c r="L691" s="567"/>
      <c r="M691" s="567"/>
      <c r="N691" s="567"/>
      <c r="O691" s="567"/>
      <c r="P691" s="567"/>
      <c r="Q691" s="567"/>
      <c r="R691" s="567"/>
      <c r="S691" s="567"/>
      <c r="T691" s="567"/>
      <c r="U691" s="567"/>
      <c r="V691" s="567"/>
      <c r="W691" s="567"/>
      <c r="X691" s="567"/>
      <c r="Y691" s="567"/>
      <c r="Z691" s="567"/>
      <c r="AA691" s="567"/>
      <c r="AB691" s="567"/>
      <c r="AC691" s="567"/>
      <c r="AD691" s="567"/>
      <c r="AE691" s="567"/>
      <c r="AF691" s="567"/>
      <c r="AG691" s="567"/>
      <c r="AH691" s="567"/>
      <c r="AI691" s="567"/>
      <c r="AJ691" s="567"/>
    </row>
    <row r="692" spans="1:36" ht="12.75" customHeight="1">
      <c r="A692" s="567"/>
      <c r="B692" s="567"/>
      <c r="C692" s="567"/>
      <c r="D692" s="567"/>
      <c r="E692" s="567"/>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row>
    <row r="693" spans="1:36" ht="12.75" customHeight="1">
      <c r="A693" s="567"/>
      <c r="B693" s="567"/>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row>
    <row r="694" spans="1:36" ht="12.75" customHeight="1">
      <c r="A694" s="567"/>
      <c r="B694" s="567"/>
      <c r="C694" s="567"/>
      <c r="D694" s="567"/>
      <c r="E694" s="567"/>
      <c r="F694" s="567"/>
      <c r="G694" s="567"/>
      <c r="H694" s="567"/>
      <c r="I694" s="567"/>
      <c r="J694" s="567"/>
      <c r="K694" s="567"/>
      <c r="L694" s="567"/>
      <c r="M694" s="567"/>
      <c r="N694" s="567"/>
      <c r="O694" s="567"/>
      <c r="P694" s="567"/>
      <c r="Q694" s="567"/>
      <c r="R694" s="567"/>
      <c r="S694" s="567"/>
      <c r="T694" s="567"/>
      <c r="U694" s="567"/>
      <c r="V694" s="567"/>
      <c r="W694" s="567"/>
      <c r="X694" s="567"/>
      <c r="Y694" s="567"/>
      <c r="Z694" s="567"/>
      <c r="AA694" s="567"/>
      <c r="AB694" s="567"/>
      <c r="AC694" s="567"/>
      <c r="AD694" s="567"/>
      <c r="AE694" s="567"/>
      <c r="AF694" s="567"/>
      <c r="AG694" s="567"/>
      <c r="AH694" s="567"/>
      <c r="AI694" s="567"/>
      <c r="AJ694" s="567"/>
    </row>
    <row r="695" spans="1:36" ht="12.75" customHeight="1">
      <c r="A695" s="567"/>
      <c r="B695" s="567"/>
      <c r="C695" s="567"/>
      <c r="D695" s="567"/>
      <c r="E695" s="567"/>
      <c r="F695" s="567"/>
      <c r="G695" s="567"/>
      <c r="H695" s="567"/>
      <c r="I695" s="567"/>
      <c r="J695" s="567"/>
      <c r="K695" s="567"/>
      <c r="L695" s="567"/>
      <c r="M695" s="567"/>
      <c r="N695" s="567"/>
      <c r="O695" s="567"/>
      <c r="P695" s="567"/>
      <c r="Q695" s="567"/>
      <c r="R695" s="567"/>
      <c r="S695" s="567"/>
      <c r="T695" s="567"/>
      <c r="U695" s="567"/>
      <c r="V695" s="567"/>
      <c r="W695" s="567"/>
      <c r="X695" s="567"/>
      <c r="Y695" s="567"/>
      <c r="Z695" s="567"/>
      <c r="AA695" s="567"/>
      <c r="AB695" s="567"/>
      <c r="AC695" s="567"/>
      <c r="AD695" s="567"/>
      <c r="AE695" s="567"/>
      <c r="AF695" s="567"/>
      <c r="AG695" s="567"/>
      <c r="AH695" s="567"/>
      <c r="AI695" s="567"/>
      <c r="AJ695" s="567"/>
    </row>
    <row r="696" spans="1:36" ht="12.75" customHeight="1">
      <c r="A696" s="567"/>
      <c r="B696" s="567"/>
      <c r="C696" s="567"/>
      <c r="D696" s="567"/>
      <c r="E696" s="567"/>
      <c r="F696" s="567"/>
      <c r="G696" s="567"/>
      <c r="H696" s="567"/>
      <c r="I696" s="567"/>
      <c r="J696" s="567"/>
      <c r="K696" s="567"/>
      <c r="L696" s="567"/>
      <c r="M696" s="567"/>
      <c r="N696" s="567"/>
      <c r="O696" s="567"/>
      <c r="P696" s="567"/>
      <c r="Q696" s="567"/>
      <c r="R696" s="567"/>
      <c r="S696" s="567"/>
      <c r="T696" s="567"/>
      <c r="U696" s="567"/>
      <c r="V696" s="567"/>
      <c r="W696" s="567"/>
      <c r="X696" s="567"/>
      <c r="Y696" s="567"/>
      <c r="Z696" s="567"/>
      <c r="AA696" s="567"/>
      <c r="AB696" s="567"/>
      <c r="AC696" s="567"/>
      <c r="AD696" s="567"/>
      <c r="AE696" s="567"/>
      <c r="AF696" s="567"/>
      <c r="AG696" s="567"/>
      <c r="AH696" s="567"/>
      <c r="AI696" s="567"/>
      <c r="AJ696" s="567"/>
    </row>
    <row r="697" spans="1:36" ht="12.75" customHeight="1">
      <c r="A697" s="567"/>
      <c r="B697" s="567"/>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567"/>
      <c r="AF697" s="567"/>
      <c r="AG697" s="567"/>
      <c r="AH697" s="567"/>
      <c r="AI697" s="567"/>
      <c r="AJ697" s="567"/>
    </row>
    <row r="698" spans="1:36" ht="12.75" customHeight="1">
      <c r="A698" s="567"/>
      <c r="B698" s="567"/>
      <c r="C698" s="567"/>
      <c r="D698" s="567"/>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567"/>
      <c r="AF698" s="567"/>
      <c r="AG698" s="567"/>
      <c r="AH698" s="567"/>
      <c r="AI698" s="567"/>
      <c r="AJ698" s="567"/>
    </row>
    <row r="699" spans="1:36" ht="12.75" customHeight="1">
      <c r="A699" s="567"/>
      <c r="B699" s="567"/>
      <c r="C699" s="567"/>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row>
    <row r="700" spans="1:36" ht="12.75" customHeight="1">
      <c r="A700" s="567"/>
      <c r="B700" s="567"/>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7"/>
      <c r="AF700" s="567"/>
      <c r="AG700" s="567"/>
      <c r="AH700" s="567"/>
      <c r="AI700" s="567"/>
      <c r="AJ700" s="567"/>
    </row>
    <row r="701" spans="1:36" ht="12.75" customHeight="1">
      <c r="A701" s="567"/>
      <c r="B701" s="567"/>
      <c r="C701" s="567"/>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567"/>
      <c r="AD701" s="567"/>
      <c r="AE701" s="567"/>
      <c r="AF701" s="567"/>
      <c r="AG701" s="567"/>
      <c r="AH701" s="567"/>
      <c r="AI701" s="567"/>
      <c r="AJ701" s="567"/>
    </row>
    <row r="702" spans="1:36" ht="12.75" customHeight="1">
      <c r="A702" s="567"/>
      <c r="B702" s="567"/>
      <c r="C702" s="567"/>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7"/>
      <c r="AD702" s="567"/>
      <c r="AE702" s="567"/>
      <c r="AF702" s="567"/>
      <c r="AG702" s="567"/>
      <c r="AH702" s="567"/>
      <c r="AI702" s="567"/>
      <c r="AJ702" s="567"/>
    </row>
    <row r="703" spans="1:36" ht="12.75" customHeight="1">
      <c r="A703" s="567"/>
      <c r="B703" s="567"/>
      <c r="C703" s="567"/>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7"/>
      <c r="AD703" s="567"/>
      <c r="AE703" s="567"/>
      <c r="AF703" s="567"/>
      <c r="AG703" s="567"/>
      <c r="AH703" s="567"/>
      <c r="AI703" s="567"/>
      <c r="AJ703" s="567"/>
    </row>
    <row r="704" spans="1:36" ht="12.75" customHeight="1">
      <c r="A704" s="567"/>
      <c r="B704" s="567"/>
      <c r="C704" s="567"/>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7"/>
      <c r="AD704" s="567"/>
      <c r="AE704" s="567"/>
      <c r="AF704" s="567"/>
      <c r="AG704" s="567"/>
      <c r="AH704" s="567"/>
      <c r="AI704" s="567"/>
      <c r="AJ704" s="567"/>
    </row>
    <row r="705" spans="1:36" ht="12.75" customHeight="1">
      <c r="A705" s="567"/>
      <c r="B705" s="567"/>
      <c r="C705" s="567"/>
      <c r="D705" s="567"/>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7"/>
      <c r="AD705" s="567"/>
      <c r="AE705" s="567"/>
      <c r="AF705" s="567"/>
      <c r="AG705" s="567"/>
      <c r="AH705" s="567"/>
      <c r="AI705" s="567"/>
      <c r="AJ705" s="567"/>
    </row>
    <row r="706" spans="1:36" ht="12.75" customHeight="1">
      <c r="A706" s="567"/>
      <c r="B706" s="567"/>
      <c r="C706" s="567"/>
      <c r="D706" s="567"/>
      <c r="E706" s="567"/>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7"/>
      <c r="AD706" s="567"/>
      <c r="AE706" s="567"/>
      <c r="AF706" s="567"/>
      <c r="AG706" s="567"/>
      <c r="AH706" s="567"/>
      <c r="AI706" s="567"/>
      <c r="AJ706" s="567"/>
    </row>
    <row r="707" spans="1:36" ht="12.75" customHeight="1">
      <c r="A707" s="567"/>
      <c r="B707" s="567"/>
      <c r="C707" s="567"/>
      <c r="D707" s="567"/>
      <c r="E707" s="567"/>
      <c r="F707" s="567"/>
      <c r="G707" s="567"/>
      <c r="H707" s="567"/>
      <c r="I707" s="567"/>
      <c r="J707" s="567"/>
      <c r="K707" s="567"/>
      <c r="L707" s="567"/>
      <c r="M707" s="567"/>
      <c r="N707" s="567"/>
      <c r="O707" s="567"/>
      <c r="P707" s="567"/>
      <c r="Q707" s="567"/>
      <c r="R707" s="567"/>
      <c r="S707" s="567"/>
      <c r="T707" s="567"/>
      <c r="U707" s="567"/>
      <c r="V707" s="567"/>
      <c r="W707" s="567"/>
      <c r="X707" s="567"/>
      <c r="Y707" s="567"/>
      <c r="Z707" s="567"/>
      <c r="AA707" s="567"/>
      <c r="AB707" s="567"/>
      <c r="AC707" s="567"/>
      <c r="AD707" s="567"/>
      <c r="AE707" s="567"/>
      <c r="AF707" s="567"/>
      <c r="AG707" s="567"/>
      <c r="AH707" s="567"/>
      <c r="AI707" s="567"/>
      <c r="AJ707" s="567"/>
    </row>
    <row r="708" spans="1:36" ht="12.75" customHeight="1">
      <c r="A708" s="567"/>
      <c r="B708" s="567"/>
      <c r="C708" s="567"/>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567"/>
      <c r="AE708" s="567"/>
      <c r="AF708" s="567"/>
      <c r="AG708" s="567"/>
      <c r="AH708" s="567"/>
      <c r="AI708" s="567"/>
      <c r="AJ708" s="567"/>
    </row>
    <row r="709" spans="1:36" ht="12.75" customHeight="1">
      <c r="A709" s="567"/>
      <c r="B709" s="567"/>
      <c r="C709" s="567"/>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67"/>
      <c r="AE709" s="567"/>
      <c r="AF709" s="567"/>
      <c r="AG709" s="567"/>
      <c r="AH709" s="567"/>
      <c r="AI709" s="567"/>
      <c r="AJ709" s="567"/>
    </row>
    <row r="710" spans="1:36" ht="12.75" customHeight="1">
      <c r="A710" s="567"/>
      <c r="B710" s="567"/>
      <c r="C710" s="567"/>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67"/>
      <c r="AE710" s="567"/>
      <c r="AF710" s="567"/>
      <c r="AG710" s="567"/>
      <c r="AH710" s="567"/>
      <c r="AI710" s="567"/>
      <c r="AJ710" s="567"/>
    </row>
    <row r="711" spans="1:36" ht="12.75" customHeight="1">
      <c r="A711" s="567"/>
      <c r="B711" s="567"/>
      <c r="C711" s="567"/>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7"/>
      <c r="AD711" s="567"/>
      <c r="AE711" s="567"/>
      <c r="AF711" s="567"/>
      <c r="AG711" s="567"/>
      <c r="AH711" s="567"/>
      <c r="AI711" s="567"/>
      <c r="AJ711" s="567"/>
    </row>
    <row r="712" spans="1:36" ht="12.75" customHeight="1">
      <c r="A712" s="567"/>
      <c r="B712" s="567"/>
      <c r="C712" s="567"/>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7"/>
      <c r="AD712" s="567"/>
      <c r="AE712" s="567"/>
      <c r="AF712" s="567"/>
      <c r="AG712" s="567"/>
      <c r="AH712" s="567"/>
      <c r="AI712" s="567"/>
      <c r="AJ712" s="567"/>
    </row>
    <row r="713" spans="1:36" ht="12.75" customHeight="1">
      <c r="A713" s="567"/>
      <c r="B713" s="567"/>
      <c r="C713" s="567"/>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7"/>
      <c r="AD713" s="567"/>
      <c r="AE713" s="567"/>
      <c r="AF713" s="567"/>
      <c r="AG713" s="567"/>
      <c r="AH713" s="567"/>
      <c r="AI713" s="567"/>
      <c r="AJ713" s="567"/>
    </row>
    <row r="714" spans="1:36" ht="12.75" customHeight="1">
      <c r="A714" s="567"/>
      <c r="B714" s="567"/>
      <c r="C714" s="567"/>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7"/>
      <c r="AD714" s="567"/>
      <c r="AE714" s="567"/>
      <c r="AF714" s="567"/>
      <c r="AG714" s="567"/>
      <c r="AH714" s="567"/>
      <c r="AI714" s="567"/>
      <c r="AJ714" s="567"/>
    </row>
    <row r="715" spans="1:36" ht="12.75" customHeight="1">
      <c r="A715" s="567"/>
      <c r="B715" s="567"/>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row>
    <row r="716" spans="1:36" ht="12.75" customHeight="1">
      <c r="A716" s="567"/>
      <c r="B716" s="567"/>
      <c r="C716" s="567"/>
      <c r="D716" s="567"/>
      <c r="E716" s="567"/>
      <c r="F716" s="567"/>
      <c r="G716" s="567"/>
      <c r="H716" s="567"/>
      <c r="I716" s="567"/>
      <c r="J716" s="567"/>
      <c r="K716" s="567"/>
      <c r="L716" s="567"/>
      <c r="M716" s="567"/>
      <c r="N716" s="567"/>
      <c r="O716" s="567"/>
      <c r="P716" s="567"/>
      <c r="Q716" s="567"/>
      <c r="R716" s="567"/>
      <c r="S716" s="567"/>
      <c r="T716" s="567"/>
      <c r="U716" s="567"/>
      <c r="V716" s="567"/>
      <c r="W716" s="567"/>
      <c r="X716" s="567"/>
      <c r="Y716" s="567"/>
      <c r="Z716" s="567"/>
      <c r="AA716" s="567"/>
      <c r="AB716" s="567"/>
      <c r="AC716" s="567"/>
      <c r="AD716" s="567"/>
      <c r="AE716" s="567"/>
      <c r="AF716" s="567"/>
      <c r="AG716" s="567"/>
      <c r="AH716" s="567"/>
      <c r="AI716" s="567"/>
      <c r="AJ716" s="567"/>
    </row>
    <row r="717" spans="1:36" ht="12.75" customHeight="1">
      <c r="A717" s="567"/>
      <c r="B717" s="567"/>
      <c r="C717" s="567"/>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567"/>
      <c r="AE717" s="567"/>
      <c r="AF717" s="567"/>
      <c r="AG717" s="567"/>
      <c r="AH717" s="567"/>
      <c r="AI717" s="567"/>
      <c r="AJ717" s="567"/>
    </row>
    <row r="718" spans="1:36" ht="12.75" customHeight="1">
      <c r="A718" s="567"/>
      <c r="B718" s="567"/>
      <c r="C718" s="567"/>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567"/>
      <c r="AE718" s="567"/>
      <c r="AF718" s="567"/>
      <c r="AG718" s="567"/>
      <c r="AH718" s="567"/>
      <c r="AI718" s="567"/>
      <c r="AJ718" s="567"/>
    </row>
    <row r="719" spans="1:36" ht="12.75" customHeight="1">
      <c r="A719" s="567"/>
      <c r="B719" s="567"/>
      <c r="C719" s="567"/>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7"/>
      <c r="AD719" s="567"/>
      <c r="AE719" s="567"/>
      <c r="AF719" s="567"/>
      <c r="AG719" s="567"/>
      <c r="AH719" s="567"/>
      <c r="AI719" s="567"/>
      <c r="AJ719" s="567"/>
    </row>
    <row r="720" spans="1:36" ht="12.75" customHeight="1">
      <c r="A720" s="567"/>
      <c r="B720" s="567"/>
      <c r="C720" s="567"/>
      <c r="D720" s="567"/>
      <c r="E720" s="567"/>
      <c r="F720" s="567"/>
      <c r="G720" s="567"/>
      <c r="H720" s="567"/>
      <c r="I720" s="567"/>
      <c r="J720" s="567"/>
      <c r="K720" s="567"/>
      <c r="L720" s="567"/>
      <c r="M720" s="567"/>
      <c r="N720" s="567"/>
      <c r="O720" s="567"/>
      <c r="P720" s="567"/>
      <c r="Q720" s="567"/>
      <c r="R720" s="567"/>
      <c r="S720" s="567"/>
      <c r="T720" s="567"/>
      <c r="U720" s="567"/>
      <c r="V720" s="567"/>
      <c r="W720" s="567"/>
      <c r="X720" s="567"/>
      <c r="Y720" s="567"/>
      <c r="Z720" s="567"/>
      <c r="AA720" s="567"/>
      <c r="AB720" s="567"/>
      <c r="AC720" s="567"/>
      <c r="AD720" s="567"/>
      <c r="AE720" s="567"/>
      <c r="AF720" s="567"/>
      <c r="AG720" s="567"/>
      <c r="AH720" s="567"/>
      <c r="AI720" s="567"/>
      <c r="AJ720" s="567"/>
    </row>
    <row r="721" spans="1:36" ht="12.75" customHeight="1">
      <c r="A721" s="567"/>
      <c r="B721" s="567"/>
      <c r="C721" s="567"/>
      <c r="D721" s="567"/>
      <c r="E721" s="567"/>
      <c r="F721" s="567"/>
      <c r="G721" s="567"/>
      <c r="H721" s="567"/>
      <c r="I721" s="567"/>
      <c r="J721" s="567"/>
      <c r="K721" s="567"/>
      <c r="L721" s="567"/>
      <c r="M721" s="567"/>
      <c r="N721" s="567"/>
      <c r="O721" s="567"/>
      <c r="P721" s="567"/>
      <c r="Q721" s="567"/>
      <c r="R721" s="567"/>
      <c r="S721" s="567"/>
      <c r="T721" s="567"/>
      <c r="U721" s="567"/>
      <c r="V721" s="567"/>
      <c r="W721" s="567"/>
      <c r="X721" s="567"/>
      <c r="Y721" s="567"/>
      <c r="Z721" s="567"/>
      <c r="AA721" s="567"/>
      <c r="AB721" s="567"/>
      <c r="AC721" s="567"/>
      <c r="AD721" s="567"/>
      <c r="AE721" s="567"/>
      <c r="AF721" s="567"/>
      <c r="AG721" s="567"/>
      <c r="AH721" s="567"/>
      <c r="AI721" s="567"/>
      <c r="AJ721" s="567"/>
    </row>
    <row r="722" spans="1:36" ht="12.75" customHeight="1">
      <c r="A722" s="567"/>
      <c r="B722" s="567"/>
      <c r="C722" s="567"/>
      <c r="D722" s="567"/>
      <c r="E722" s="567"/>
      <c r="F722" s="567"/>
      <c r="G722" s="567"/>
      <c r="H722" s="567"/>
      <c r="I722" s="567"/>
      <c r="J722" s="567"/>
      <c r="K722" s="567"/>
      <c r="L722" s="567"/>
      <c r="M722" s="567"/>
      <c r="N722" s="567"/>
      <c r="O722" s="567"/>
      <c r="P722" s="567"/>
      <c r="Q722" s="567"/>
      <c r="R722" s="567"/>
      <c r="S722" s="567"/>
      <c r="T722" s="567"/>
      <c r="U722" s="567"/>
      <c r="V722" s="567"/>
      <c r="W722" s="567"/>
      <c r="X722" s="567"/>
      <c r="Y722" s="567"/>
      <c r="Z722" s="567"/>
      <c r="AA722" s="567"/>
      <c r="AB722" s="567"/>
      <c r="AC722" s="567"/>
      <c r="AD722" s="567"/>
      <c r="AE722" s="567"/>
      <c r="AF722" s="567"/>
      <c r="AG722" s="567"/>
      <c r="AH722" s="567"/>
      <c r="AI722" s="567"/>
      <c r="AJ722" s="567"/>
    </row>
    <row r="723" spans="1:36" ht="12.75" customHeight="1">
      <c r="A723" s="567"/>
      <c r="B723" s="567"/>
      <c r="C723" s="567"/>
      <c r="D723" s="567"/>
      <c r="E723" s="567"/>
      <c r="F723" s="567"/>
      <c r="G723" s="567"/>
      <c r="H723" s="567"/>
      <c r="I723" s="567"/>
      <c r="J723" s="567"/>
      <c r="K723" s="567"/>
      <c r="L723" s="567"/>
      <c r="M723" s="567"/>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row>
    <row r="724" spans="1:36" ht="12.75" customHeight="1">
      <c r="A724" s="567"/>
      <c r="B724" s="567"/>
      <c r="C724" s="567"/>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row>
    <row r="725" spans="1:36" ht="12.75" customHeight="1">
      <c r="A725" s="567"/>
      <c r="B725" s="567"/>
      <c r="C725" s="567"/>
      <c r="D725" s="567"/>
      <c r="E725" s="567"/>
      <c r="F725" s="567"/>
      <c r="G725" s="567"/>
      <c r="H725" s="567"/>
      <c r="I725" s="567"/>
      <c r="J725" s="567"/>
      <c r="K725" s="567"/>
      <c r="L725" s="567"/>
      <c r="M725" s="567"/>
      <c r="N725" s="567"/>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row>
    <row r="726" spans="1:36" ht="12.75" customHeight="1">
      <c r="A726" s="567"/>
      <c r="B726" s="567"/>
      <c r="C726" s="567"/>
      <c r="D726" s="567"/>
      <c r="E726" s="567"/>
      <c r="F726" s="567"/>
      <c r="G726" s="567"/>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row>
    <row r="727" spans="1:36" ht="12.75" customHeight="1">
      <c r="A727" s="567"/>
      <c r="B727" s="567"/>
      <c r="C727" s="567"/>
      <c r="D727" s="567"/>
      <c r="E727" s="567"/>
      <c r="F727" s="567"/>
      <c r="G727" s="567"/>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row>
    <row r="728" spans="1:36" ht="12.75" customHeight="1">
      <c r="A728" s="567"/>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row>
    <row r="729" spans="1:36" ht="12.75" customHeight="1">
      <c r="A729" s="567"/>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row>
    <row r="730" spans="1:36" ht="12.75" customHeight="1">
      <c r="A730" s="567"/>
      <c r="B730" s="567"/>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row>
    <row r="731" spans="1:36" ht="12.75" customHeight="1">
      <c r="A731" s="567"/>
      <c r="B731" s="567"/>
      <c r="C731" s="567"/>
      <c r="D731" s="567"/>
      <c r="E731" s="567"/>
      <c r="F731" s="567"/>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row>
    <row r="732" spans="1:36" ht="12.75" customHeight="1">
      <c r="A732" s="567"/>
      <c r="B732" s="567"/>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row>
    <row r="733" spans="1:36" ht="12.75" customHeight="1">
      <c r="A733" s="567"/>
      <c r="B733" s="567"/>
      <c r="C733" s="567"/>
      <c r="D733" s="567"/>
      <c r="E733" s="567"/>
      <c r="F733" s="567"/>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row>
    <row r="734" spans="1:36" ht="12.75" customHeight="1">
      <c r="A734" s="567"/>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row>
    <row r="735" spans="1:36" ht="12.75" customHeight="1">
      <c r="A735" s="567"/>
      <c r="B735" s="567"/>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row>
    <row r="736" spans="1:36" ht="12.75" customHeight="1">
      <c r="A736" s="567"/>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row>
    <row r="737" spans="1:36" ht="12.75" customHeight="1">
      <c r="A737" s="567"/>
      <c r="B737" s="567"/>
      <c r="C737" s="567"/>
      <c r="D737" s="567"/>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67"/>
      <c r="AD737" s="567"/>
      <c r="AE737" s="567"/>
      <c r="AF737" s="567"/>
      <c r="AG737" s="567"/>
      <c r="AH737" s="567"/>
      <c r="AI737" s="567"/>
      <c r="AJ737" s="567"/>
    </row>
    <row r="738" spans="1:36" ht="12.75" customHeight="1">
      <c r="A738" s="567"/>
      <c r="B738" s="567"/>
      <c r="C738" s="567"/>
      <c r="D738" s="567"/>
      <c r="E738" s="567"/>
      <c r="F738" s="567"/>
      <c r="G738" s="567"/>
      <c r="H738" s="567"/>
      <c r="I738" s="567"/>
      <c r="J738" s="567"/>
      <c r="K738" s="567"/>
      <c r="L738" s="567"/>
      <c r="M738" s="567"/>
      <c r="N738" s="567"/>
      <c r="O738" s="567"/>
      <c r="P738" s="567"/>
      <c r="Q738" s="567"/>
      <c r="R738" s="567"/>
      <c r="S738" s="567"/>
      <c r="T738" s="567"/>
      <c r="U738" s="567"/>
      <c r="V738" s="567"/>
      <c r="W738" s="567"/>
      <c r="X738" s="567"/>
      <c r="Y738" s="567"/>
      <c r="Z738" s="567"/>
      <c r="AA738" s="567"/>
      <c r="AB738" s="567"/>
      <c r="AC738" s="567"/>
      <c r="AD738" s="567"/>
      <c r="AE738" s="567"/>
      <c r="AF738" s="567"/>
      <c r="AG738" s="567"/>
      <c r="AH738" s="567"/>
      <c r="AI738" s="567"/>
      <c r="AJ738" s="567"/>
    </row>
    <row r="739" spans="1:36" ht="12.75" customHeight="1">
      <c r="A739" s="567"/>
      <c r="B739" s="567"/>
      <c r="C739" s="567"/>
      <c r="D739" s="567"/>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67"/>
      <c r="AD739" s="567"/>
      <c r="AE739" s="567"/>
      <c r="AF739" s="567"/>
      <c r="AG739" s="567"/>
      <c r="AH739" s="567"/>
      <c r="AI739" s="567"/>
      <c r="AJ739" s="567"/>
    </row>
    <row r="740" spans="1:36" ht="12.75" customHeight="1">
      <c r="A740" s="567"/>
      <c r="B740" s="567"/>
      <c r="C740" s="567"/>
      <c r="D740" s="56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row>
    <row r="741" spans="1:36" ht="12.75" customHeight="1">
      <c r="A741" s="567"/>
      <c r="B741" s="567"/>
      <c r="C741" s="567"/>
      <c r="D741" s="567"/>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67"/>
      <c r="AD741" s="567"/>
      <c r="AE741" s="567"/>
      <c r="AF741" s="567"/>
      <c r="AG741" s="567"/>
      <c r="AH741" s="567"/>
      <c r="AI741" s="567"/>
      <c r="AJ741" s="567"/>
    </row>
    <row r="742" spans="1:36" ht="12.75" customHeight="1">
      <c r="A742" s="567"/>
      <c r="B742" s="567"/>
      <c r="C742" s="567"/>
      <c r="D742" s="567"/>
      <c r="E742" s="567"/>
      <c r="F742" s="567"/>
      <c r="G742" s="567"/>
      <c r="H742" s="567"/>
      <c r="I742" s="567"/>
      <c r="J742" s="567"/>
      <c r="K742" s="567"/>
      <c r="L742" s="567"/>
      <c r="M742" s="567"/>
      <c r="N742" s="567"/>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row>
    <row r="743" spans="1:36" ht="12.75" customHeight="1">
      <c r="A743" s="567"/>
      <c r="B743" s="567"/>
      <c r="C743" s="567"/>
      <c r="D743" s="567"/>
      <c r="E743" s="567"/>
      <c r="F743" s="567"/>
      <c r="G743" s="567"/>
      <c r="H743" s="567"/>
      <c r="I743" s="567"/>
      <c r="J743" s="567"/>
      <c r="K743" s="567"/>
      <c r="L743" s="567"/>
      <c r="M743" s="567"/>
      <c r="N743" s="567"/>
      <c r="O743" s="567"/>
      <c r="P743" s="567"/>
      <c r="Q743" s="567"/>
      <c r="R743" s="567"/>
      <c r="S743" s="567"/>
      <c r="T743" s="567"/>
      <c r="U743" s="567"/>
      <c r="V743" s="567"/>
      <c r="W743" s="567"/>
      <c r="X743" s="567"/>
      <c r="Y743" s="567"/>
      <c r="Z743" s="567"/>
      <c r="AA743" s="567"/>
      <c r="AB743" s="567"/>
      <c r="AC743" s="567"/>
      <c r="AD743" s="567"/>
      <c r="AE743" s="567"/>
      <c r="AF743" s="567"/>
      <c r="AG743" s="567"/>
      <c r="AH743" s="567"/>
      <c r="AI743" s="567"/>
      <c r="AJ743" s="567"/>
    </row>
    <row r="744" spans="1:36" ht="12.75" customHeight="1">
      <c r="A744" s="567"/>
      <c r="B744" s="567"/>
      <c r="C744" s="567"/>
      <c r="D744" s="567"/>
      <c r="E744" s="567"/>
      <c r="F744" s="567"/>
      <c r="G744" s="567"/>
      <c r="H744" s="567"/>
      <c r="I744" s="567"/>
      <c r="J744" s="567"/>
      <c r="K744" s="567"/>
      <c r="L744" s="567"/>
      <c r="M744" s="567"/>
      <c r="N744" s="567"/>
      <c r="O744" s="567"/>
      <c r="P744" s="567"/>
      <c r="Q744" s="567"/>
      <c r="R744" s="567"/>
      <c r="S744" s="567"/>
      <c r="T744" s="567"/>
      <c r="U744" s="567"/>
      <c r="V744" s="567"/>
      <c r="W744" s="567"/>
      <c r="X744" s="567"/>
      <c r="Y744" s="567"/>
      <c r="Z744" s="567"/>
      <c r="AA744" s="567"/>
      <c r="AB744" s="567"/>
      <c r="AC744" s="567"/>
      <c r="AD744" s="567"/>
      <c r="AE744" s="567"/>
      <c r="AF744" s="567"/>
      <c r="AG744" s="567"/>
      <c r="AH744" s="567"/>
      <c r="AI744" s="567"/>
      <c r="AJ744" s="567"/>
    </row>
    <row r="745" spans="1:36" ht="12.75" customHeight="1">
      <c r="A745" s="567"/>
      <c r="B745" s="567"/>
      <c r="C745" s="567"/>
      <c r="D745" s="567"/>
      <c r="E745" s="567"/>
      <c r="F745" s="567"/>
      <c r="G745" s="567"/>
      <c r="H745" s="567"/>
      <c r="I745" s="567"/>
      <c r="J745" s="567"/>
      <c r="K745" s="567"/>
      <c r="L745" s="567"/>
      <c r="M745" s="567"/>
      <c r="N745" s="567"/>
      <c r="O745" s="567"/>
      <c r="P745" s="567"/>
      <c r="Q745" s="567"/>
      <c r="R745" s="567"/>
      <c r="S745" s="567"/>
      <c r="T745" s="567"/>
      <c r="U745" s="567"/>
      <c r="V745" s="567"/>
      <c r="W745" s="567"/>
      <c r="X745" s="567"/>
      <c r="Y745" s="567"/>
      <c r="Z745" s="567"/>
      <c r="AA745" s="567"/>
      <c r="AB745" s="567"/>
      <c r="AC745" s="567"/>
      <c r="AD745" s="567"/>
      <c r="AE745" s="567"/>
      <c r="AF745" s="567"/>
      <c r="AG745" s="567"/>
      <c r="AH745" s="567"/>
      <c r="AI745" s="567"/>
      <c r="AJ745" s="567"/>
    </row>
    <row r="746" spans="1:36" ht="12.75" customHeight="1">
      <c r="A746" s="567"/>
      <c r="B746" s="567"/>
      <c r="C746" s="567"/>
      <c r="D746" s="567"/>
      <c r="E746" s="567"/>
      <c r="F746" s="567"/>
      <c r="G746" s="567"/>
      <c r="H746" s="567"/>
      <c r="I746" s="567"/>
      <c r="J746" s="567"/>
      <c r="K746" s="567"/>
      <c r="L746" s="567"/>
      <c r="M746" s="567"/>
      <c r="N746" s="567"/>
      <c r="O746" s="567"/>
      <c r="P746" s="567"/>
      <c r="Q746" s="567"/>
      <c r="R746" s="567"/>
      <c r="S746" s="567"/>
      <c r="T746" s="567"/>
      <c r="U746" s="567"/>
      <c r="V746" s="567"/>
      <c r="W746" s="567"/>
      <c r="X746" s="567"/>
      <c r="Y746" s="567"/>
      <c r="Z746" s="567"/>
      <c r="AA746" s="567"/>
      <c r="AB746" s="567"/>
      <c r="AC746" s="567"/>
      <c r="AD746" s="567"/>
      <c r="AE746" s="567"/>
      <c r="AF746" s="567"/>
      <c r="AG746" s="567"/>
      <c r="AH746" s="567"/>
      <c r="AI746" s="567"/>
      <c r="AJ746" s="567"/>
    </row>
    <row r="747" spans="1:36" ht="12.75" customHeight="1">
      <c r="A747" s="567"/>
      <c r="B747" s="567"/>
      <c r="C747" s="567"/>
      <c r="D747" s="567"/>
      <c r="E747" s="567"/>
      <c r="F747" s="567"/>
      <c r="G747" s="567"/>
      <c r="H747" s="567"/>
      <c r="I747" s="567"/>
      <c r="J747" s="567"/>
      <c r="K747" s="567"/>
      <c r="L747" s="567"/>
      <c r="M747" s="567"/>
      <c r="N747" s="567"/>
      <c r="O747" s="567"/>
      <c r="P747" s="567"/>
      <c r="Q747" s="567"/>
      <c r="R747" s="567"/>
      <c r="S747" s="567"/>
      <c r="T747" s="567"/>
      <c r="U747" s="567"/>
      <c r="V747" s="567"/>
      <c r="W747" s="567"/>
      <c r="X747" s="567"/>
      <c r="Y747" s="567"/>
      <c r="Z747" s="567"/>
      <c r="AA747" s="567"/>
      <c r="AB747" s="567"/>
      <c r="AC747" s="567"/>
      <c r="AD747" s="567"/>
      <c r="AE747" s="567"/>
      <c r="AF747" s="567"/>
      <c r="AG747" s="567"/>
      <c r="AH747" s="567"/>
      <c r="AI747" s="567"/>
      <c r="AJ747" s="567"/>
    </row>
    <row r="748" spans="1:36" ht="12.75" customHeight="1">
      <c r="A748" s="567"/>
      <c r="B748" s="567"/>
      <c r="C748" s="567"/>
      <c r="D748" s="567"/>
      <c r="E748" s="567"/>
      <c r="F748" s="567"/>
      <c r="G748" s="567"/>
      <c r="H748" s="567"/>
      <c r="I748" s="567"/>
      <c r="J748" s="567"/>
      <c r="K748" s="567"/>
      <c r="L748" s="567"/>
      <c r="M748" s="567"/>
      <c r="N748" s="567"/>
      <c r="O748" s="567"/>
      <c r="P748" s="567"/>
      <c r="Q748" s="567"/>
      <c r="R748" s="567"/>
      <c r="S748" s="567"/>
      <c r="T748" s="567"/>
      <c r="U748" s="567"/>
      <c r="V748" s="567"/>
      <c r="W748" s="567"/>
      <c r="X748" s="567"/>
      <c r="Y748" s="567"/>
      <c r="Z748" s="567"/>
      <c r="AA748" s="567"/>
      <c r="AB748" s="567"/>
      <c r="AC748" s="567"/>
      <c r="AD748" s="567"/>
      <c r="AE748" s="567"/>
      <c r="AF748" s="567"/>
      <c r="AG748" s="567"/>
      <c r="AH748" s="567"/>
      <c r="AI748" s="567"/>
      <c r="AJ748" s="567"/>
    </row>
    <row r="749" spans="1:36" ht="12.75" customHeight="1">
      <c r="A749" s="567"/>
      <c r="B749" s="567"/>
      <c r="C749" s="567"/>
      <c r="D749" s="567"/>
      <c r="E749" s="567"/>
      <c r="F749" s="567"/>
      <c r="G749" s="567"/>
      <c r="H749" s="567"/>
      <c r="I749" s="567"/>
      <c r="J749" s="567"/>
      <c r="K749" s="567"/>
      <c r="L749" s="567"/>
      <c r="M749" s="567"/>
      <c r="N749" s="567"/>
      <c r="O749" s="567"/>
      <c r="P749" s="567"/>
      <c r="Q749" s="567"/>
      <c r="R749" s="567"/>
      <c r="S749" s="567"/>
      <c r="T749" s="567"/>
      <c r="U749" s="567"/>
      <c r="V749" s="567"/>
      <c r="W749" s="567"/>
      <c r="X749" s="567"/>
      <c r="Y749" s="567"/>
      <c r="Z749" s="567"/>
      <c r="AA749" s="567"/>
      <c r="AB749" s="567"/>
      <c r="AC749" s="567"/>
      <c r="AD749" s="567"/>
      <c r="AE749" s="567"/>
      <c r="AF749" s="567"/>
      <c r="AG749" s="567"/>
      <c r="AH749" s="567"/>
      <c r="AI749" s="567"/>
      <c r="AJ749" s="567"/>
    </row>
    <row r="750" spans="1:36" ht="12.75" customHeight="1">
      <c r="A750" s="567"/>
      <c r="B750" s="567"/>
      <c r="C750" s="567"/>
      <c r="D750" s="567"/>
      <c r="E750" s="567"/>
      <c r="F750" s="567"/>
      <c r="G750" s="567"/>
      <c r="H750" s="567"/>
      <c r="I750" s="567"/>
      <c r="J750" s="567"/>
      <c r="K750" s="567"/>
      <c r="L750" s="567"/>
      <c r="M750" s="567"/>
      <c r="N750" s="567"/>
      <c r="O750" s="567"/>
      <c r="P750" s="567"/>
      <c r="Q750" s="567"/>
      <c r="R750" s="567"/>
      <c r="S750" s="567"/>
      <c r="T750" s="567"/>
      <c r="U750" s="567"/>
      <c r="V750" s="567"/>
      <c r="W750" s="567"/>
      <c r="X750" s="567"/>
      <c r="Y750" s="567"/>
      <c r="Z750" s="567"/>
      <c r="AA750" s="567"/>
      <c r="AB750" s="567"/>
      <c r="AC750" s="567"/>
      <c r="AD750" s="567"/>
      <c r="AE750" s="567"/>
      <c r="AF750" s="567"/>
      <c r="AG750" s="567"/>
      <c r="AH750" s="567"/>
      <c r="AI750" s="567"/>
      <c r="AJ750" s="567"/>
    </row>
    <row r="751" spans="1:36" ht="12.75" customHeight="1">
      <c r="A751" s="567"/>
      <c r="B751" s="567"/>
      <c r="C751" s="567"/>
      <c r="D751" s="567"/>
      <c r="E751" s="567"/>
      <c r="F751" s="567"/>
      <c r="G751" s="567"/>
      <c r="H751" s="567"/>
      <c r="I751" s="567"/>
      <c r="J751" s="567"/>
      <c r="K751" s="567"/>
      <c r="L751" s="567"/>
      <c r="M751" s="567"/>
      <c r="N751" s="567"/>
      <c r="O751" s="567"/>
      <c r="P751" s="567"/>
      <c r="Q751" s="567"/>
      <c r="R751" s="567"/>
      <c r="S751" s="567"/>
      <c r="T751" s="567"/>
      <c r="U751" s="567"/>
      <c r="V751" s="567"/>
      <c r="W751" s="567"/>
      <c r="X751" s="567"/>
      <c r="Y751" s="567"/>
      <c r="Z751" s="567"/>
      <c r="AA751" s="567"/>
      <c r="AB751" s="567"/>
      <c r="AC751" s="567"/>
      <c r="AD751" s="567"/>
      <c r="AE751" s="567"/>
      <c r="AF751" s="567"/>
      <c r="AG751" s="567"/>
      <c r="AH751" s="567"/>
      <c r="AI751" s="567"/>
      <c r="AJ751" s="567"/>
    </row>
    <row r="752" spans="1:36" ht="12.75" customHeight="1">
      <c r="A752" s="567"/>
      <c r="B752" s="567"/>
      <c r="C752" s="567"/>
      <c r="D752" s="567"/>
      <c r="E752" s="567"/>
      <c r="F752" s="567"/>
      <c r="G752" s="567"/>
      <c r="H752" s="567"/>
      <c r="I752" s="567"/>
      <c r="J752" s="567"/>
      <c r="K752" s="567"/>
      <c r="L752" s="567"/>
      <c r="M752" s="567"/>
      <c r="N752" s="567"/>
      <c r="O752" s="567"/>
      <c r="P752" s="567"/>
      <c r="Q752" s="567"/>
      <c r="R752" s="567"/>
      <c r="S752" s="567"/>
      <c r="T752" s="567"/>
      <c r="U752" s="567"/>
      <c r="V752" s="567"/>
      <c r="W752" s="567"/>
      <c r="X752" s="567"/>
      <c r="Y752" s="567"/>
      <c r="Z752" s="567"/>
      <c r="AA752" s="567"/>
      <c r="AB752" s="567"/>
      <c r="AC752" s="567"/>
      <c r="AD752" s="567"/>
      <c r="AE752" s="567"/>
      <c r="AF752" s="567"/>
      <c r="AG752" s="567"/>
      <c r="AH752" s="567"/>
      <c r="AI752" s="567"/>
      <c r="AJ752" s="567"/>
    </row>
    <row r="753" spans="1:36" ht="12.75" customHeight="1">
      <c r="A753" s="567"/>
      <c r="B753" s="567"/>
      <c r="C753" s="567"/>
      <c r="D753" s="567"/>
      <c r="E753" s="567"/>
      <c r="F753" s="567"/>
      <c r="G753" s="567"/>
      <c r="H753" s="567"/>
      <c r="I753" s="567"/>
      <c r="J753" s="567"/>
      <c r="K753" s="567"/>
      <c r="L753" s="567"/>
      <c r="M753" s="567"/>
      <c r="N753" s="567"/>
      <c r="O753" s="567"/>
      <c r="P753" s="567"/>
      <c r="Q753" s="567"/>
      <c r="R753" s="567"/>
      <c r="S753" s="567"/>
      <c r="T753" s="567"/>
      <c r="U753" s="567"/>
      <c r="V753" s="567"/>
      <c r="W753" s="567"/>
      <c r="X753" s="567"/>
      <c r="Y753" s="567"/>
      <c r="Z753" s="567"/>
      <c r="AA753" s="567"/>
      <c r="AB753" s="567"/>
      <c r="AC753" s="567"/>
      <c r="AD753" s="567"/>
      <c r="AE753" s="567"/>
      <c r="AF753" s="567"/>
      <c r="AG753" s="567"/>
      <c r="AH753" s="567"/>
      <c r="AI753" s="567"/>
      <c r="AJ753" s="567"/>
    </row>
    <row r="754" spans="1:36" ht="12.75" customHeight="1">
      <c r="A754" s="567"/>
      <c r="B754" s="567"/>
      <c r="C754" s="567"/>
      <c r="D754" s="567"/>
      <c r="E754" s="567"/>
      <c r="F754" s="567"/>
      <c r="G754" s="567"/>
      <c r="H754" s="567"/>
      <c r="I754" s="567"/>
      <c r="J754" s="567"/>
      <c r="K754" s="567"/>
      <c r="L754" s="567"/>
      <c r="M754" s="567"/>
      <c r="N754" s="567"/>
      <c r="O754" s="567"/>
      <c r="P754" s="567"/>
      <c r="Q754" s="567"/>
      <c r="R754" s="567"/>
      <c r="S754" s="567"/>
      <c r="T754" s="567"/>
      <c r="U754" s="567"/>
      <c r="V754" s="567"/>
      <c r="W754" s="567"/>
      <c r="X754" s="567"/>
      <c r="Y754" s="567"/>
      <c r="Z754" s="567"/>
      <c r="AA754" s="567"/>
      <c r="AB754" s="567"/>
      <c r="AC754" s="567"/>
      <c r="AD754" s="567"/>
      <c r="AE754" s="567"/>
      <c r="AF754" s="567"/>
      <c r="AG754" s="567"/>
      <c r="AH754" s="567"/>
      <c r="AI754" s="567"/>
      <c r="AJ754" s="567"/>
    </row>
    <row r="755" spans="1:36" ht="12.75" customHeight="1">
      <c r="A755" s="567"/>
      <c r="B755" s="567"/>
      <c r="C755" s="567"/>
      <c r="D755" s="567"/>
      <c r="E755" s="567"/>
      <c r="F755" s="567"/>
      <c r="G755" s="567"/>
      <c r="H755" s="567"/>
      <c r="I755" s="567"/>
      <c r="J755" s="567"/>
      <c r="K755" s="567"/>
      <c r="L755" s="567"/>
      <c r="M755" s="567"/>
      <c r="N755" s="567"/>
      <c r="O755" s="567"/>
      <c r="P755" s="567"/>
      <c r="Q755" s="567"/>
      <c r="R755" s="567"/>
      <c r="S755" s="567"/>
      <c r="T755" s="567"/>
      <c r="U755" s="567"/>
      <c r="V755" s="567"/>
      <c r="W755" s="567"/>
      <c r="X755" s="567"/>
      <c r="Y755" s="567"/>
      <c r="Z755" s="567"/>
      <c r="AA755" s="567"/>
      <c r="AB755" s="567"/>
      <c r="AC755" s="567"/>
      <c r="AD755" s="567"/>
      <c r="AE755" s="567"/>
      <c r="AF755" s="567"/>
      <c r="AG755" s="567"/>
      <c r="AH755" s="567"/>
      <c r="AI755" s="567"/>
      <c r="AJ755" s="567"/>
    </row>
    <row r="756" spans="1:36" ht="12.75" customHeight="1">
      <c r="A756" s="567"/>
      <c r="B756" s="567"/>
      <c r="C756" s="567"/>
      <c r="D756" s="567"/>
      <c r="E756" s="567"/>
      <c r="F756" s="567"/>
      <c r="G756" s="567"/>
      <c r="H756" s="567"/>
      <c r="I756" s="567"/>
      <c r="J756" s="567"/>
      <c r="K756" s="567"/>
      <c r="L756" s="567"/>
      <c r="M756" s="567"/>
      <c r="N756" s="567"/>
      <c r="O756" s="567"/>
      <c r="P756" s="567"/>
      <c r="Q756" s="567"/>
      <c r="R756" s="567"/>
      <c r="S756" s="567"/>
      <c r="T756" s="567"/>
      <c r="U756" s="567"/>
      <c r="V756" s="567"/>
      <c r="W756" s="567"/>
      <c r="X756" s="567"/>
      <c r="Y756" s="567"/>
      <c r="Z756" s="567"/>
      <c r="AA756" s="567"/>
      <c r="AB756" s="567"/>
      <c r="AC756" s="567"/>
      <c r="AD756" s="567"/>
      <c r="AE756" s="567"/>
      <c r="AF756" s="567"/>
      <c r="AG756" s="567"/>
      <c r="AH756" s="567"/>
      <c r="AI756" s="567"/>
      <c r="AJ756" s="567"/>
    </row>
    <row r="757" spans="1:36" ht="12.75" customHeight="1">
      <c r="A757" s="567"/>
      <c r="B757" s="567"/>
      <c r="C757" s="567"/>
      <c r="D757" s="567"/>
      <c r="E757" s="567"/>
      <c r="F757" s="567"/>
      <c r="G757" s="567"/>
      <c r="H757" s="567"/>
      <c r="I757" s="567"/>
      <c r="J757" s="567"/>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7"/>
      <c r="AJ757" s="567"/>
    </row>
    <row r="758" spans="1:36" ht="12.75" customHeight="1">
      <c r="A758" s="567"/>
      <c r="B758" s="567"/>
      <c r="C758" s="567"/>
      <c r="D758" s="567"/>
      <c r="E758" s="567"/>
      <c r="F758" s="567"/>
      <c r="G758" s="567"/>
      <c r="H758" s="567"/>
      <c r="I758" s="567"/>
      <c r="J758" s="567"/>
      <c r="K758" s="567"/>
      <c r="L758" s="567"/>
      <c r="M758" s="567"/>
      <c r="N758" s="567"/>
      <c r="O758" s="567"/>
      <c r="P758" s="567"/>
      <c r="Q758" s="567"/>
      <c r="R758" s="567"/>
      <c r="S758" s="567"/>
      <c r="T758" s="567"/>
      <c r="U758" s="567"/>
      <c r="V758" s="567"/>
      <c r="W758" s="567"/>
      <c r="X758" s="567"/>
      <c r="Y758" s="567"/>
      <c r="Z758" s="567"/>
      <c r="AA758" s="567"/>
      <c r="AB758" s="567"/>
      <c r="AC758" s="567"/>
      <c r="AD758" s="567"/>
      <c r="AE758" s="567"/>
      <c r="AF758" s="567"/>
      <c r="AG758" s="567"/>
      <c r="AH758" s="567"/>
      <c r="AI758" s="567"/>
      <c r="AJ758" s="567"/>
    </row>
    <row r="759" spans="1:36" ht="12.75" customHeight="1">
      <c r="A759" s="567"/>
      <c r="B759" s="567"/>
      <c r="C759" s="567"/>
      <c r="D759" s="567"/>
      <c r="E759" s="567"/>
      <c r="F759" s="567"/>
      <c r="G759" s="567"/>
      <c r="H759" s="567"/>
      <c r="I759" s="567"/>
      <c r="J759" s="567"/>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7"/>
      <c r="AJ759" s="567"/>
    </row>
    <row r="760" spans="1:36" ht="12.75" customHeight="1">
      <c r="A760" s="567"/>
      <c r="B760" s="567"/>
      <c r="C760" s="567"/>
      <c r="D760" s="567"/>
      <c r="E760" s="567"/>
      <c r="F760" s="567"/>
      <c r="G760" s="567"/>
      <c r="H760" s="567"/>
      <c r="I760" s="567"/>
      <c r="J760" s="567"/>
      <c r="K760" s="567"/>
      <c r="L760" s="567"/>
      <c r="M760" s="567"/>
      <c r="N760" s="567"/>
      <c r="O760" s="567"/>
      <c r="P760" s="567"/>
      <c r="Q760" s="567"/>
      <c r="R760" s="567"/>
      <c r="S760" s="567"/>
      <c r="T760" s="567"/>
      <c r="U760" s="567"/>
      <c r="V760" s="567"/>
      <c r="W760" s="567"/>
      <c r="X760" s="567"/>
      <c r="Y760" s="567"/>
      <c r="Z760" s="567"/>
      <c r="AA760" s="567"/>
      <c r="AB760" s="567"/>
      <c r="AC760" s="567"/>
      <c r="AD760" s="567"/>
      <c r="AE760" s="567"/>
      <c r="AF760" s="567"/>
      <c r="AG760" s="567"/>
      <c r="AH760" s="567"/>
      <c r="AI760" s="567"/>
      <c r="AJ760" s="567"/>
    </row>
    <row r="761" spans="1:36" ht="12.75" customHeight="1">
      <c r="A761" s="567"/>
      <c r="B761" s="567"/>
      <c r="C761" s="567"/>
      <c r="D761" s="567"/>
      <c r="E761" s="567"/>
      <c r="F761" s="567"/>
      <c r="G761" s="567"/>
      <c r="H761" s="567"/>
      <c r="I761" s="567"/>
      <c r="J761" s="567"/>
      <c r="K761" s="567"/>
      <c r="L761" s="567"/>
      <c r="M761" s="567"/>
      <c r="N761" s="567"/>
      <c r="O761" s="567"/>
      <c r="P761" s="567"/>
      <c r="Q761" s="567"/>
      <c r="R761" s="567"/>
      <c r="S761" s="567"/>
      <c r="T761" s="567"/>
      <c r="U761" s="567"/>
      <c r="V761" s="567"/>
      <c r="W761" s="567"/>
      <c r="X761" s="567"/>
      <c r="Y761" s="567"/>
      <c r="Z761" s="567"/>
      <c r="AA761" s="567"/>
      <c r="AB761" s="567"/>
      <c r="AC761" s="567"/>
      <c r="AD761" s="567"/>
      <c r="AE761" s="567"/>
      <c r="AF761" s="567"/>
      <c r="AG761" s="567"/>
      <c r="AH761" s="567"/>
      <c r="AI761" s="567"/>
      <c r="AJ761" s="567"/>
    </row>
    <row r="762" spans="1:36" ht="12.75" customHeight="1">
      <c r="A762" s="567"/>
      <c r="B762" s="567"/>
      <c r="C762" s="567"/>
      <c r="D762" s="567"/>
      <c r="E762" s="567"/>
      <c r="F762" s="567"/>
      <c r="G762" s="567"/>
      <c r="H762" s="567"/>
      <c r="I762" s="567"/>
      <c r="J762" s="567"/>
      <c r="K762" s="567"/>
      <c r="L762" s="567"/>
      <c r="M762" s="567"/>
      <c r="N762" s="567"/>
      <c r="O762" s="567"/>
      <c r="P762" s="567"/>
      <c r="Q762" s="567"/>
      <c r="R762" s="567"/>
      <c r="S762" s="567"/>
      <c r="T762" s="567"/>
      <c r="U762" s="567"/>
      <c r="V762" s="567"/>
      <c r="W762" s="567"/>
      <c r="X762" s="567"/>
      <c r="Y762" s="567"/>
      <c r="Z762" s="567"/>
      <c r="AA762" s="567"/>
      <c r="AB762" s="567"/>
      <c r="AC762" s="567"/>
      <c r="AD762" s="567"/>
      <c r="AE762" s="567"/>
      <c r="AF762" s="567"/>
      <c r="AG762" s="567"/>
      <c r="AH762" s="567"/>
      <c r="AI762" s="567"/>
      <c r="AJ762" s="567"/>
    </row>
    <row r="763" spans="1:36" ht="12.75" customHeight="1">
      <c r="A763" s="567"/>
      <c r="B763" s="567"/>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row>
    <row r="764" spans="1:36" ht="12.75" customHeight="1">
      <c r="A764" s="567"/>
      <c r="B764" s="567"/>
      <c r="C764" s="567"/>
      <c r="D764" s="567"/>
      <c r="E764" s="567"/>
      <c r="F764" s="567"/>
      <c r="G764" s="567"/>
      <c r="H764" s="567"/>
      <c r="I764" s="567"/>
      <c r="J764" s="567"/>
      <c r="K764" s="567"/>
      <c r="L764" s="567"/>
      <c r="M764" s="567"/>
      <c r="N764" s="567"/>
      <c r="O764" s="567"/>
      <c r="P764" s="567"/>
      <c r="Q764" s="567"/>
      <c r="R764" s="567"/>
      <c r="S764" s="567"/>
      <c r="T764" s="567"/>
      <c r="U764" s="567"/>
      <c r="V764" s="567"/>
      <c r="W764" s="567"/>
      <c r="X764" s="567"/>
      <c r="Y764" s="567"/>
      <c r="Z764" s="567"/>
      <c r="AA764" s="567"/>
      <c r="AB764" s="567"/>
      <c r="AC764" s="567"/>
      <c r="AD764" s="567"/>
      <c r="AE764" s="567"/>
      <c r="AF764" s="567"/>
      <c r="AG764" s="567"/>
      <c r="AH764" s="567"/>
      <c r="AI764" s="567"/>
      <c r="AJ764" s="567"/>
    </row>
    <row r="765" spans="1:36" ht="12.75" customHeight="1">
      <c r="A765" s="567"/>
      <c r="B765" s="567"/>
      <c r="C765" s="567"/>
      <c r="D765" s="567"/>
      <c r="E765" s="567"/>
      <c r="F765" s="567"/>
      <c r="G765" s="567"/>
      <c r="H765" s="567"/>
      <c r="I765" s="567"/>
      <c r="J765" s="567"/>
      <c r="K765" s="567"/>
      <c r="L765" s="567"/>
      <c r="M765" s="567"/>
      <c r="N765" s="567"/>
      <c r="O765" s="567"/>
      <c r="P765" s="567"/>
      <c r="Q765" s="567"/>
      <c r="R765" s="567"/>
      <c r="S765" s="567"/>
      <c r="T765" s="567"/>
      <c r="U765" s="567"/>
      <c r="V765" s="567"/>
      <c r="W765" s="567"/>
      <c r="X765" s="567"/>
      <c r="Y765" s="567"/>
      <c r="Z765" s="567"/>
      <c r="AA765" s="567"/>
      <c r="AB765" s="567"/>
      <c r="AC765" s="567"/>
      <c r="AD765" s="567"/>
      <c r="AE765" s="567"/>
      <c r="AF765" s="567"/>
      <c r="AG765" s="567"/>
      <c r="AH765" s="567"/>
      <c r="AI765" s="567"/>
      <c r="AJ765" s="567"/>
    </row>
    <row r="766" spans="1:36" ht="12.75" customHeight="1">
      <c r="A766" s="567"/>
      <c r="B766" s="567"/>
      <c r="C766" s="567"/>
      <c r="D766" s="567"/>
      <c r="E766" s="567"/>
      <c r="F766" s="567"/>
      <c r="G766" s="567"/>
      <c r="H766" s="567"/>
      <c r="I766" s="567"/>
      <c r="J766" s="567"/>
      <c r="K766" s="567"/>
      <c r="L766" s="567"/>
      <c r="M766" s="567"/>
      <c r="N766" s="567"/>
      <c r="O766" s="567"/>
      <c r="P766" s="567"/>
      <c r="Q766" s="567"/>
      <c r="R766" s="567"/>
      <c r="S766" s="567"/>
      <c r="T766" s="567"/>
      <c r="U766" s="567"/>
      <c r="V766" s="567"/>
      <c r="W766" s="567"/>
      <c r="X766" s="567"/>
      <c r="Y766" s="567"/>
      <c r="Z766" s="567"/>
      <c r="AA766" s="567"/>
      <c r="AB766" s="567"/>
      <c r="AC766" s="567"/>
      <c r="AD766" s="567"/>
      <c r="AE766" s="567"/>
      <c r="AF766" s="567"/>
      <c r="AG766" s="567"/>
      <c r="AH766" s="567"/>
      <c r="AI766" s="567"/>
      <c r="AJ766" s="567"/>
    </row>
    <row r="767" spans="1:36" ht="12.75" customHeight="1">
      <c r="A767" s="567"/>
      <c r="B767" s="567"/>
      <c r="C767" s="567"/>
      <c r="D767" s="567"/>
      <c r="E767" s="567"/>
      <c r="F767" s="567"/>
      <c r="G767" s="567"/>
      <c r="H767" s="567"/>
      <c r="I767" s="567"/>
      <c r="J767" s="567"/>
      <c r="K767" s="567"/>
      <c r="L767" s="567"/>
      <c r="M767" s="567"/>
      <c r="N767" s="567"/>
      <c r="O767" s="567"/>
      <c r="P767" s="567"/>
      <c r="Q767" s="567"/>
      <c r="R767" s="567"/>
      <c r="S767" s="567"/>
      <c r="T767" s="567"/>
      <c r="U767" s="567"/>
      <c r="V767" s="567"/>
      <c r="W767" s="567"/>
      <c r="X767" s="567"/>
      <c r="Y767" s="567"/>
      <c r="Z767" s="567"/>
      <c r="AA767" s="567"/>
      <c r="AB767" s="567"/>
      <c r="AC767" s="567"/>
      <c r="AD767" s="567"/>
      <c r="AE767" s="567"/>
      <c r="AF767" s="567"/>
      <c r="AG767" s="567"/>
      <c r="AH767" s="567"/>
      <c r="AI767" s="567"/>
      <c r="AJ767" s="567"/>
    </row>
    <row r="768" spans="1:36" ht="12.75" customHeight="1">
      <c r="A768" s="567"/>
      <c r="B768" s="567"/>
      <c r="C768" s="567"/>
      <c r="D768" s="567"/>
      <c r="E768" s="567"/>
      <c r="F768" s="567"/>
      <c r="G768" s="567"/>
      <c r="H768" s="567"/>
      <c r="I768" s="567"/>
      <c r="J768" s="567"/>
      <c r="K768" s="567"/>
      <c r="L768" s="567"/>
      <c r="M768" s="567"/>
      <c r="N768" s="567"/>
      <c r="O768" s="567"/>
      <c r="P768" s="567"/>
      <c r="Q768" s="567"/>
      <c r="R768" s="567"/>
      <c r="S768" s="567"/>
      <c r="T768" s="567"/>
      <c r="U768" s="567"/>
      <c r="V768" s="567"/>
      <c r="W768" s="567"/>
      <c r="X768" s="567"/>
      <c r="Y768" s="567"/>
      <c r="Z768" s="567"/>
      <c r="AA768" s="567"/>
      <c r="AB768" s="567"/>
      <c r="AC768" s="567"/>
      <c r="AD768" s="567"/>
      <c r="AE768" s="567"/>
      <c r="AF768" s="567"/>
      <c r="AG768" s="567"/>
      <c r="AH768" s="567"/>
      <c r="AI768" s="567"/>
      <c r="AJ768" s="567"/>
    </row>
    <row r="769" spans="1:36" ht="12.75" customHeight="1">
      <c r="A769" s="567"/>
      <c r="B769" s="567"/>
      <c r="C769" s="567"/>
      <c r="D769" s="567"/>
      <c r="E769" s="567"/>
      <c r="F769" s="567"/>
      <c r="G769" s="567"/>
      <c r="H769" s="567"/>
      <c r="I769" s="567"/>
      <c r="J769" s="567"/>
      <c r="K769" s="567"/>
      <c r="L769" s="567"/>
      <c r="M769" s="567"/>
      <c r="N769" s="567"/>
      <c r="O769" s="567"/>
      <c r="P769" s="567"/>
      <c r="Q769" s="567"/>
      <c r="R769" s="567"/>
      <c r="S769" s="567"/>
      <c r="T769" s="567"/>
      <c r="U769" s="567"/>
      <c r="V769" s="567"/>
      <c r="W769" s="567"/>
      <c r="X769" s="567"/>
      <c r="Y769" s="567"/>
      <c r="Z769" s="567"/>
      <c r="AA769" s="567"/>
      <c r="AB769" s="567"/>
      <c r="AC769" s="567"/>
      <c r="AD769" s="567"/>
      <c r="AE769" s="567"/>
      <c r="AF769" s="567"/>
      <c r="AG769" s="567"/>
      <c r="AH769" s="567"/>
      <c r="AI769" s="567"/>
      <c r="AJ769" s="567"/>
    </row>
    <row r="770" spans="1:36" ht="12.75" customHeight="1">
      <c r="A770" s="567"/>
      <c r="B770" s="567"/>
      <c r="C770" s="567"/>
      <c r="D770" s="567"/>
      <c r="E770" s="567"/>
      <c r="F770" s="567"/>
      <c r="G770" s="567"/>
      <c r="H770" s="567"/>
      <c r="I770" s="567"/>
      <c r="J770" s="567"/>
      <c r="K770" s="567"/>
      <c r="L770" s="567"/>
      <c r="M770" s="567"/>
      <c r="N770" s="567"/>
      <c r="O770" s="567"/>
      <c r="P770" s="567"/>
      <c r="Q770" s="567"/>
      <c r="R770" s="567"/>
      <c r="S770" s="567"/>
      <c r="T770" s="567"/>
      <c r="U770" s="567"/>
      <c r="V770" s="567"/>
      <c r="W770" s="567"/>
      <c r="X770" s="567"/>
      <c r="Y770" s="567"/>
      <c r="Z770" s="567"/>
      <c r="AA770" s="567"/>
      <c r="AB770" s="567"/>
      <c r="AC770" s="567"/>
      <c r="AD770" s="567"/>
      <c r="AE770" s="567"/>
      <c r="AF770" s="567"/>
      <c r="AG770" s="567"/>
      <c r="AH770" s="567"/>
      <c r="AI770" s="567"/>
      <c r="AJ770" s="567"/>
    </row>
    <row r="771" spans="1:36" ht="12.75" customHeight="1">
      <c r="A771" s="567"/>
      <c r="B771" s="567"/>
      <c r="C771" s="567"/>
      <c r="D771" s="567"/>
      <c r="E771" s="567"/>
      <c r="F771" s="567"/>
      <c r="G771" s="567"/>
      <c r="H771" s="567"/>
      <c r="I771" s="567"/>
      <c r="J771" s="567"/>
      <c r="K771" s="567"/>
      <c r="L771" s="567"/>
      <c r="M771" s="567"/>
      <c r="N771" s="567"/>
      <c r="O771" s="567"/>
      <c r="P771" s="567"/>
      <c r="Q771" s="567"/>
      <c r="R771" s="567"/>
      <c r="S771" s="567"/>
      <c r="T771" s="567"/>
      <c r="U771" s="567"/>
      <c r="V771" s="567"/>
      <c r="W771" s="567"/>
      <c r="X771" s="567"/>
      <c r="Y771" s="567"/>
      <c r="Z771" s="567"/>
      <c r="AA771" s="567"/>
      <c r="AB771" s="567"/>
      <c r="AC771" s="567"/>
      <c r="AD771" s="567"/>
      <c r="AE771" s="567"/>
      <c r="AF771" s="567"/>
      <c r="AG771" s="567"/>
      <c r="AH771" s="567"/>
      <c r="AI771" s="567"/>
      <c r="AJ771" s="567"/>
    </row>
    <row r="772" spans="1:36" ht="12.75" customHeight="1">
      <c r="A772" s="567"/>
      <c r="B772" s="567"/>
      <c r="C772" s="567"/>
      <c r="D772" s="567"/>
      <c r="E772" s="567"/>
      <c r="F772" s="567"/>
      <c r="G772" s="567"/>
      <c r="H772" s="567"/>
      <c r="I772" s="567"/>
      <c r="J772" s="567"/>
      <c r="K772" s="567"/>
      <c r="L772" s="567"/>
      <c r="M772" s="567"/>
      <c r="N772" s="567"/>
      <c r="O772" s="567"/>
      <c r="P772" s="567"/>
      <c r="Q772" s="567"/>
      <c r="R772" s="567"/>
      <c r="S772" s="567"/>
      <c r="T772" s="567"/>
      <c r="U772" s="567"/>
      <c r="V772" s="567"/>
      <c r="W772" s="567"/>
      <c r="X772" s="567"/>
      <c r="Y772" s="567"/>
      <c r="Z772" s="567"/>
      <c r="AA772" s="567"/>
      <c r="AB772" s="567"/>
      <c r="AC772" s="567"/>
      <c r="AD772" s="567"/>
      <c r="AE772" s="567"/>
      <c r="AF772" s="567"/>
      <c r="AG772" s="567"/>
      <c r="AH772" s="567"/>
      <c r="AI772" s="567"/>
      <c r="AJ772" s="567"/>
    </row>
    <row r="773" spans="1:36" ht="12.75" customHeight="1">
      <c r="A773" s="567"/>
      <c r="B773" s="567"/>
      <c r="C773" s="567"/>
      <c r="D773" s="567"/>
      <c r="E773" s="567"/>
      <c r="F773" s="567"/>
      <c r="G773" s="567"/>
      <c r="H773" s="567"/>
      <c r="I773" s="567"/>
      <c r="J773" s="567"/>
      <c r="K773" s="567"/>
      <c r="L773" s="567"/>
      <c r="M773" s="567"/>
      <c r="N773" s="567"/>
      <c r="O773" s="567"/>
      <c r="P773" s="567"/>
      <c r="Q773" s="567"/>
      <c r="R773" s="567"/>
      <c r="S773" s="567"/>
      <c r="T773" s="567"/>
      <c r="U773" s="567"/>
      <c r="V773" s="567"/>
      <c r="W773" s="567"/>
      <c r="X773" s="567"/>
      <c r="Y773" s="567"/>
      <c r="Z773" s="567"/>
      <c r="AA773" s="567"/>
      <c r="AB773" s="567"/>
      <c r="AC773" s="567"/>
      <c r="AD773" s="567"/>
      <c r="AE773" s="567"/>
      <c r="AF773" s="567"/>
      <c r="AG773" s="567"/>
      <c r="AH773" s="567"/>
      <c r="AI773" s="567"/>
      <c r="AJ773" s="567"/>
    </row>
    <row r="774" spans="1:36" ht="12.75" customHeight="1">
      <c r="A774" s="567"/>
      <c r="B774" s="567"/>
      <c r="C774" s="567"/>
      <c r="D774" s="567"/>
      <c r="E774" s="567"/>
      <c r="F774" s="567"/>
      <c r="G774" s="567"/>
      <c r="H774" s="567"/>
      <c r="I774" s="567"/>
      <c r="J774" s="567"/>
      <c r="K774" s="567"/>
      <c r="L774" s="567"/>
      <c r="M774" s="567"/>
      <c r="N774" s="567"/>
      <c r="O774" s="567"/>
      <c r="P774" s="567"/>
      <c r="Q774" s="567"/>
      <c r="R774" s="567"/>
      <c r="S774" s="567"/>
      <c r="T774" s="567"/>
      <c r="U774" s="567"/>
      <c r="V774" s="567"/>
      <c r="W774" s="567"/>
      <c r="X774" s="567"/>
      <c r="Y774" s="567"/>
      <c r="Z774" s="567"/>
      <c r="AA774" s="567"/>
      <c r="AB774" s="567"/>
      <c r="AC774" s="567"/>
      <c r="AD774" s="567"/>
      <c r="AE774" s="567"/>
      <c r="AF774" s="567"/>
      <c r="AG774" s="567"/>
      <c r="AH774" s="567"/>
      <c r="AI774" s="567"/>
      <c r="AJ774" s="567"/>
    </row>
    <row r="775" spans="1:36" ht="12.75" customHeight="1">
      <c r="A775" s="567"/>
      <c r="B775" s="567"/>
      <c r="C775" s="567"/>
      <c r="D775" s="567"/>
      <c r="E775" s="567"/>
      <c r="F775" s="567"/>
      <c r="G775" s="567"/>
      <c r="H775" s="567"/>
      <c r="I775" s="567"/>
      <c r="J775" s="567"/>
      <c r="K775" s="567"/>
      <c r="L775" s="567"/>
      <c r="M775" s="567"/>
      <c r="N775" s="567"/>
      <c r="O775" s="567"/>
      <c r="P775" s="567"/>
      <c r="Q775" s="567"/>
      <c r="R775" s="567"/>
      <c r="S775" s="567"/>
      <c r="T775" s="567"/>
      <c r="U775" s="567"/>
      <c r="V775" s="567"/>
      <c r="W775" s="567"/>
      <c r="X775" s="567"/>
      <c r="Y775" s="567"/>
      <c r="Z775" s="567"/>
      <c r="AA775" s="567"/>
      <c r="AB775" s="567"/>
      <c r="AC775" s="567"/>
      <c r="AD775" s="567"/>
      <c r="AE775" s="567"/>
      <c r="AF775" s="567"/>
      <c r="AG775" s="567"/>
      <c r="AH775" s="567"/>
      <c r="AI775" s="567"/>
      <c r="AJ775" s="567"/>
    </row>
    <row r="776" spans="1:36" ht="12.75" customHeight="1">
      <c r="A776" s="567"/>
      <c r="B776" s="567"/>
      <c r="C776" s="567"/>
      <c r="D776" s="567"/>
      <c r="E776" s="567"/>
      <c r="F776" s="567"/>
      <c r="G776" s="567"/>
      <c r="H776" s="567"/>
      <c r="I776" s="567"/>
      <c r="J776" s="567"/>
      <c r="K776" s="567"/>
      <c r="L776" s="567"/>
      <c r="M776" s="567"/>
      <c r="N776" s="567"/>
      <c r="O776" s="567"/>
      <c r="P776" s="567"/>
      <c r="Q776" s="567"/>
      <c r="R776" s="567"/>
      <c r="S776" s="567"/>
      <c r="T776" s="567"/>
      <c r="U776" s="567"/>
      <c r="V776" s="567"/>
      <c r="W776" s="567"/>
      <c r="X776" s="567"/>
      <c r="Y776" s="567"/>
      <c r="Z776" s="567"/>
      <c r="AA776" s="567"/>
      <c r="AB776" s="567"/>
      <c r="AC776" s="567"/>
      <c r="AD776" s="567"/>
      <c r="AE776" s="567"/>
      <c r="AF776" s="567"/>
      <c r="AG776" s="567"/>
      <c r="AH776" s="567"/>
      <c r="AI776" s="567"/>
      <c r="AJ776" s="567"/>
    </row>
    <row r="777" spans="1:36" ht="12.75" customHeight="1">
      <c r="A777" s="567"/>
      <c r="B777" s="567"/>
      <c r="C777" s="567"/>
      <c r="D777" s="567"/>
      <c r="E777" s="567"/>
      <c r="F777" s="567"/>
      <c r="G777" s="567"/>
      <c r="H777" s="567"/>
      <c r="I777" s="567"/>
      <c r="J777" s="567"/>
      <c r="K777" s="567"/>
      <c r="L777" s="567"/>
      <c r="M777" s="567"/>
      <c r="N777" s="567"/>
      <c r="O777" s="567"/>
      <c r="P777" s="567"/>
      <c r="Q777" s="567"/>
      <c r="R777" s="567"/>
      <c r="S777" s="567"/>
      <c r="T777" s="567"/>
      <c r="U777" s="567"/>
      <c r="V777" s="567"/>
      <c r="W777" s="567"/>
      <c r="X777" s="567"/>
      <c r="Y777" s="567"/>
      <c r="Z777" s="567"/>
      <c r="AA777" s="567"/>
      <c r="AB777" s="567"/>
      <c r="AC777" s="567"/>
      <c r="AD777" s="567"/>
      <c r="AE777" s="567"/>
      <c r="AF777" s="567"/>
      <c r="AG777" s="567"/>
      <c r="AH777" s="567"/>
      <c r="AI777" s="567"/>
      <c r="AJ777" s="567"/>
    </row>
    <row r="778" spans="1:36" ht="12.75" customHeight="1">
      <c r="A778" s="567"/>
      <c r="B778" s="567"/>
      <c r="C778" s="567"/>
      <c r="D778" s="567"/>
      <c r="E778" s="567"/>
      <c r="F778" s="567"/>
      <c r="G778" s="567"/>
      <c r="H778" s="567"/>
      <c r="I778" s="567"/>
      <c r="J778" s="567"/>
      <c r="K778" s="567"/>
      <c r="L778" s="567"/>
      <c r="M778" s="567"/>
      <c r="N778" s="567"/>
      <c r="O778" s="567"/>
      <c r="P778" s="567"/>
      <c r="Q778" s="567"/>
      <c r="R778" s="567"/>
      <c r="S778" s="567"/>
      <c r="T778" s="567"/>
      <c r="U778" s="567"/>
      <c r="V778" s="567"/>
      <c r="W778" s="567"/>
      <c r="X778" s="567"/>
      <c r="Y778" s="567"/>
      <c r="Z778" s="567"/>
      <c r="AA778" s="567"/>
      <c r="AB778" s="567"/>
      <c r="AC778" s="567"/>
      <c r="AD778" s="567"/>
      <c r="AE778" s="567"/>
      <c r="AF778" s="567"/>
      <c r="AG778" s="567"/>
      <c r="AH778" s="567"/>
      <c r="AI778" s="567"/>
      <c r="AJ778" s="567"/>
    </row>
    <row r="779" spans="1:36" ht="12.75" customHeight="1">
      <c r="A779" s="567"/>
      <c r="B779" s="567"/>
      <c r="C779" s="567"/>
      <c r="D779" s="567"/>
      <c r="E779" s="567"/>
      <c r="F779" s="567"/>
      <c r="G779" s="567"/>
      <c r="H779" s="567"/>
      <c r="I779" s="567"/>
      <c r="J779" s="567"/>
      <c r="K779" s="567"/>
      <c r="L779" s="567"/>
      <c r="M779" s="567"/>
      <c r="N779" s="567"/>
      <c r="O779" s="567"/>
      <c r="P779" s="567"/>
      <c r="Q779" s="567"/>
      <c r="R779" s="567"/>
      <c r="S779" s="567"/>
      <c r="T779" s="567"/>
      <c r="U779" s="567"/>
      <c r="V779" s="567"/>
      <c r="W779" s="567"/>
      <c r="X779" s="567"/>
      <c r="Y779" s="567"/>
      <c r="Z779" s="567"/>
      <c r="AA779" s="567"/>
      <c r="AB779" s="567"/>
      <c r="AC779" s="567"/>
      <c r="AD779" s="567"/>
      <c r="AE779" s="567"/>
      <c r="AF779" s="567"/>
      <c r="AG779" s="567"/>
      <c r="AH779" s="567"/>
      <c r="AI779" s="567"/>
      <c r="AJ779" s="567"/>
    </row>
    <row r="780" spans="1:36" ht="12.75" customHeight="1">
      <c r="A780" s="567"/>
      <c r="B780" s="567"/>
      <c r="C780" s="567"/>
      <c r="D780" s="567"/>
      <c r="E780" s="567"/>
      <c r="F780" s="567"/>
      <c r="G780" s="567"/>
      <c r="H780" s="567"/>
      <c r="I780" s="567"/>
      <c r="J780" s="567"/>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7"/>
      <c r="AG780" s="567"/>
      <c r="AH780" s="567"/>
      <c r="AI780" s="567"/>
      <c r="AJ780" s="567"/>
    </row>
    <row r="781" spans="1:36" ht="12.75" customHeight="1">
      <c r="A781" s="567"/>
      <c r="B781" s="567"/>
      <c r="C781" s="567"/>
      <c r="D781" s="567"/>
      <c r="E781" s="567"/>
      <c r="F781" s="567"/>
      <c r="G781" s="567"/>
      <c r="H781" s="567"/>
      <c r="I781" s="567"/>
      <c r="J781" s="567"/>
      <c r="K781" s="567"/>
      <c r="L781" s="567"/>
      <c r="M781" s="567"/>
      <c r="N781" s="567"/>
      <c r="O781" s="567"/>
      <c r="P781" s="567"/>
      <c r="Q781" s="567"/>
      <c r="R781" s="567"/>
      <c r="S781" s="567"/>
      <c r="T781" s="567"/>
      <c r="U781" s="567"/>
      <c r="V781" s="567"/>
      <c r="W781" s="567"/>
      <c r="X781" s="567"/>
      <c r="Y781" s="567"/>
      <c r="Z781" s="567"/>
      <c r="AA781" s="567"/>
      <c r="AB781" s="567"/>
      <c r="AC781" s="567"/>
      <c r="AD781" s="567"/>
      <c r="AE781" s="567"/>
      <c r="AF781" s="567"/>
      <c r="AG781" s="567"/>
      <c r="AH781" s="567"/>
      <c r="AI781" s="567"/>
      <c r="AJ781" s="567"/>
    </row>
    <row r="782" spans="1:36" ht="12.75" customHeight="1">
      <c r="A782" s="567"/>
      <c r="B782" s="567"/>
      <c r="C782" s="567"/>
      <c r="D782" s="567"/>
      <c r="E782" s="567"/>
      <c r="F782" s="567"/>
      <c r="G782" s="567"/>
      <c r="H782" s="567"/>
      <c r="I782" s="567"/>
      <c r="J782" s="567"/>
      <c r="K782" s="567"/>
      <c r="L782" s="567"/>
      <c r="M782" s="567"/>
      <c r="N782" s="567"/>
      <c r="O782" s="567"/>
      <c r="P782" s="567"/>
      <c r="Q782" s="567"/>
      <c r="R782" s="567"/>
      <c r="S782" s="567"/>
      <c r="T782" s="567"/>
      <c r="U782" s="567"/>
      <c r="V782" s="567"/>
      <c r="W782" s="567"/>
      <c r="X782" s="567"/>
      <c r="Y782" s="567"/>
      <c r="Z782" s="567"/>
      <c r="AA782" s="567"/>
      <c r="AB782" s="567"/>
      <c r="AC782" s="567"/>
      <c r="AD782" s="567"/>
      <c r="AE782" s="567"/>
      <c r="AF782" s="567"/>
      <c r="AG782" s="567"/>
      <c r="AH782" s="567"/>
      <c r="AI782" s="567"/>
      <c r="AJ782" s="567"/>
    </row>
    <row r="783" spans="1:36" ht="12.75" customHeight="1">
      <c r="A783" s="567"/>
      <c r="B783" s="567"/>
      <c r="C783" s="567"/>
      <c r="D783" s="567"/>
      <c r="E783" s="567"/>
      <c r="F783" s="567"/>
      <c r="G783" s="567"/>
      <c r="H783" s="567"/>
      <c r="I783" s="567"/>
      <c r="J783" s="567"/>
      <c r="K783" s="567"/>
      <c r="L783" s="567"/>
      <c r="M783" s="567"/>
      <c r="N783" s="567"/>
      <c r="O783" s="567"/>
      <c r="P783" s="567"/>
      <c r="Q783" s="567"/>
      <c r="R783" s="567"/>
      <c r="S783" s="567"/>
      <c r="T783" s="567"/>
      <c r="U783" s="567"/>
      <c r="V783" s="567"/>
      <c r="W783" s="567"/>
      <c r="X783" s="567"/>
      <c r="Y783" s="567"/>
      <c r="Z783" s="567"/>
      <c r="AA783" s="567"/>
      <c r="AB783" s="567"/>
      <c r="AC783" s="567"/>
      <c r="AD783" s="567"/>
      <c r="AE783" s="567"/>
      <c r="AF783" s="567"/>
      <c r="AG783" s="567"/>
      <c r="AH783" s="567"/>
      <c r="AI783" s="567"/>
      <c r="AJ783" s="567"/>
    </row>
    <row r="784" spans="1:36" ht="12.75" customHeight="1">
      <c r="A784" s="567"/>
      <c r="B784" s="567"/>
      <c r="C784" s="567"/>
      <c r="D784" s="567"/>
      <c r="E784" s="567"/>
      <c r="F784" s="567"/>
      <c r="G784" s="567"/>
      <c r="H784" s="567"/>
      <c r="I784" s="567"/>
      <c r="J784" s="567"/>
      <c r="K784" s="567"/>
      <c r="L784" s="567"/>
      <c r="M784" s="567"/>
      <c r="N784" s="567"/>
      <c r="O784" s="567"/>
      <c r="P784" s="567"/>
      <c r="Q784" s="567"/>
      <c r="R784" s="567"/>
      <c r="S784" s="567"/>
      <c r="T784" s="567"/>
      <c r="U784" s="567"/>
      <c r="V784" s="567"/>
      <c r="W784" s="567"/>
      <c r="X784" s="567"/>
      <c r="Y784" s="567"/>
      <c r="Z784" s="567"/>
      <c r="AA784" s="567"/>
      <c r="AB784" s="567"/>
      <c r="AC784" s="567"/>
      <c r="AD784" s="567"/>
      <c r="AE784" s="567"/>
      <c r="AF784" s="567"/>
      <c r="AG784" s="567"/>
      <c r="AH784" s="567"/>
      <c r="AI784" s="567"/>
      <c r="AJ784" s="567"/>
    </row>
    <row r="785" spans="1:36" ht="12.75" customHeight="1">
      <c r="A785" s="567"/>
      <c r="B785" s="567"/>
      <c r="C785" s="567"/>
      <c r="D785" s="567"/>
      <c r="E785" s="567"/>
      <c r="F785" s="567"/>
      <c r="G785" s="567"/>
      <c r="H785" s="567"/>
      <c r="I785" s="567"/>
      <c r="J785" s="567"/>
      <c r="K785" s="567"/>
      <c r="L785" s="567"/>
      <c r="M785" s="567"/>
      <c r="N785" s="567"/>
      <c r="O785" s="567"/>
      <c r="P785" s="567"/>
      <c r="Q785" s="567"/>
      <c r="R785" s="567"/>
      <c r="S785" s="567"/>
      <c r="T785" s="567"/>
      <c r="U785" s="567"/>
      <c r="V785" s="567"/>
      <c r="W785" s="567"/>
      <c r="X785" s="567"/>
      <c r="Y785" s="567"/>
      <c r="Z785" s="567"/>
      <c r="AA785" s="567"/>
      <c r="AB785" s="567"/>
      <c r="AC785" s="567"/>
      <c r="AD785" s="567"/>
      <c r="AE785" s="567"/>
      <c r="AF785" s="567"/>
      <c r="AG785" s="567"/>
      <c r="AH785" s="567"/>
      <c r="AI785" s="567"/>
      <c r="AJ785" s="567"/>
    </row>
    <row r="786" spans="1:36" ht="12.75" customHeight="1">
      <c r="A786" s="567"/>
      <c r="B786" s="567"/>
      <c r="C786" s="567"/>
      <c r="D786" s="567"/>
      <c r="E786" s="567"/>
      <c r="F786" s="567"/>
      <c r="G786" s="567"/>
      <c r="H786" s="567"/>
      <c r="I786" s="567"/>
      <c r="J786" s="567"/>
      <c r="K786" s="567"/>
      <c r="L786" s="567"/>
      <c r="M786" s="567"/>
      <c r="N786" s="567"/>
      <c r="O786" s="567"/>
      <c r="P786" s="567"/>
      <c r="Q786" s="567"/>
      <c r="R786" s="567"/>
      <c r="S786" s="567"/>
      <c r="T786" s="567"/>
      <c r="U786" s="567"/>
      <c r="V786" s="567"/>
      <c r="W786" s="567"/>
      <c r="X786" s="567"/>
      <c r="Y786" s="567"/>
      <c r="Z786" s="567"/>
      <c r="AA786" s="567"/>
      <c r="AB786" s="567"/>
      <c r="AC786" s="567"/>
      <c r="AD786" s="567"/>
      <c r="AE786" s="567"/>
      <c r="AF786" s="567"/>
      <c r="AG786" s="567"/>
      <c r="AH786" s="567"/>
      <c r="AI786" s="567"/>
      <c r="AJ786" s="567"/>
    </row>
    <row r="787" spans="1:36" ht="12.75" customHeight="1">
      <c r="A787" s="567"/>
      <c r="B787" s="567"/>
      <c r="C787" s="567"/>
      <c r="D787" s="567"/>
      <c r="E787" s="567"/>
      <c r="F787" s="567"/>
      <c r="G787" s="567"/>
      <c r="H787" s="567"/>
      <c r="I787" s="567"/>
      <c r="J787" s="567"/>
      <c r="K787" s="567"/>
      <c r="L787" s="567"/>
      <c r="M787" s="567"/>
      <c r="N787" s="567"/>
      <c r="O787" s="567"/>
      <c r="P787" s="567"/>
      <c r="Q787" s="567"/>
      <c r="R787" s="567"/>
      <c r="S787" s="567"/>
      <c r="T787" s="567"/>
      <c r="U787" s="567"/>
      <c r="V787" s="567"/>
      <c r="W787" s="567"/>
      <c r="X787" s="567"/>
      <c r="Y787" s="567"/>
      <c r="Z787" s="567"/>
      <c r="AA787" s="567"/>
      <c r="AB787" s="567"/>
      <c r="AC787" s="567"/>
      <c r="AD787" s="567"/>
      <c r="AE787" s="567"/>
      <c r="AF787" s="567"/>
      <c r="AG787" s="567"/>
      <c r="AH787" s="567"/>
      <c r="AI787" s="567"/>
      <c r="AJ787" s="567"/>
    </row>
    <row r="788" spans="1:36" ht="12.75" customHeight="1">
      <c r="A788" s="567"/>
      <c r="B788" s="567"/>
      <c r="C788" s="567"/>
      <c r="D788" s="567"/>
      <c r="E788" s="567"/>
      <c r="F788" s="567"/>
      <c r="G788" s="567"/>
      <c r="H788" s="567"/>
      <c r="I788" s="567"/>
      <c r="J788" s="567"/>
      <c r="K788" s="567"/>
      <c r="L788" s="567"/>
      <c r="M788" s="567"/>
      <c r="N788" s="567"/>
      <c r="O788" s="567"/>
      <c r="P788" s="567"/>
      <c r="Q788" s="567"/>
      <c r="R788" s="567"/>
      <c r="S788" s="567"/>
      <c r="T788" s="567"/>
      <c r="U788" s="567"/>
      <c r="V788" s="567"/>
      <c r="W788" s="567"/>
      <c r="X788" s="567"/>
      <c r="Y788" s="567"/>
      <c r="Z788" s="567"/>
      <c r="AA788" s="567"/>
      <c r="AB788" s="567"/>
      <c r="AC788" s="567"/>
      <c r="AD788" s="567"/>
      <c r="AE788" s="567"/>
      <c r="AF788" s="567"/>
      <c r="AG788" s="567"/>
      <c r="AH788" s="567"/>
      <c r="AI788" s="567"/>
      <c r="AJ788" s="567"/>
    </row>
    <row r="789" spans="1:36" ht="12.75" customHeight="1">
      <c r="A789" s="567"/>
      <c r="B789" s="567"/>
      <c r="C789" s="567"/>
      <c r="D789" s="567"/>
      <c r="E789" s="567"/>
      <c r="F789" s="567"/>
      <c r="G789" s="567"/>
      <c r="H789" s="567"/>
      <c r="I789" s="567"/>
      <c r="J789" s="567"/>
      <c r="K789" s="567"/>
      <c r="L789" s="567"/>
      <c r="M789" s="567"/>
      <c r="N789" s="567"/>
      <c r="O789" s="567"/>
      <c r="P789" s="567"/>
      <c r="Q789" s="567"/>
      <c r="R789" s="567"/>
      <c r="S789" s="567"/>
      <c r="T789" s="567"/>
      <c r="U789" s="567"/>
      <c r="V789" s="567"/>
      <c r="W789" s="567"/>
      <c r="X789" s="567"/>
      <c r="Y789" s="567"/>
      <c r="Z789" s="567"/>
      <c r="AA789" s="567"/>
      <c r="AB789" s="567"/>
      <c r="AC789" s="567"/>
      <c r="AD789" s="567"/>
      <c r="AE789" s="567"/>
      <c r="AF789" s="567"/>
      <c r="AG789" s="567"/>
      <c r="AH789" s="567"/>
      <c r="AI789" s="567"/>
      <c r="AJ789" s="567"/>
    </row>
    <row r="790" spans="1:36" ht="12.75" customHeight="1">
      <c r="A790" s="567"/>
      <c r="B790" s="567"/>
      <c r="C790" s="567"/>
      <c r="D790" s="567"/>
      <c r="E790" s="567"/>
      <c r="F790" s="567"/>
      <c r="G790" s="567"/>
      <c r="H790" s="567"/>
      <c r="I790" s="567"/>
      <c r="J790" s="567"/>
      <c r="K790" s="567"/>
      <c r="L790" s="567"/>
      <c r="M790" s="567"/>
      <c r="N790" s="567"/>
      <c r="O790" s="567"/>
      <c r="P790" s="567"/>
      <c r="Q790" s="567"/>
      <c r="R790" s="567"/>
      <c r="S790" s="567"/>
      <c r="T790" s="567"/>
      <c r="U790" s="567"/>
      <c r="V790" s="567"/>
      <c r="W790" s="567"/>
      <c r="X790" s="567"/>
      <c r="Y790" s="567"/>
      <c r="Z790" s="567"/>
      <c r="AA790" s="567"/>
      <c r="AB790" s="567"/>
      <c r="AC790" s="567"/>
      <c r="AD790" s="567"/>
      <c r="AE790" s="567"/>
      <c r="AF790" s="567"/>
      <c r="AG790" s="567"/>
      <c r="AH790" s="567"/>
      <c r="AI790" s="567"/>
      <c r="AJ790" s="567"/>
    </row>
    <row r="791" spans="1:36" ht="12.75" customHeight="1">
      <c r="A791" s="567"/>
      <c r="B791" s="567"/>
      <c r="C791" s="567"/>
      <c r="D791" s="567"/>
      <c r="E791" s="567"/>
      <c r="F791" s="567"/>
      <c r="G791" s="567"/>
      <c r="H791" s="567"/>
      <c r="I791" s="567"/>
      <c r="J791" s="567"/>
      <c r="K791" s="567"/>
      <c r="L791" s="567"/>
      <c r="M791" s="567"/>
      <c r="N791" s="567"/>
      <c r="O791" s="567"/>
      <c r="P791" s="567"/>
      <c r="Q791" s="567"/>
      <c r="R791" s="567"/>
      <c r="S791" s="567"/>
      <c r="T791" s="567"/>
      <c r="U791" s="567"/>
      <c r="V791" s="567"/>
      <c r="W791" s="567"/>
      <c r="X791" s="567"/>
      <c r="Y791" s="567"/>
      <c r="Z791" s="567"/>
      <c r="AA791" s="567"/>
      <c r="AB791" s="567"/>
      <c r="AC791" s="567"/>
      <c r="AD791" s="567"/>
      <c r="AE791" s="567"/>
      <c r="AF791" s="567"/>
      <c r="AG791" s="567"/>
      <c r="AH791" s="567"/>
      <c r="AI791" s="567"/>
      <c r="AJ791" s="567"/>
    </row>
    <row r="792" spans="1:36" ht="12.75" customHeight="1">
      <c r="A792" s="567"/>
      <c r="B792" s="567"/>
      <c r="C792" s="567"/>
      <c r="D792" s="567"/>
      <c r="E792" s="567"/>
      <c r="F792" s="567"/>
      <c r="G792" s="567"/>
      <c r="H792" s="567"/>
      <c r="I792" s="567"/>
      <c r="J792" s="567"/>
      <c r="K792" s="567"/>
      <c r="L792" s="567"/>
      <c r="M792" s="567"/>
      <c r="N792" s="567"/>
      <c r="O792" s="567"/>
      <c r="P792" s="567"/>
      <c r="Q792" s="567"/>
      <c r="R792" s="567"/>
      <c r="S792" s="567"/>
      <c r="T792" s="567"/>
      <c r="U792" s="567"/>
      <c r="V792" s="567"/>
      <c r="W792" s="567"/>
      <c r="X792" s="567"/>
      <c r="Y792" s="567"/>
      <c r="Z792" s="567"/>
      <c r="AA792" s="567"/>
      <c r="AB792" s="567"/>
      <c r="AC792" s="567"/>
      <c r="AD792" s="567"/>
      <c r="AE792" s="567"/>
      <c r="AF792" s="567"/>
      <c r="AG792" s="567"/>
      <c r="AH792" s="567"/>
      <c r="AI792" s="567"/>
      <c r="AJ792" s="567"/>
    </row>
    <row r="793" spans="1:36" ht="12.75" customHeight="1">
      <c r="A793" s="567"/>
      <c r="B793" s="567"/>
      <c r="C793" s="567"/>
      <c r="D793" s="567"/>
      <c r="E793" s="567"/>
      <c r="F793" s="567"/>
      <c r="G793" s="567"/>
      <c r="H793" s="567"/>
      <c r="I793" s="567"/>
      <c r="J793" s="567"/>
      <c r="K793" s="567"/>
      <c r="L793" s="567"/>
      <c r="M793" s="567"/>
      <c r="N793" s="567"/>
      <c r="O793" s="567"/>
      <c r="P793" s="567"/>
      <c r="Q793" s="567"/>
      <c r="R793" s="567"/>
      <c r="S793" s="567"/>
      <c r="T793" s="567"/>
      <c r="U793" s="567"/>
      <c r="V793" s="567"/>
      <c r="W793" s="567"/>
      <c r="X793" s="567"/>
      <c r="Y793" s="567"/>
      <c r="Z793" s="567"/>
      <c r="AA793" s="567"/>
      <c r="AB793" s="567"/>
      <c r="AC793" s="567"/>
      <c r="AD793" s="567"/>
      <c r="AE793" s="567"/>
      <c r="AF793" s="567"/>
      <c r="AG793" s="567"/>
      <c r="AH793" s="567"/>
      <c r="AI793" s="567"/>
      <c r="AJ793" s="567"/>
    </row>
    <row r="794" spans="1:36" ht="12.75" customHeight="1">
      <c r="A794" s="567"/>
      <c r="B794" s="567"/>
      <c r="C794" s="567"/>
      <c r="D794" s="567"/>
      <c r="E794" s="567"/>
      <c r="F794" s="567"/>
      <c r="G794" s="567"/>
      <c r="H794" s="567"/>
      <c r="I794" s="567"/>
      <c r="J794" s="567"/>
      <c r="K794" s="567"/>
      <c r="L794" s="567"/>
      <c r="M794" s="567"/>
      <c r="N794" s="567"/>
      <c r="O794" s="567"/>
      <c r="P794" s="567"/>
      <c r="Q794" s="567"/>
      <c r="R794" s="567"/>
      <c r="S794" s="567"/>
      <c r="T794" s="567"/>
      <c r="U794" s="567"/>
      <c r="V794" s="567"/>
      <c r="W794" s="567"/>
      <c r="X794" s="567"/>
      <c r="Y794" s="567"/>
      <c r="Z794" s="567"/>
      <c r="AA794" s="567"/>
      <c r="AB794" s="567"/>
      <c r="AC794" s="567"/>
      <c r="AD794" s="567"/>
      <c r="AE794" s="567"/>
      <c r="AF794" s="567"/>
      <c r="AG794" s="567"/>
      <c r="AH794" s="567"/>
      <c r="AI794" s="567"/>
      <c r="AJ794" s="567"/>
    </row>
    <row r="795" spans="1:36" ht="12.75" customHeight="1">
      <c r="A795" s="567"/>
      <c r="B795" s="567"/>
      <c r="C795" s="567"/>
      <c r="D795" s="567"/>
      <c r="E795" s="567"/>
      <c r="F795" s="567"/>
      <c r="G795" s="567"/>
      <c r="H795" s="567"/>
      <c r="I795" s="567"/>
      <c r="J795" s="567"/>
      <c r="K795" s="567"/>
      <c r="L795" s="567"/>
      <c r="M795" s="567"/>
      <c r="N795" s="567"/>
      <c r="O795" s="567"/>
      <c r="P795" s="567"/>
      <c r="Q795" s="567"/>
      <c r="R795" s="567"/>
      <c r="S795" s="567"/>
      <c r="T795" s="567"/>
      <c r="U795" s="567"/>
      <c r="V795" s="567"/>
      <c r="W795" s="567"/>
      <c r="X795" s="567"/>
      <c r="Y795" s="567"/>
      <c r="Z795" s="567"/>
      <c r="AA795" s="567"/>
      <c r="AB795" s="567"/>
      <c r="AC795" s="567"/>
      <c r="AD795" s="567"/>
      <c r="AE795" s="567"/>
      <c r="AF795" s="567"/>
      <c r="AG795" s="567"/>
      <c r="AH795" s="567"/>
      <c r="AI795" s="567"/>
      <c r="AJ795" s="567"/>
    </row>
    <row r="796" spans="1:36" ht="12.75" customHeight="1">
      <c r="A796" s="567"/>
      <c r="B796" s="567"/>
      <c r="C796" s="567"/>
      <c r="D796" s="567"/>
      <c r="E796" s="567"/>
      <c r="F796" s="567"/>
      <c r="G796" s="567"/>
      <c r="H796" s="567"/>
      <c r="I796" s="567"/>
      <c r="J796" s="567"/>
      <c r="K796" s="567"/>
      <c r="L796" s="567"/>
      <c r="M796" s="567"/>
      <c r="N796" s="567"/>
      <c r="O796" s="567"/>
      <c r="P796" s="567"/>
      <c r="Q796" s="567"/>
      <c r="R796" s="567"/>
      <c r="S796" s="567"/>
      <c r="T796" s="567"/>
      <c r="U796" s="567"/>
      <c r="V796" s="567"/>
      <c r="W796" s="567"/>
      <c r="X796" s="567"/>
      <c r="Y796" s="567"/>
      <c r="Z796" s="567"/>
      <c r="AA796" s="567"/>
      <c r="AB796" s="567"/>
      <c r="AC796" s="567"/>
      <c r="AD796" s="567"/>
      <c r="AE796" s="567"/>
      <c r="AF796" s="567"/>
      <c r="AG796" s="567"/>
      <c r="AH796" s="567"/>
      <c r="AI796" s="567"/>
      <c r="AJ796" s="567"/>
    </row>
    <row r="797" spans="1:36" ht="12.75" customHeight="1">
      <c r="A797" s="567"/>
      <c r="B797" s="567"/>
      <c r="C797" s="567"/>
      <c r="D797" s="567"/>
      <c r="E797" s="567"/>
      <c r="F797" s="567"/>
      <c r="G797" s="567"/>
      <c r="H797" s="567"/>
      <c r="I797" s="567"/>
      <c r="J797" s="567"/>
      <c r="K797" s="567"/>
      <c r="L797" s="567"/>
      <c r="M797" s="567"/>
      <c r="N797" s="567"/>
      <c r="O797" s="567"/>
      <c r="P797" s="567"/>
      <c r="Q797" s="567"/>
      <c r="R797" s="567"/>
      <c r="S797" s="567"/>
      <c r="T797" s="567"/>
      <c r="U797" s="567"/>
      <c r="V797" s="567"/>
      <c r="W797" s="567"/>
      <c r="X797" s="567"/>
      <c r="Y797" s="567"/>
      <c r="Z797" s="567"/>
      <c r="AA797" s="567"/>
      <c r="AB797" s="567"/>
      <c r="AC797" s="567"/>
      <c r="AD797" s="567"/>
      <c r="AE797" s="567"/>
      <c r="AF797" s="567"/>
      <c r="AG797" s="567"/>
      <c r="AH797" s="567"/>
      <c r="AI797" s="567"/>
      <c r="AJ797" s="567"/>
    </row>
    <row r="798" spans="1:36" ht="12.75" customHeight="1">
      <c r="A798" s="567"/>
      <c r="B798" s="567"/>
      <c r="C798" s="567"/>
      <c r="D798" s="567"/>
      <c r="E798" s="567"/>
      <c r="F798" s="567"/>
      <c r="G798" s="567"/>
      <c r="H798" s="567"/>
      <c r="I798" s="567"/>
      <c r="J798" s="567"/>
      <c r="K798" s="567"/>
      <c r="L798" s="567"/>
      <c r="M798" s="567"/>
      <c r="N798" s="567"/>
      <c r="O798" s="567"/>
      <c r="P798" s="567"/>
      <c r="Q798" s="567"/>
      <c r="R798" s="567"/>
      <c r="S798" s="567"/>
      <c r="T798" s="567"/>
      <c r="U798" s="567"/>
      <c r="V798" s="567"/>
      <c r="W798" s="567"/>
      <c r="X798" s="567"/>
      <c r="Y798" s="567"/>
      <c r="Z798" s="567"/>
      <c r="AA798" s="567"/>
      <c r="AB798" s="567"/>
      <c r="AC798" s="567"/>
      <c r="AD798" s="567"/>
      <c r="AE798" s="567"/>
      <c r="AF798" s="567"/>
      <c r="AG798" s="567"/>
      <c r="AH798" s="567"/>
      <c r="AI798" s="567"/>
      <c r="AJ798" s="567"/>
    </row>
    <row r="799" spans="1:36" ht="12.75" customHeight="1">
      <c r="A799" s="567"/>
      <c r="B799" s="567"/>
      <c r="C799" s="567"/>
      <c r="D799" s="567"/>
      <c r="E799" s="567"/>
      <c r="F799" s="567"/>
      <c r="G799" s="567"/>
      <c r="H799" s="567"/>
      <c r="I799" s="567"/>
      <c r="J799" s="567"/>
      <c r="K799" s="567"/>
      <c r="L799" s="567"/>
      <c r="M799" s="567"/>
      <c r="N799" s="567"/>
      <c r="O799" s="567"/>
      <c r="P799" s="567"/>
      <c r="Q799" s="567"/>
      <c r="R799" s="567"/>
      <c r="S799" s="567"/>
      <c r="T799" s="567"/>
      <c r="U799" s="567"/>
      <c r="V799" s="567"/>
      <c r="W799" s="567"/>
      <c r="X799" s="567"/>
      <c r="Y799" s="567"/>
      <c r="Z799" s="567"/>
      <c r="AA799" s="567"/>
      <c r="AB799" s="567"/>
      <c r="AC799" s="567"/>
      <c r="AD799" s="567"/>
      <c r="AE799" s="567"/>
      <c r="AF799" s="567"/>
      <c r="AG799" s="567"/>
      <c r="AH799" s="567"/>
      <c r="AI799" s="567"/>
      <c r="AJ799" s="567"/>
    </row>
    <row r="800" spans="1:36" ht="12.75" customHeight="1">
      <c r="A800" s="567"/>
      <c r="B800" s="567"/>
      <c r="C800" s="567"/>
      <c r="D800" s="567"/>
      <c r="E800" s="567"/>
      <c r="F800" s="567"/>
      <c r="G800" s="567"/>
      <c r="H800" s="567"/>
      <c r="I800" s="567"/>
      <c r="J800" s="567"/>
      <c r="K800" s="567"/>
      <c r="L800" s="567"/>
      <c r="M800" s="567"/>
      <c r="N800" s="567"/>
      <c r="O800" s="567"/>
      <c r="P800" s="567"/>
      <c r="Q800" s="567"/>
      <c r="R800" s="567"/>
      <c r="S800" s="567"/>
      <c r="T800" s="567"/>
      <c r="U800" s="567"/>
      <c r="V800" s="567"/>
      <c r="W800" s="567"/>
      <c r="X800" s="567"/>
      <c r="Y800" s="567"/>
      <c r="Z800" s="567"/>
      <c r="AA800" s="567"/>
      <c r="AB800" s="567"/>
      <c r="AC800" s="567"/>
      <c r="AD800" s="567"/>
      <c r="AE800" s="567"/>
      <c r="AF800" s="567"/>
      <c r="AG800" s="567"/>
      <c r="AH800" s="567"/>
      <c r="AI800" s="567"/>
      <c r="AJ800" s="567"/>
    </row>
    <row r="801" spans="1:36" ht="12.75" customHeight="1">
      <c r="A801" s="567"/>
      <c r="B801" s="567"/>
      <c r="C801" s="567"/>
      <c r="D801" s="567"/>
      <c r="E801" s="567"/>
      <c r="F801" s="567"/>
      <c r="G801" s="567"/>
      <c r="H801" s="567"/>
      <c r="I801" s="567"/>
      <c r="J801" s="567"/>
      <c r="K801" s="567"/>
      <c r="L801" s="567"/>
      <c r="M801" s="567"/>
      <c r="N801" s="567"/>
      <c r="O801" s="567"/>
      <c r="P801" s="567"/>
      <c r="Q801" s="567"/>
      <c r="R801" s="567"/>
      <c r="S801" s="567"/>
      <c r="T801" s="567"/>
      <c r="U801" s="567"/>
      <c r="V801" s="567"/>
      <c r="W801" s="567"/>
      <c r="X801" s="567"/>
      <c r="Y801" s="567"/>
      <c r="Z801" s="567"/>
      <c r="AA801" s="567"/>
      <c r="AB801" s="567"/>
      <c r="AC801" s="567"/>
      <c r="AD801" s="567"/>
      <c r="AE801" s="567"/>
      <c r="AF801" s="567"/>
      <c r="AG801" s="567"/>
      <c r="AH801" s="567"/>
      <c r="AI801" s="567"/>
      <c r="AJ801" s="567"/>
    </row>
    <row r="802" spans="1:36" ht="12.75" customHeight="1">
      <c r="A802" s="567"/>
      <c r="B802" s="567"/>
      <c r="C802" s="567"/>
      <c r="D802" s="567"/>
      <c r="E802" s="567"/>
      <c r="F802" s="567"/>
      <c r="G802" s="567"/>
      <c r="H802" s="567"/>
      <c r="I802" s="567"/>
      <c r="J802" s="567"/>
      <c r="K802" s="567"/>
      <c r="L802" s="567"/>
      <c r="M802" s="567"/>
      <c r="N802" s="567"/>
      <c r="O802" s="567"/>
      <c r="P802" s="567"/>
      <c r="Q802" s="567"/>
      <c r="R802" s="567"/>
      <c r="S802" s="567"/>
      <c r="T802" s="567"/>
      <c r="U802" s="567"/>
      <c r="V802" s="567"/>
      <c r="W802" s="567"/>
      <c r="X802" s="567"/>
      <c r="Y802" s="567"/>
      <c r="Z802" s="567"/>
      <c r="AA802" s="567"/>
      <c r="AB802" s="567"/>
      <c r="AC802" s="567"/>
      <c r="AD802" s="567"/>
      <c r="AE802" s="567"/>
      <c r="AF802" s="567"/>
      <c r="AG802" s="567"/>
      <c r="AH802" s="567"/>
      <c r="AI802" s="567"/>
      <c r="AJ802" s="567"/>
    </row>
    <row r="803" spans="1:36" ht="12.75" customHeight="1">
      <c r="A803" s="567"/>
      <c r="B803" s="567"/>
      <c r="C803" s="567"/>
      <c r="D803" s="567"/>
      <c r="E803" s="567"/>
      <c r="F803" s="567"/>
      <c r="G803" s="567"/>
      <c r="H803" s="567"/>
      <c r="I803" s="567"/>
      <c r="J803" s="567"/>
      <c r="K803" s="567"/>
      <c r="L803" s="567"/>
      <c r="M803" s="567"/>
      <c r="N803" s="567"/>
      <c r="O803" s="567"/>
      <c r="P803" s="567"/>
      <c r="Q803" s="567"/>
      <c r="R803" s="567"/>
      <c r="S803" s="567"/>
      <c r="T803" s="567"/>
      <c r="U803" s="567"/>
      <c r="V803" s="567"/>
      <c r="W803" s="567"/>
      <c r="X803" s="567"/>
      <c r="Y803" s="567"/>
      <c r="Z803" s="567"/>
      <c r="AA803" s="567"/>
      <c r="AB803" s="567"/>
      <c r="AC803" s="567"/>
      <c r="AD803" s="567"/>
      <c r="AE803" s="567"/>
      <c r="AF803" s="567"/>
      <c r="AG803" s="567"/>
      <c r="AH803" s="567"/>
      <c r="AI803" s="567"/>
      <c r="AJ803" s="567"/>
    </row>
    <row r="804" spans="1:36" ht="12.75" customHeight="1">
      <c r="A804" s="567"/>
      <c r="B804" s="567"/>
      <c r="C804" s="567"/>
      <c r="D804" s="567"/>
      <c r="E804" s="567"/>
      <c r="F804" s="567"/>
      <c r="G804" s="567"/>
      <c r="H804" s="567"/>
      <c r="I804" s="567"/>
      <c r="J804" s="567"/>
      <c r="K804" s="567"/>
      <c r="L804" s="567"/>
      <c r="M804" s="567"/>
      <c r="N804" s="567"/>
      <c r="O804" s="567"/>
      <c r="P804" s="567"/>
      <c r="Q804" s="567"/>
      <c r="R804" s="567"/>
      <c r="S804" s="567"/>
      <c r="T804" s="567"/>
      <c r="U804" s="567"/>
      <c r="V804" s="567"/>
      <c r="W804" s="567"/>
      <c r="X804" s="567"/>
      <c r="Y804" s="567"/>
      <c r="Z804" s="567"/>
      <c r="AA804" s="567"/>
      <c r="AB804" s="567"/>
      <c r="AC804" s="567"/>
      <c r="AD804" s="567"/>
      <c r="AE804" s="567"/>
      <c r="AF804" s="567"/>
      <c r="AG804" s="567"/>
      <c r="AH804" s="567"/>
      <c r="AI804" s="567"/>
      <c r="AJ804" s="567"/>
    </row>
    <row r="805" spans="1:36" ht="12.75" customHeight="1">
      <c r="A805" s="567"/>
      <c r="B805" s="567"/>
      <c r="C805" s="567"/>
      <c r="D805" s="567"/>
      <c r="E805" s="567"/>
      <c r="F805" s="567"/>
      <c r="G805" s="567"/>
      <c r="H805" s="567"/>
      <c r="I805" s="567"/>
      <c r="J805" s="567"/>
      <c r="K805" s="567"/>
      <c r="L805" s="567"/>
      <c r="M805" s="567"/>
      <c r="N805" s="567"/>
      <c r="O805" s="567"/>
      <c r="P805" s="567"/>
      <c r="Q805" s="567"/>
      <c r="R805" s="567"/>
      <c r="S805" s="567"/>
      <c r="T805" s="567"/>
      <c r="U805" s="567"/>
      <c r="V805" s="567"/>
      <c r="W805" s="567"/>
      <c r="X805" s="567"/>
      <c r="Y805" s="567"/>
      <c r="Z805" s="567"/>
      <c r="AA805" s="567"/>
      <c r="AB805" s="567"/>
      <c r="AC805" s="567"/>
      <c r="AD805" s="567"/>
      <c r="AE805" s="567"/>
      <c r="AF805" s="567"/>
      <c r="AG805" s="567"/>
      <c r="AH805" s="567"/>
      <c r="AI805" s="567"/>
      <c r="AJ805" s="567"/>
    </row>
    <row r="806" spans="1:36" ht="12.75" customHeight="1">
      <c r="A806" s="567"/>
      <c r="B806" s="567"/>
      <c r="C806" s="567"/>
      <c r="D806" s="567"/>
      <c r="E806" s="567"/>
      <c r="F806" s="567"/>
      <c r="G806" s="567"/>
      <c r="H806" s="567"/>
      <c r="I806" s="567"/>
      <c r="J806" s="567"/>
      <c r="K806" s="567"/>
      <c r="L806" s="567"/>
      <c r="M806" s="567"/>
      <c r="N806" s="567"/>
      <c r="O806" s="567"/>
      <c r="P806" s="567"/>
      <c r="Q806" s="567"/>
      <c r="R806" s="567"/>
      <c r="S806" s="567"/>
      <c r="T806" s="567"/>
      <c r="U806" s="567"/>
      <c r="V806" s="567"/>
      <c r="W806" s="567"/>
      <c r="X806" s="567"/>
      <c r="Y806" s="567"/>
      <c r="Z806" s="567"/>
      <c r="AA806" s="567"/>
      <c r="AB806" s="567"/>
      <c r="AC806" s="567"/>
      <c r="AD806" s="567"/>
      <c r="AE806" s="567"/>
      <c r="AF806" s="567"/>
      <c r="AG806" s="567"/>
      <c r="AH806" s="567"/>
      <c r="AI806" s="567"/>
      <c r="AJ806" s="567"/>
    </row>
    <row r="807" spans="1:36" ht="12.75" customHeight="1">
      <c r="A807" s="567"/>
      <c r="B807" s="567"/>
      <c r="C807" s="567"/>
      <c r="D807" s="567"/>
      <c r="E807" s="567"/>
      <c r="F807" s="567"/>
      <c r="G807" s="567"/>
      <c r="H807" s="567"/>
      <c r="I807" s="567"/>
      <c r="J807" s="567"/>
      <c r="K807" s="567"/>
      <c r="L807" s="567"/>
      <c r="M807" s="567"/>
      <c r="N807" s="567"/>
      <c r="O807" s="567"/>
      <c r="P807" s="567"/>
      <c r="Q807" s="567"/>
      <c r="R807" s="567"/>
      <c r="S807" s="567"/>
      <c r="T807" s="567"/>
      <c r="U807" s="567"/>
      <c r="V807" s="567"/>
      <c r="W807" s="567"/>
      <c r="X807" s="567"/>
      <c r="Y807" s="567"/>
      <c r="Z807" s="567"/>
      <c r="AA807" s="567"/>
      <c r="AB807" s="567"/>
      <c r="AC807" s="567"/>
      <c r="AD807" s="567"/>
      <c r="AE807" s="567"/>
      <c r="AF807" s="567"/>
      <c r="AG807" s="567"/>
      <c r="AH807" s="567"/>
      <c r="AI807" s="567"/>
      <c r="AJ807" s="567"/>
    </row>
    <row r="808" spans="1:36" ht="12.75" customHeight="1">
      <c r="A808" s="567"/>
      <c r="B808" s="567"/>
      <c r="C808" s="567"/>
      <c r="D808" s="567"/>
      <c r="E808" s="567"/>
      <c r="F808" s="567"/>
      <c r="G808" s="567"/>
      <c r="H808" s="567"/>
      <c r="I808" s="567"/>
      <c r="J808" s="567"/>
      <c r="K808" s="567"/>
      <c r="L808" s="567"/>
      <c r="M808" s="567"/>
      <c r="N808" s="567"/>
      <c r="O808" s="567"/>
      <c r="P808" s="567"/>
      <c r="Q808" s="567"/>
      <c r="R808" s="567"/>
      <c r="S808" s="567"/>
      <c r="T808" s="567"/>
      <c r="U808" s="567"/>
      <c r="V808" s="567"/>
      <c r="W808" s="567"/>
      <c r="X808" s="567"/>
      <c r="Y808" s="567"/>
      <c r="Z808" s="567"/>
      <c r="AA808" s="567"/>
      <c r="AB808" s="567"/>
      <c r="AC808" s="567"/>
      <c r="AD808" s="567"/>
      <c r="AE808" s="567"/>
      <c r="AF808" s="567"/>
      <c r="AG808" s="567"/>
      <c r="AH808" s="567"/>
      <c r="AI808" s="567"/>
      <c r="AJ808" s="567"/>
    </row>
    <row r="809" spans="1:36" ht="12.75" customHeight="1">
      <c r="A809" s="567"/>
      <c r="B809" s="567"/>
      <c r="C809" s="567"/>
      <c r="D809" s="567"/>
      <c r="E809" s="567"/>
      <c r="F809" s="567"/>
      <c r="G809" s="567"/>
      <c r="H809" s="567"/>
      <c r="I809" s="567"/>
      <c r="J809" s="567"/>
      <c r="K809" s="567"/>
      <c r="L809" s="567"/>
      <c r="M809" s="567"/>
      <c r="N809" s="567"/>
      <c r="O809" s="567"/>
      <c r="P809" s="567"/>
      <c r="Q809" s="567"/>
      <c r="R809" s="567"/>
      <c r="S809" s="567"/>
      <c r="T809" s="567"/>
      <c r="U809" s="567"/>
      <c r="V809" s="567"/>
      <c r="W809" s="567"/>
      <c r="X809" s="567"/>
      <c r="Y809" s="567"/>
      <c r="Z809" s="567"/>
      <c r="AA809" s="567"/>
      <c r="AB809" s="567"/>
      <c r="AC809" s="567"/>
      <c r="AD809" s="567"/>
      <c r="AE809" s="567"/>
      <c r="AF809" s="567"/>
      <c r="AG809" s="567"/>
      <c r="AH809" s="567"/>
      <c r="AI809" s="567"/>
      <c r="AJ809" s="567"/>
    </row>
    <row r="810" spans="1:36" ht="12.75" customHeight="1">
      <c r="A810" s="567"/>
      <c r="B810" s="567"/>
      <c r="C810" s="567"/>
      <c r="D810" s="567"/>
      <c r="E810" s="567"/>
      <c r="F810" s="567"/>
      <c r="G810" s="567"/>
      <c r="H810" s="567"/>
      <c r="I810" s="567"/>
      <c r="J810" s="567"/>
      <c r="K810" s="567"/>
      <c r="L810" s="567"/>
      <c r="M810" s="567"/>
      <c r="N810" s="567"/>
      <c r="O810" s="567"/>
      <c r="P810" s="567"/>
      <c r="Q810" s="567"/>
      <c r="R810" s="567"/>
      <c r="S810" s="567"/>
      <c r="T810" s="567"/>
      <c r="U810" s="567"/>
      <c r="V810" s="567"/>
      <c r="W810" s="567"/>
      <c r="X810" s="567"/>
      <c r="Y810" s="567"/>
      <c r="Z810" s="567"/>
      <c r="AA810" s="567"/>
      <c r="AB810" s="567"/>
      <c r="AC810" s="567"/>
      <c r="AD810" s="567"/>
      <c r="AE810" s="567"/>
      <c r="AF810" s="567"/>
      <c r="AG810" s="567"/>
      <c r="AH810" s="567"/>
      <c r="AI810" s="567"/>
      <c r="AJ810" s="567"/>
    </row>
    <row r="811" spans="1:36" ht="12.75" customHeight="1">
      <c r="A811" s="567"/>
      <c r="B811" s="567"/>
      <c r="C811" s="567"/>
      <c r="D811" s="567"/>
      <c r="E811" s="567"/>
      <c r="F811" s="567"/>
      <c r="G811" s="567"/>
      <c r="H811" s="567"/>
      <c r="I811" s="567"/>
      <c r="J811" s="567"/>
      <c r="K811" s="567"/>
      <c r="L811" s="567"/>
      <c r="M811" s="567"/>
      <c r="N811" s="567"/>
      <c r="O811" s="567"/>
      <c r="P811" s="567"/>
      <c r="Q811" s="567"/>
      <c r="R811" s="567"/>
      <c r="S811" s="567"/>
      <c r="T811" s="567"/>
      <c r="U811" s="567"/>
      <c r="V811" s="567"/>
      <c r="W811" s="567"/>
      <c r="X811" s="567"/>
      <c r="Y811" s="567"/>
      <c r="Z811" s="567"/>
      <c r="AA811" s="567"/>
      <c r="AB811" s="567"/>
      <c r="AC811" s="567"/>
      <c r="AD811" s="567"/>
      <c r="AE811" s="567"/>
      <c r="AF811" s="567"/>
      <c r="AG811" s="567"/>
      <c r="AH811" s="567"/>
      <c r="AI811" s="567"/>
      <c r="AJ811" s="567"/>
    </row>
    <row r="812" spans="1:36" ht="12.75" customHeight="1">
      <c r="A812" s="567"/>
      <c r="B812" s="567"/>
      <c r="C812" s="567"/>
      <c r="D812" s="567"/>
      <c r="E812" s="567"/>
      <c r="F812" s="567"/>
      <c r="G812" s="567"/>
      <c r="H812" s="567"/>
      <c r="I812" s="567"/>
      <c r="J812" s="567"/>
      <c r="K812" s="567"/>
      <c r="L812" s="567"/>
      <c r="M812" s="567"/>
      <c r="N812" s="567"/>
      <c r="O812" s="567"/>
      <c r="P812" s="567"/>
      <c r="Q812" s="567"/>
      <c r="R812" s="567"/>
      <c r="S812" s="567"/>
      <c r="T812" s="567"/>
      <c r="U812" s="567"/>
      <c r="V812" s="567"/>
      <c r="W812" s="567"/>
      <c r="X812" s="567"/>
      <c r="Y812" s="567"/>
      <c r="Z812" s="567"/>
      <c r="AA812" s="567"/>
      <c r="AB812" s="567"/>
      <c r="AC812" s="567"/>
      <c r="AD812" s="567"/>
      <c r="AE812" s="567"/>
      <c r="AF812" s="567"/>
      <c r="AG812" s="567"/>
      <c r="AH812" s="567"/>
      <c r="AI812" s="567"/>
      <c r="AJ812" s="567"/>
    </row>
    <row r="813" spans="1:36" ht="12.75" customHeight="1">
      <c r="A813" s="567"/>
      <c r="B813" s="567"/>
      <c r="C813" s="567"/>
      <c r="D813" s="567"/>
      <c r="E813" s="567"/>
      <c r="F813" s="567"/>
      <c r="G813" s="567"/>
      <c r="H813" s="567"/>
      <c r="I813" s="567"/>
      <c r="J813" s="567"/>
      <c r="K813" s="567"/>
      <c r="L813" s="567"/>
      <c r="M813" s="567"/>
      <c r="N813" s="567"/>
      <c r="O813" s="567"/>
      <c r="P813" s="567"/>
      <c r="Q813" s="567"/>
      <c r="R813" s="567"/>
      <c r="S813" s="567"/>
      <c r="T813" s="567"/>
      <c r="U813" s="567"/>
      <c r="V813" s="567"/>
      <c r="W813" s="567"/>
      <c r="X813" s="567"/>
      <c r="Y813" s="567"/>
      <c r="Z813" s="567"/>
      <c r="AA813" s="567"/>
      <c r="AB813" s="567"/>
      <c r="AC813" s="567"/>
      <c r="AD813" s="567"/>
      <c r="AE813" s="567"/>
      <c r="AF813" s="567"/>
      <c r="AG813" s="567"/>
      <c r="AH813" s="567"/>
      <c r="AI813" s="567"/>
      <c r="AJ813" s="567"/>
    </row>
    <row r="814" spans="1:36" ht="12.75" customHeight="1">
      <c r="A814" s="567"/>
      <c r="B814" s="567"/>
      <c r="C814" s="567"/>
      <c r="D814" s="567"/>
      <c r="E814" s="567"/>
      <c r="F814" s="567"/>
      <c r="G814" s="567"/>
      <c r="H814" s="567"/>
      <c r="I814" s="567"/>
      <c r="J814" s="567"/>
      <c r="K814" s="567"/>
      <c r="L814" s="567"/>
      <c r="M814" s="567"/>
      <c r="N814" s="567"/>
      <c r="O814" s="567"/>
      <c r="P814" s="567"/>
      <c r="Q814" s="567"/>
      <c r="R814" s="567"/>
      <c r="S814" s="567"/>
      <c r="T814" s="567"/>
      <c r="U814" s="567"/>
      <c r="V814" s="567"/>
      <c r="W814" s="567"/>
      <c r="X814" s="567"/>
      <c r="Y814" s="567"/>
      <c r="Z814" s="567"/>
      <c r="AA814" s="567"/>
      <c r="AB814" s="567"/>
      <c r="AC814" s="567"/>
      <c r="AD814" s="567"/>
      <c r="AE814" s="567"/>
      <c r="AF814" s="567"/>
      <c r="AG814" s="567"/>
      <c r="AH814" s="567"/>
      <c r="AI814" s="567"/>
      <c r="AJ814" s="567"/>
    </row>
    <row r="815" spans="1:36" ht="12.75" customHeight="1">
      <c r="A815" s="567"/>
      <c r="B815" s="567"/>
      <c r="C815" s="567"/>
      <c r="D815" s="567"/>
      <c r="E815" s="567"/>
      <c r="F815" s="567"/>
      <c r="G815" s="567"/>
      <c r="H815" s="567"/>
      <c r="I815" s="567"/>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row>
    <row r="816" spans="1:36" ht="12.75" customHeight="1">
      <c r="A816" s="567"/>
      <c r="B816" s="567"/>
      <c r="C816" s="567"/>
      <c r="D816" s="567"/>
      <c r="E816" s="567"/>
      <c r="F816" s="567"/>
      <c r="G816" s="567"/>
      <c r="H816" s="567"/>
      <c r="I816" s="567"/>
      <c r="J816" s="567"/>
      <c r="K816" s="567"/>
      <c r="L816" s="567"/>
      <c r="M816" s="567"/>
      <c r="N816" s="567"/>
      <c r="O816" s="567"/>
      <c r="P816" s="567"/>
      <c r="Q816" s="567"/>
      <c r="R816" s="567"/>
      <c r="S816" s="567"/>
      <c r="T816" s="567"/>
      <c r="U816" s="567"/>
      <c r="V816" s="567"/>
      <c r="W816" s="567"/>
      <c r="X816" s="567"/>
      <c r="Y816" s="567"/>
      <c r="Z816" s="567"/>
      <c r="AA816" s="567"/>
      <c r="AB816" s="567"/>
      <c r="AC816" s="567"/>
      <c r="AD816" s="567"/>
      <c r="AE816" s="567"/>
      <c r="AF816" s="567"/>
      <c r="AG816" s="567"/>
      <c r="AH816" s="567"/>
      <c r="AI816" s="567"/>
      <c r="AJ816" s="567"/>
    </row>
    <row r="817" spans="1:36" ht="12.75" customHeight="1">
      <c r="A817" s="567"/>
      <c r="B817" s="567"/>
      <c r="C817" s="567"/>
      <c r="D817" s="567"/>
      <c r="E817" s="567"/>
      <c r="F817" s="567"/>
      <c r="G817" s="567"/>
      <c r="H817" s="567"/>
      <c r="I817" s="567"/>
      <c r="J817" s="567"/>
      <c r="K817" s="567"/>
      <c r="L817" s="567"/>
      <c r="M817" s="567"/>
      <c r="N817" s="567"/>
      <c r="O817" s="567"/>
      <c r="P817" s="567"/>
      <c r="Q817" s="567"/>
      <c r="R817" s="567"/>
      <c r="S817" s="567"/>
      <c r="T817" s="567"/>
      <c r="U817" s="567"/>
      <c r="V817" s="567"/>
      <c r="W817" s="567"/>
      <c r="X817" s="567"/>
      <c r="Y817" s="567"/>
      <c r="Z817" s="567"/>
      <c r="AA817" s="567"/>
      <c r="AB817" s="567"/>
      <c r="AC817" s="567"/>
      <c r="AD817" s="567"/>
      <c r="AE817" s="567"/>
      <c r="AF817" s="567"/>
      <c r="AG817" s="567"/>
      <c r="AH817" s="567"/>
      <c r="AI817" s="567"/>
      <c r="AJ817" s="567"/>
    </row>
    <row r="818" spans="1:36" ht="12.75" customHeight="1">
      <c r="A818" s="567"/>
      <c r="B818" s="567"/>
      <c r="C818" s="567"/>
      <c r="D818" s="567"/>
      <c r="E818" s="567"/>
      <c r="F818" s="567"/>
      <c r="G818" s="567"/>
      <c r="H818" s="567"/>
      <c r="I818" s="567"/>
      <c r="J818" s="567"/>
      <c r="K818" s="567"/>
      <c r="L818" s="567"/>
      <c r="M818" s="567"/>
      <c r="N818" s="567"/>
      <c r="O818" s="567"/>
      <c r="P818" s="567"/>
      <c r="Q818" s="567"/>
      <c r="R818" s="567"/>
      <c r="S818" s="567"/>
      <c r="T818" s="567"/>
      <c r="U818" s="567"/>
      <c r="V818" s="567"/>
      <c r="W818" s="567"/>
      <c r="X818" s="567"/>
      <c r="Y818" s="567"/>
      <c r="Z818" s="567"/>
      <c r="AA818" s="567"/>
      <c r="AB818" s="567"/>
      <c r="AC818" s="567"/>
      <c r="AD818" s="567"/>
      <c r="AE818" s="567"/>
      <c r="AF818" s="567"/>
      <c r="AG818" s="567"/>
      <c r="AH818" s="567"/>
      <c r="AI818" s="567"/>
      <c r="AJ818" s="567"/>
    </row>
    <row r="819" spans="1:36" ht="12.75" customHeight="1">
      <c r="A819" s="567"/>
      <c r="B819" s="567"/>
      <c r="C819" s="567"/>
      <c r="D819" s="567"/>
      <c r="E819" s="567"/>
      <c r="F819" s="567"/>
      <c r="G819" s="567"/>
      <c r="H819" s="567"/>
      <c r="I819" s="567"/>
      <c r="J819" s="567"/>
      <c r="K819" s="567"/>
      <c r="L819" s="567"/>
      <c r="M819" s="567"/>
      <c r="N819" s="567"/>
      <c r="O819" s="567"/>
      <c r="P819" s="567"/>
      <c r="Q819" s="567"/>
      <c r="R819" s="567"/>
      <c r="S819" s="567"/>
      <c r="T819" s="567"/>
      <c r="U819" s="567"/>
      <c r="V819" s="567"/>
      <c r="W819" s="567"/>
      <c r="X819" s="567"/>
      <c r="Y819" s="567"/>
      <c r="Z819" s="567"/>
      <c r="AA819" s="567"/>
      <c r="AB819" s="567"/>
      <c r="AC819" s="567"/>
      <c r="AD819" s="567"/>
      <c r="AE819" s="567"/>
      <c r="AF819" s="567"/>
      <c r="AG819" s="567"/>
      <c r="AH819" s="567"/>
      <c r="AI819" s="567"/>
      <c r="AJ819" s="567"/>
    </row>
    <row r="820" spans="1:36" ht="12.75" customHeight="1">
      <c r="A820" s="567"/>
      <c r="B820" s="567"/>
      <c r="C820" s="567"/>
      <c r="D820" s="567"/>
      <c r="E820" s="567"/>
      <c r="F820" s="567"/>
      <c r="G820" s="567"/>
      <c r="H820" s="567"/>
      <c r="I820" s="567"/>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row>
    <row r="821" spans="1:36" ht="12.75" customHeight="1">
      <c r="A821" s="567"/>
      <c r="B821" s="567"/>
      <c r="C821" s="567"/>
      <c r="D821" s="567"/>
      <c r="E821" s="567"/>
      <c r="F821" s="567"/>
      <c r="G821" s="567"/>
      <c r="H821" s="567"/>
      <c r="I821" s="567"/>
      <c r="J821" s="567"/>
      <c r="K821" s="567"/>
      <c r="L821" s="567"/>
      <c r="M821" s="567"/>
      <c r="N821" s="567"/>
      <c r="O821" s="567"/>
      <c r="P821" s="567"/>
      <c r="Q821" s="567"/>
      <c r="R821" s="567"/>
      <c r="S821" s="567"/>
      <c r="T821" s="567"/>
      <c r="U821" s="567"/>
      <c r="V821" s="567"/>
      <c r="W821" s="567"/>
      <c r="X821" s="567"/>
      <c r="Y821" s="567"/>
      <c r="Z821" s="567"/>
      <c r="AA821" s="567"/>
      <c r="AB821" s="567"/>
      <c r="AC821" s="567"/>
      <c r="AD821" s="567"/>
      <c r="AE821" s="567"/>
      <c r="AF821" s="567"/>
      <c r="AG821" s="567"/>
      <c r="AH821" s="567"/>
      <c r="AI821" s="567"/>
      <c r="AJ821" s="567"/>
    </row>
    <row r="822" spans="1:36" ht="12.75" customHeight="1">
      <c r="A822" s="567"/>
      <c r="B822" s="567"/>
      <c r="C822" s="567"/>
      <c r="D822" s="567"/>
      <c r="E822" s="567"/>
      <c r="F822" s="567"/>
      <c r="G822" s="567"/>
      <c r="H822" s="567"/>
      <c r="I822" s="567"/>
      <c r="J822" s="567"/>
      <c r="K822" s="567"/>
      <c r="L822" s="567"/>
      <c r="M822" s="567"/>
      <c r="N822" s="567"/>
      <c r="O822" s="567"/>
      <c r="P822" s="567"/>
      <c r="Q822" s="567"/>
      <c r="R822" s="567"/>
      <c r="S822" s="567"/>
      <c r="T822" s="567"/>
      <c r="U822" s="567"/>
      <c r="V822" s="567"/>
      <c r="W822" s="567"/>
      <c r="X822" s="567"/>
      <c r="Y822" s="567"/>
      <c r="Z822" s="567"/>
      <c r="AA822" s="567"/>
      <c r="AB822" s="567"/>
      <c r="AC822" s="567"/>
      <c r="AD822" s="567"/>
      <c r="AE822" s="567"/>
      <c r="AF822" s="567"/>
      <c r="AG822" s="567"/>
      <c r="AH822" s="567"/>
      <c r="AI822" s="567"/>
      <c r="AJ822" s="567"/>
    </row>
    <row r="823" spans="1:36" ht="12.75" customHeight="1">
      <c r="A823" s="567"/>
      <c r="B823" s="567"/>
      <c r="C823" s="567"/>
      <c r="D823" s="567"/>
      <c r="E823" s="567"/>
      <c r="F823" s="567"/>
      <c r="G823" s="567"/>
      <c r="H823" s="567"/>
      <c r="I823" s="567"/>
      <c r="J823" s="567"/>
      <c r="K823" s="567"/>
      <c r="L823" s="567"/>
      <c r="M823" s="567"/>
      <c r="N823" s="567"/>
      <c r="O823" s="567"/>
      <c r="P823" s="567"/>
      <c r="Q823" s="567"/>
      <c r="R823" s="567"/>
      <c r="S823" s="567"/>
      <c r="T823" s="567"/>
      <c r="U823" s="567"/>
      <c r="V823" s="567"/>
      <c r="W823" s="567"/>
      <c r="X823" s="567"/>
      <c r="Y823" s="567"/>
      <c r="Z823" s="567"/>
      <c r="AA823" s="567"/>
      <c r="AB823" s="567"/>
      <c r="AC823" s="567"/>
      <c r="AD823" s="567"/>
      <c r="AE823" s="567"/>
      <c r="AF823" s="567"/>
      <c r="AG823" s="567"/>
      <c r="AH823" s="567"/>
      <c r="AI823" s="567"/>
      <c r="AJ823" s="567"/>
    </row>
    <row r="824" spans="1:36" ht="12.75" customHeight="1">
      <c r="A824" s="567"/>
      <c r="B824" s="567"/>
      <c r="C824" s="567"/>
      <c r="D824" s="567"/>
      <c r="E824" s="567"/>
      <c r="F824" s="567"/>
      <c r="G824" s="567"/>
      <c r="H824" s="567"/>
      <c r="I824" s="567"/>
      <c r="J824" s="567"/>
      <c r="K824" s="567"/>
      <c r="L824" s="567"/>
      <c r="M824" s="567"/>
      <c r="N824" s="567"/>
      <c r="O824" s="567"/>
      <c r="P824" s="567"/>
      <c r="Q824" s="567"/>
      <c r="R824" s="567"/>
      <c r="S824" s="567"/>
      <c r="T824" s="567"/>
      <c r="U824" s="567"/>
      <c r="V824" s="567"/>
      <c r="W824" s="567"/>
      <c r="X824" s="567"/>
      <c r="Y824" s="567"/>
      <c r="Z824" s="567"/>
      <c r="AA824" s="567"/>
      <c r="AB824" s="567"/>
      <c r="AC824" s="567"/>
      <c r="AD824" s="567"/>
      <c r="AE824" s="567"/>
      <c r="AF824" s="567"/>
      <c r="AG824" s="567"/>
      <c r="AH824" s="567"/>
      <c r="AI824" s="567"/>
      <c r="AJ824" s="567"/>
    </row>
    <row r="825" spans="1:36" ht="12.75" customHeight="1">
      <c r="A825" s="567"/>
      <c r="B825" s="567"/>
      <c r="C825" s="567"/>
      <c r="D825" s="567"/>
      <c r="E825" s="567"/>
      <c r="F825" s="567"/>
      <c r="G825" s="567"/>
      <c r="H825" s="567"/>
      <c r="I825" s="567"/>
      <c r="J825" s="567"/>
      <c r="K825" s="567"/>
      <c r="L825" s="567"/>
      <c r="M825" s="567"/>
      <c r="N825" s="567"/>
      <c r="O825" s="567"/>
      <c r="P825" s="567"/>
      <c r="Q825" s="567"/>
      <c r="R825" s="567"/>
      <c r="S825" s="567"/>
      <c r="T825" s="567"/>
      <c r="U825" s="567"/>
      <c r="V825" s="567"/>
      <c r="W825" s="567"/>
      <c r="X825" s="567"/>
      <c r="Y825" s="567"/>
      <c r="Z825" s="567"/>
      <c r="AA825" s="567"/>
      <c r="AB825" s="567"/>
      <c r="AC825" s="567"/>
      <c r="AD825" s="567"/>
      <c r="AE825" s="567"/>
      <c r="AF825" s="567"/>
      <c r="AG825" s="567"/>
      <c r="AH825" s="567"/>
      <c r="AI825" s="567"/>
      <c r="AJ825" s="567"/>
    </row>
    <row r="826" spans="1:36" ht="12.75" customHeight="1">
      <c r="A826" s="567"/>
      <c r="B826" s="567"/>
      <c r="C826" s="567"/>
      <c r="D826" s="567"/>
      <c r="E826" s="567"/>
      <c r="F826" s="567"/>
      <c r="G826" s="567"/>
      <c r="H826" s="567"/>
      <c r="I826" s="567"/>
      <c r="J826" s="567"/>
      <c r="K826" s="567"/>
      <c r="L826" s="567"/>
      <c r="M826" s="567"/>
      <c r="N826" s="567"/>
      <c r="O826" s="567"/>
      <c r="P826" s="567"/>
      <c r="Q826" s="567"/>
      <c r="R826" s="567"/>
      <c r="S826" s="567"/>
      <c r="T826" s="567"/>
      <c r="U826" s="567"/>
      <c r="V826" s="567"/>
      <c r="W826" s="567"/>
      <c r="X826" s="567"/>
      <c r="Y826" s="567"/>
      <c r="Z826" s="567"/>
      <c r="AA826" s="567"/>
      <c r="AB826" s="567"/>
      <c r="AC826" s="567"/>
      <c r="AD826" s="567"/>
      <c r="AE826" s="567"/>
      <c r="AF826" s="567"/>
      <c r="AG826" s="567"/>
      <c r="AH826" s="567"/>
      <c r="AI826" s="567"/>
      <c r="AJ826" s="567"/>
    </row>
    <row r="827" spans="1:36" ht="12.75" customHeight="1">
      <c r="A827" s="567"/>
      <c r="B827" s="567"/>
      <c r="C827" s="567"/>
      <c r="D827" s="567"/>
      <c r="E827" s="567"/>
      <c r="F827" s="567"/>
      <c r="G827" s="567"/>
      <c r="H827" s="567"/>
      <c r="I827" s="567"/>
      <c r="J827" s="567"/>
      <c r="K827" s="567"/>
      <c r="L827" s="567"/>
      <c r="M827" s="567"/>
      <c r="N827" s="567"/>
      <c r="O827" s="567"/>
      <c r="P827" s="567"/>
      <c r="Q827" s="567"/>
      <c r="R827" s="567"/>
      <c r="S827" s="567"/>
      <c r="T827" s="567"/>
      <c r="U827" s="567"/>
      <c r="V827" s="567"/>
      <c r="W827" s="567"/>
      <c r="X827" s="567"/>
      <c r="Y827" s="567"/>
      <c r="Z827" s="567"/>
      <c r="AA827" s="567"/>
      <c r="AB827" s="567"/>
      <c r="AC827" s="567"/>
      <c r="AD827" s="567"/>
      <c r="AE827" s="567"/>
      <c r="AF827" s="567"/>
      <c r="AG827" s="567"/>
      <c r="AH827" s="567"/>
      <c r="AI827" s="567"/>
      <c r="AJ827" s="567"/>
    </row>
    <row r="828" spans="1:36" ht="12.75" customHeight="1">
      <c r="A828" s="567"/>
      <c r="B828" s="567"/>
      <c r="C828" s="567"/>
      <c r="D828" s="567"/>
      <c r="E828" s="567"/>
      <c r="F828" s="567"/>
      <c r="G828" s="567"/>
      <c r="H828" s="567"/>
      <c r="I828" s="567"/>
      <c r="J828" s="567"/>
      <c r="K828" s="567"/>
      <c r="L828" s="567"/>
      <c r="M828" s="567"/>
      <c r="N828" s="567"/>
      <c r="O828" s="567"/>
      <c r="P828" s="567"/>
      <c r="Q828" s="567"/>
      <c r="R828" s="567"/>
      <c r="S828" s="567"/>
      <c r="T828" s="567"/>
      <c r="U828" s="567"/>
      <c r="V828" s="567"/>
      <c r="W828" s="567"/>
      <c r="X828" s="567"/>
      <c r="Y828" s="567"/>
      <c r="Z828" s="567"/>
      <c r="AA828" s="567"/>
      <c r="AB828" s="567"/>
      <c r="AC828" s="567"/>
      <c r="AD828" s="567"/>
      <c r="AE828" s="567"/>
      <c r="AF828" s="567"/>
      <c r="AG828" s="567"/>
      <c r="AH828" s="567"/>
      <c r="AI828" s="567"/>
      <c r="AJ828" s="567"/>
    </row>
    <row r="829" spans="1:36" ht="12.75" customHeight="1">
      <c r="A829" s="567"/>
      <c r="B829" s="567"/>
      <c r="C829" s="567"/>
      <c r="D829" s="567"/>
      <c r="E829" s="567"/>
      <c r="F829" s="567"/>
      <c r="G829" s="567"/>
      <c r="H829" s="567"/>
      <c r="I829" s="567"/>
      <c r="J829" s="567"/>
      <c r="K829" s="567"/>
      <c r="L829" s="567"/>
      <c r="M829" s="567"/>
      <c r="N829" s="567"/>
      <c r="O829" s="567"/>
      <c r="P829" s="567"/>
      <c r="Q829" s="567"/>
      <c r="R829" s="567"/>
      <c r="S829" s="567"/>
      <c r="T829" s="567"/>
      <c r="U829" s="567"/>
      <c r="V829" s="567"/>
      <c r="W829" s="567"/>
      <c r="X829" s="567"/>
      <c r="Y829" s="567"/>
      <c r="Z829" s="567"/>
      <c r="AA829" s="567"/>
      <c r="AB829" s="567"/>
      <c r="AC829" s="567"/>
      <c r="AD829" s="567"/>
      <c r="AE829" s="567"/>
      <c r="AF829" s="567"/>
      <c r="AG829" s="567"/>
      <c r="AH829" s="567"/>
      <c r="AI829" s="567"/>
      <c r="AJ829" s="567"/>
    </row>
    <row r="830" spans="1:36" ht="12.75" customHeight="1">
      <c r="A830" s="567"/>
      <c r="B830" s="567"/>
      <c r="C830" s="567"/>
      <c r="D830" s="567"/>
      <c r="E830" s="567"/>
      <c r="F830" s="567"/>
      <c r="G830" s="567"/>
      <c r="H830" s="567"/>
      <c r="I830" s="567"/>
      <c r="J830" s="567"/>
      <c r="K830" s="567"/>
      <c r="L830" s="567"/>
      <c r="M830" s="567"/>
      <c r="N830" s="567"/>
      <c r="O830" s="567"/>
      <c r="P830" s="567"/>
      <c r="Q830" s="567"/>
      <c r="R830" s="567"/>
      <c r="S830" s="567"/>
      <c r="T830" s="567"/>
      <c r="U830" s="567"/>
      <c r="V830" s="567"/>
      <c r="W830" s="567"/>
      <c r="X830" s="567"/>
      <c r="Y830" s="567"/>
      <c r="Z830" s="567"/>
      <c r="AA830" s="567"/>
      <c r="AB830" s="567"/>
      <c r="AC830" s="567"/>
      <c r="AD830" s="567"/>
      <c r="AE830" s="567"/>
      <c r="AF830" s="567"/>
      <c r="AG830" s="567"/>
      <c r="AH830" s="567"/>
      <c r="AI830" s="567"/>
      <c r="AJ830" s="567"/>
    </row>
    <row r="831" spans="1:36" ht="12.75" customHeight="1">
      <c r="A831" s="567"/>
      <c r="B831" s="567"/>
      <c r="C831" s="567"/>
      <c r="D831" s="567"/>
      <c r="E831" s="567"/>
      <c r="F831" s="567"/>
      <c r="G831" s="567"/>
      <c r="H831" s="567"/>
      <c r="I831" s="567"/>
      <c r="J831" s="567"/>
      <c r="K831" s="567"/>
      <c r="L831" s="567"/>
      <c r="M831" s="567"/>
      <c r="N831" s="567"/>
      <c r="O831" s="567"/>
      <c r="P831" s="567"/>
      <c r="Q831" s="567"/>
      <c r="R831" s="567"/>
      <c r="S831" s="567"/>
      <c r="T831" s="567"/>
      <c r="U831" s="567"/>
      <c r="V831" s="567"/>
      <c r="W831" s="567"/>
      <c r="X831" s="567"/>
      <c r="Y831" s="567"/>
      <c r="Z831" s="567"/>
      <c r="AA831" s="567"/>
      <c r="AB831" s="567"/>
      <c r="AC831" s="567"/>
      <c r="AD831" s="567"/>
      <c r="AE831" s="567"/>
      <c r="AF831" s="567"/>
      <c r="AG831" s="567"/>
      <c r="AH831" s="567"/>
      <c r="AI831" s="567"/>
      <c r="AJ831" s="567"/>
    </row>
    <row r="832" spans="1:36" ht="12.75" customHeight="1">
      <c r="A832" s="567"/>
      <c r="B832" s="567"/>
      <c r="C832" s="567"/>
      <c r="D832" s="567"/>
      <c r="E832" s="567"/>
      <c r="F832" s="567"/>
      <c r="G832" s="567"/>
      <c r="H832" s="567"/>
      <c r="I832" s="567"/>
      <c r="J832" s="567"/>
      <c r="K832" s="567"/>
      <c r="L832" s="567"/>
      <c r="M832" s="567"/>
      <c r="N832" s="567"/>
      <c r="O832" s="567"/>
      <c r="P832" s="567"/>
      <c r="Q832" s="567"/>
      <c r="R832" s="567"/>
      <c r="S832" s="567"/>
      <c r="T832" s="567"/>
      <c r="U832" s="567"/>
      <c r="V832" s="567"/>
      <c r="W832" s="567"/>
      <c r="X832" s="567"/>
      <c r="Y832" s="567"/>
      <c r="Z832" s="567"/>
      <c r="AA832" s="567"/>
      <c r="AB832" s="567"/>
      <c r="AC832" s="567"/>
      <c r="AD832" s="567"/>
      <c r="AE832" s="567"/>
      <c r="AF832" s="567"/>
      <c r="AG832" s="567"/>
      <c r="AH832" s="567"/>
      <c r="AI832" s="567"/>
      <c r="AJ832" s="567"/>
    </row>
    <row r="833" spans="1:36" ht="12.75" customHeight="1">
      <c r="A833" s="567"/>
      <c r="B833" s="567"/>
      <c r="C833" s="567"/>
      <c r="D833" s="567"/>
      <c r="E833" s="567"/>
      <c r="F833" s="567"/>
      <c r="G833" s="567"/>
      <c r="H833" s="567"/>
      <c r="I833" s="567"/>
      <c r="J833" s="567"/>
      <c r="K833" s="567"/>
      <c r="L833" s="567"/>
      <c r="M833" s="567"/>
      <c r="N833" s="567"/>
      <c r="O833" s="567"/>
      <c r="P833" s="567"/>
      <c r="Q833" s="567"/>
      <c r="R833" s="567"/>
      <c r="S833" s="567"/>
      <c r="T833" s="567"/>
      <c r="U833" s="567"/>
      <c r="V833" s="567"/>
      <c r="W833" s="567"/>
      <c r="X833" s="567"/>
      <c r="Y833" s="567"/>
      <c r="Z833" s="567"/>
      <c r="AA833" s="567"/>
      <c r="AB833" s="567"/>
      <c r="AC833" s="567"/>
      <c r="AD833" s="567"/>
      <c r="AE833" s="567"/>
      <c r="AF833" s="567"/>
      <c r="AG833" s="567"/>
      <c r="AH833" s="567"/>
      <c r="AI833" s="567"/>
      <c r="AJ833" s="567"/>
    </row>
    <row r="834" spans="1:36" ht="12.75" customHeight="1">
      <c r="A834" s="567"/>
      <c r="B834" s="567"/>
      <c r="C834" s="567"/>
      <c r="D834" s="567"/>
      <c r="E834" s="567"/>
      <c r="F834" s="567"/>
      <c r="G834" s="567"/>
      <c r="H834" s="567"/>
      <c r="I834" s="567"/>
      <c r="J834" s="567"/>
      <c r="K834" s="567"/>
      <c r="L834" s="567"/>
      <c r="M834" s="567"/>
      <c r="N834" s="567"/>
      <c r="O834" s="567"/>
      <c r="P834" s="567"/>
      <c r="Q834" s="567"/>
      <c r="R834" s="567"/>
      <c r="S834" s="567"/>
      <c r="T834" s="567"/>
      <c r="U834" s="567"/>
      <c r="V834" s="567"/>
      <c r="W834" s="567"/>
      <c r="X834" s="567"/>
      <c r="Y834" s="567"/>
      <c r="Z834" s="567"/>
      <c r="AA834" s="567"/>
      <c r="AB834" s="567"/>
      <c r="AC834" s="567"/>
      <c r="AD834" s="567"/>
      <c r="AE834" s="567"/>
      <c r="AF834" s="567"/>
      <c r="AG834" s="567"/>
      <c r="AH834" s="567"/>
      <c r="AI834" s="567"/>
      <c r="AJ834" s="567"/>
    </row>
    <row r="835" spans="1:36" ht="12.75" customHeight="1">
      <c r="A835" s="567"/>
      <c r="B835" s="567"/>
      <c r="C835" s="567"/>
      <c r="D835" s="567"/>
      <c r="E835" s="567"/>
      <c r="F835" s="567"/>
      <c r="G835" s="567"/>
      <c r="H835" s="567"/>
      <c r="I835" s="567"/>
      <c r="J835" s="567"/>
      <c r="K835" s="567"/>
      <c r="L835" s="567"/>
      <c r="M835" s="567"/>
      <c r="N835" s="567"/>
      <c r="O835" s="567"/>
      <c r="P835" s="567"/>
      <c r="Q835" s="567"/>
      <c r="R835" s="567"/>
      <c r="S835" s="567"/>
      <c r="T835" s="567"/>
      <c r="U835" s="567"/>
      <c r="V835" s="567"/>
      <c r="W835" s="567"/>
      <c r="X835" s="567"/>
      <c r="Y835" s="567"/>
      <c r="Z835" s="567"/>
      <c r="AA835" s="567"/>
      <c r="AB835" s="567"/>
      <c r="AC835" s="567"/>
      <c r="AD835" s="567"/>
      <c r="AE835" s="567"/>
      <c r="AF835" s="567"/>
      <c r="AG835" s="567"/>
      <c r="AH835" s="567"/>
      <c r="AI835" s="567"/>
      <c r="AJ835" s="567"/>
    </row>
    <row r="836" spans="1:36" ht="12.75" customHeight="1">
      <c r="A836" s="567"/>
      <c r="B836" s="567"/>
      <c r="C836" s="567"/>
      <c r="D836" s="567"/>
      <c r="E836" s="567"/>
      <c r="F836" s="567"/>
      <c r="G836" s="567"/>
      <c r="H836" s="567"/>
      <c r="I836" s="567"/>
      <c r="J836" s="567"/>
      <c r="K836" s="567"/>
      <c r="L836" s="567"/>
      <c r="M836" s="567"/>
      <c r="N836" s="567"/>
      <c r="O836" s="567"/>
      <c r="P836" s="567"/>
      <c r="Q836" s="567"/>
      <c r="R836" s="567"/>
      <c r="S836" s="567"/>
      <c r="T836" s="567"/>
      <c r="U836" s="567"/>
      <c r="V836" s="567"/>
      <c r="W836" s="567"/>
      <c r="X836" s="567"/>
      <c r="Y836" s="567"/>
      <c r="Z836" s="567"/>
      <c r="AA836" s="567"/>
      <c r="AB836" s="567"/>
      <c r="AC836" s="567"/>
      <c r="AD836" s="567"/>
      <c r="AE836" s="567"/>
      <c r="AF836" s="567"/>
      <c r="AG836" s="567"/>
      <c r="AH836" s="567"/>
      <c r="AI836" s="567"/>
      <c r="AJ836" s="567"/>
    </row>
    <row r="837" spans="1:36" ht="12.75" customHeight="1">
      <c r="A837" s="567"/>
      <c r="B837" s="567"/>
      <c r="C837" s="567"/>
      <c r="D837" s="567"/>
      <c r="E837" s="567"/>
      <c r="F837" s="567"/>
      <c r="G837" s="567"/>
      <c r="H837" s="567"/>
      <c r="I837" s="567"/>
      <c r="J837" s="567"/>
      <c r="K837" s="567"/>
      <c r="L837" s="567"/>
      <c r="M837" s="567"/>
      <c r="N837" s="567"/>
      <c r="O837" s="567"/>
      <c r="P837" s="567"/>
      <c r="Q837" s="567"/>
      <c r="R837" s="567"/>
      <c r="S837" s="567"/>
      <c r="T837" s="567"/>
      <c r="U837" s="567"/>
      <c r="V837" s="567"/>
      <c r="W837" s="567"/>
      <c r="X837" s="567"/>
      <c r="Y837" s="567"/>
      <c r="Z837" s="567"/>
      <c r="AA837" s="567"/>
      <c r="AB837" s="567"/>
      <c r="AC837" s="567"/>
      <c r="AD837" s="567"/>
      <c r="AE837" s="567"/>
      <c r="AF837" s="567"/>
      <c r="AG837" s="567"/>
      <c r="AH837" s="567"/>
      <c r="AI837" s="567"/>
      <c r="AJ837" s="567"/>
    </row>
    <row r="838" spans="1:36" ht="12.75" customHeight="1">
      <c r="A838" s="567"/>
      <c r="B838" s="567"/>
      <c r="C838" s="567"/>
      <c r="D838" s="567"/>
      <c r="E838" s="567"/>
      <c r="F838" s="567"/>
      <c r="G838" s="567"/>
      <c r="H838" s="567"/>
      <c r="I838" s="567"/>
      <c r="J838" s="567"/>
      <c r="K838" s="567"/>
      <c r="L838" s="567"/>
      <c r="M838" s="567"/>
      <c r="N838" s="567"/>
      <c r="O838" s="567"/>
      <c r="P838" s="567"/>
      <c r="Q838" s="567"/>
      <c r="R838" s="567"/>
      <c r="S838" s="567"/>
      <c r="T838" s="567"/>
      <c r="U838" s="567"/>
      <c r="V838" s="567"/>
      <c r="W838" s="567"/>
      <c r="X838" s="567"/>
      <c r="Y838" s="567"/>
      <c r="Z838" s="567"/>
      <c r="AA838" s="567"/>
      <c r="AB838" s="567"/>
      <c r="AC838" s="567"/>
      <c r="AD838" s="567"/>
      <c r="AE838" s="567"/>
      <c r="AF838" s="567"/>
      <c r="AG838" s="567"/>
      <c r="AH838" s="567"/>
      <c r="AI838" s="567"/>
      <c r="AJ838" s="567"/>
    </row>
    <row r="839" spans="1:36" ht="12.75" customHeight="1">
      <c r="A839" s="567"/>
      <c r="B839" s="567"/>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7"/>
      <c r="Z839" s="567"/>
      <c r="AA839" s="567"/>
      <c r="AB839" s="567"/>
      <c r="AC839" s="567"/>
      <c r="AD839" s="567"/>
      <c r="AE839" s="567"/>
      <c r="AF839" s="567"/>
      <c r="AG839" s="567"/>
      <c r="AH839" s="567"/>
      <c r="AI839" s="567"/>
      <c r="AJ839" s="567"/>
    </row>
    <row r="840" spans="1:36" ht="12.75" customHeight="1">
      <c r="A840" s="567"/>
      <c r="B840" s="567"/>
      <c r="C840" s="567"/>
      <c r="D840" s="567"/>
      <c r="E840" s="567"/>
      <c r="F840" s="567"/>
      <c r="G840" s="567"/>
      <c r="H840" s="567"/>
      <c r="I840" s="567"/>
      <c r="J840" s="567"/>
      <c r="K840" s="567"/>
      <c r="L840" s="567"/>
      <c r="M840" s="567"/>
      <c r="N840" s="567"/>
      <c r="O840" s="567"/>
      <c r="P840" s="567"/>
      <c r="Q840" s="567"/>
      <c r="R840" s="567"/>
      <c r="S840" s="567"/>
      <c r="T840" s="567"/>
      <c r="U840" s="567"/>
      <c r="V840" s="567"/>
      <c r="W840" s="567"/>
      <c r="X840" s="567"/>
      <c r="Y840" s="567"/>
      <c r="Z840" s="567"/>
      <c r="AA840" s="567"/>
      <c r="AB840" s="567"/>
      <c r="AC840" s="567"/>
      <c r="AD840" s="567"/>
      <c r="AE840" s="567"/>
      <c r="AF840" s="567"/>
      <c r="AG840" s="567"/>
      <c r="AH840" s="567"/>
      <c r="AI840" s="567"/>
      <c r="AJ840" s="567"/>
    </row>
    <row r="841" spans="1:36" ht="12.75" customHeight="1">
      <c r="A841" s="567"/>
      <c r="B841" s="567"/>
      <c r="C841" s="567"/>
      <c r="D841" s="567"/>
      <c r="E841" s="567"/>
      <c r="F841" s="567"/>
      <c r="G841" s="567"/>
      <c r="H841" s="567"/>
      <c r="I841" s="567"/>
      <c r="J841" s="567"/>
      <c r="K841" s="567"/>
      <c r="L841" s="567"/>
      <c r="M841" s="567"/>
      <c r="N841" s="567"/>
      <c r="O841" s="567"/>
      <c r="P841" s="567"/>
      <c r="Q841" s="567"/>
      <c r="R841" s="567"/>
      <c r="S841" s="567"/>
      <c r="T841" s="567"/>
      <c r="U841" s="567"/>
      <c r="V841" s="567"/>
      <c r="W841" s="567"/>
      <c r="X841" s="567"/>
      <c r="Y841" s="567"/>
      <c r="Z841" s="567"/>
      <c r="AA841" s="567"/>
      <c r="AB841" s="567"/>
      <c r="AC841" s="567"/>
      <c r="AD841" s="567"/>
      <c r="AE841" s="567"/>
      <c r="AF841" s="567"/>
      <c r="AG841" s="567"/>
      <c r="AH841" s="567"/>
      <c r="AI841" s="567"/>
      <c r="AJ841" s="567"/>
    </row>
    <row r="842" spans="1:36" ht="12.75" customHeight="1">
      <c r="A842" s="567"/>
      <c r="B842" s="567"/>
      <c r="C842" s="567"/>
      <c r="D842" s="567"/>
      <c r="E842" s="567"/>
      <c r="F842" s="567"/>
      <c r="G842" s="567"/>
      <c r="H842" s="567"/>
      <c r="I842" s="567"/>
      <c r="J842" s="567"/>
      <c r="K842" s="567"/>
      <c r="L842" s="567"/>
      <c r="M842" s="567"/>
      <c r="N842" s="567"/>
      <c r="O842" s="567"/>
      <c r="P842" s="567"/>
      <c r="Q842" s="567"/>
      <c r="R842" s="567"/>
      <c r="S842" s="567"/>
      <c r="T842" s="567"/>
      <c r="U842" s="567"/>
      <c r="V842" s="567"/>
      <c r="W842" s="567"/>
      <c r="X842" s="567"/>
      <c r="Y842" s="567"/>
      <c r="Z842" s="567"/>
      <c r="AA842" s="567"/>
      <c r="AB842" s="567"/>
      <c r="AC842" s="567"/>
      <c r="AD842" s="567"/>
      <c r="AE842" s="567"/>
      <c r="AF842" s="567"/>
      <c r="AG842" s="567"/>
      <c r="AH842" s="567"/>
      <c r="AI842" s="567"/>
      <c r="AJ842" s="567"/>
    </row>
    <row r="843" spans="1:36" ht="12.75" customHeight="1">
      <c r="A843" s="567"/>
      <c r="B843" s="567"/>
      <c r="C843" s="567"/>
      <c r="D843" s="567"/>
      <c r="E843" s="567"/>
      <c r="F843" s="567"/>
      <c r="G843" s="567"/>
      <c r="H843" s="567"/>
      <c r="I843" s="567"/>
      <c r="J843" s="567"/>
      <c r="K843" s="567"/>
      <c r="L843" s="567"/>
      <c r="M843" s="567"/>
      <c r="N843" s="567"/>
      <c r="O843" s="567"/>
      <c r="P843" s="567"/>
      <c r="Q843" s="567"/>
      <c r="R843" s="567"/>
      <c r="S843" s="567"/>
      <c r="T843" s="567"/>
      <c r="U843" s="567"/>
      <c r="V843" s="567"/>
      <c r="W843" s="567"/>
      <c r="X843" s="567"/>
      <c r="Y843" s="567"/>
      <c r="Z843" s="567"/>
      <c r="AA843" s="567"/>
      <c r="AB843" s="567"/>
      <c r="AC843" s="567"/>
      <c r="AD843" s="567"/>
      <c r="AE843" s="567"/>
      <c r="AF843" s="567"/>
      <c r="AG843" s="567"/>
      <c r="AH843" s="567"/>
      <c r="AI843" s="567"/>
      <c r="AJ843" s="567"/>
    </row>
    <row r="844" spans="1:36" ht="12.75" customHeight="1">
      <c r="A844" s="567"/>
      <c r="B844" s="567"/>
      <c r="C844" s="567"/>
      <c r="D844" s="567"/>
      <c r="E844" s="567"/>
      <c r="F844" s="567"/>
      <c r="G844" s="567"/>
      <c r="H844" s="567"/>
      <c r="I844" s="567"/>
      <c r="J844" s="567"/>
      <c r="K844" s="567"/>
      <c r="L844" s="567"/>
      <c r="M844" s="567"/>
      <c r="N844" s="567"/>
      <c r="O844" s="567"/>
      <c r="P844" s="567"/>
      <c r="Q844" s="567"/>
      <c r="R844" s="567"/>
      <c r="S844" s="567"/>
      <c r="T844" s="567"/>
      <c r="U844" s="567"/>
      <c r="V844" s="567"/>
      <c r="W844" s="567"/>
      <c r="X844" s="567"/>
      <c r="Y844" s="567"/>
      <c r="Z844" s="567"/>
      <c r="AA844" s="567"/>
      <c r="AB844" s="567"/>
      <c r="AC844" s="567"/>
      <c r="AD844" s="567"/>
      <c r="AE844" s="567"/>
      <c r="AF844" s="567"/>
      <c r="AG844" s="567"/>
      <c r="AH844" s="567"/>
      <c r="AI844" s="567"/>
      <c r="AJ844" s="567"/>
    </row>
    <row r="845" spans="1:36" ht="12.75" customHeight="1">
      <c r="A845" s="567"/>
      <c r="B845" s="567"/>
      <c r="C845" s="567"/>
      <c r="D845" s="567"/>
      <c r="E845" s="567"/>
      <c r="F845" s="567"/>
      <c r="G845" s="567"/>
      <c r="H845" s="567"/>
      <c r="I845" s="567"/>
      <c r="J845" s="567"/>
      <c r="K845" s="567"/>
      <c r="L845" s="567"/>
      <c r="M845" s="567"/>
      <c r="N845" s="567"/>
      <c r="O845" s="567"/>
      <c r="P845" s="567"/>
      <c r="Q845" s="567"/>
      <c r="R845" s="567"/>
      <c r="S845" s="567"/>
      <c r="T845" s="567"/>
      <c r="U845" s="567"/>
      <c r="V845" s="567"/>
      <c r="W845" s="567"/>
      <c r="X845" s="567"/>
      <c r="Y845" s="567"/>
      <c r="Z845" s="567"/>
      <c r="AA845" s="567"/>
      <c r="AB845" s="567"/>
      <c r="AC845" s="567"/>
      <c r="AD845" s="567"/>
      <c r="AE845" s="567"/>
      <c r="AF845" s="567"/>
      <c r="AG845" s="567"/>
      <c r="AH845" s="567"/>
      <c r="AI845" s="567"/>
      <c r="AJ845" s="567"/>
    </row>
    <row r="846" spans="1:36" ht="12.75" customHeight="1">
      <c r="A846" s="567"/>
      <c r="B846" s="567"/>
      <c r="C846" s="567"/>
      <c r="D846" s="567"/>
      <c r="E846" s="567"/>
      <c r="F846" s="567"/>
      <c r="G846" s="567"/>
      <c r="H846" s="567"/>
      <c r="I846" s="567"/>
      <c r="J846" s="567"/>
      <c r="K846" s="567"/>
      <c r="L846" s="567"/>
      <c r="M846" s="567"/>
      <c r="N846" s="567"/>
      <c r="O846" s="567"/>
      <c r="P846" s="567"/>
      <c r="Q846" s="567"/>
      <c r="R846" s="567"/>
      <c r="S846" s="567"/>
      <c r="T846" s="567"/>
      <c r="U846" s="567"/>
      <c r="V846" s="567"/>
      <c r="W846" s="567"/>
      <c r="X846" s="567"/>
      <c r="Y846" s="567"/>
      <c r="Z846" s="567"/>
      <c r="AA846" s="567"/>
      <c r="AB846" s="567"/>
      <c r="AC846" s="567"/>
      <c r="AD846" s="567"/>
      <c r="AE846" s="567"/>
      <c r="AF846" s="567"/>
      <c r="AG846" s="567"/>
      <c r="AH846" s="567"/>
      <c r="AI846" s="567"/>
      <c r="AJ846" s="567"/>
    </row>
    <row r="847" spans="1:36" ht="12.75" customHeight="1">
      <c r="A847" s="567"/>
      <c r="B847" s="567"/>
      <c r="C847" s="567"/>
      <c r="D847" s="567"/>
      <c r="E847" s="567"/>
      <c r="F847" s="567"/>
      <c r="G847" s="567"/>
      <c r="H847" s="567"/>
      <c r="I847" s="567"/>
      <c r="J847" s="567"/>
      <c r="K847" s="567"/>
      <c r="L847" s="567"/>
      <c r="M847" s="567"/>
      <c r="N847" s="567"/>
      <c r="O847" s="567"/>
      <c r="P847" s="567"/>
      <c r="Q847" s="567"/>
      <c r="R847" s="567"/>
      <c r="S847" s="567"/>
      <c r="T847" s="567"/>
      <c r="U847" s="567"/>
      <c r="V847" s="567"/>
      <c r="W847" s="567"/>
      <c r="X847" s="567"/>
      <c r="Y847" s="567"/>
      <c r="Z847" s="567"/>
      <c r="AA847" s="567"/>
      <c r="AB847" s="567"/>
      <c r="AC847" s="567"/>
      <c r="AD847" s="567"/>
      <c r="AE847" s="567"/>
      <c r="AF847" s="567"/>
      <c r="AG847" s="567"/>
      <c r="AH847" s="567"/>
      <c r="AI847" s="567"/>
      <c r="AJ847" s="567"/>
    </row>
    <row r="848" spans="1:36" ht="12.75" customHeight="1">
      <c r="A848" s="567"/>
      <c r="B848" s="567"/>
      <c r="C848" s="567"/>
      <c r="D848" s="567"/>
      <c r="E848" s="567"/>
      <c r="F848" s="567"/>
      <c r="G848" s="567"/>
      <c r="H848" s="567"/>
      <c r="I848" s="567"/>
      <c r="J848" s="567"/>
      <c r="K848" s="567"/>
      <c r="L848" s="567"/>
      <c r="M848" s="567"/>
      <c r="N848" s="567"/>
      <c r="O848" s="567"/>
      <c r="P848" s="567"/>
      <c r="Q848" s="567"/>
      <c r="R848" s="567"/>
      <c r="S848" s="567"/>
      <c r="T848" s="567"/>
      <c r="U848" s="567"/>
      <c r="V848" s="567"/>
      <c r="W848" s="567"/>
      <c r="X848" s="567"/>
      <c r="Y848" s="567"/>
      <c r="Z848" s="567"/>
      <c r="AA848" s="567"/>
      <c r="AB848" s="567"/>
      <c r="AC848" s="567"/>
      <c r="AD848" s="567"/>
      <c r="AE848" s="567"/>
      <c r="AF848" s="567"/>
      <c r="AG848" s="567"/>
      <c r="AH848" s="567"/>
      <c r="AI848" s="567"/>
      <c r="AJ848" s="567"/>
    </row>
    <row r="849" spans="1:36" ht="12.75" customHeight="1">
      <c r="A849" s="567"/>
      <c r="B849" s="567"/>
      <c r="C849" s="567"/>
      <c r="D849" s="567"/>
      <c r="E849" s="567"/>
      <c r="F849" s="567"/>
      <c r="G849" s="567"/>
      <c r="H849" s="567"/>
      <c r="I849" s="567"/>
      <c r="J849" s="567"/>
      <c r="K849" s="567"/>
      <c r="L849" s="567"/>
      <c r="M849" s="567"/>
      <c r="N849" s="567"/>
      <c r="O849" s="567"/>
      <c r="P849" s="567"/>
      <c r="Q849" s="567"/>
      <c r="R849" s="567"/>
      <c r="S849" s="567"/>
      <c r="T849" s="567"/>
      <c r="U849" s="567"/>
      <c r="V849" s="567"/>
      <c r="W849" s="567"/>
      <c r="X849" s="567"/>
      <c r="Y849" s="567"/>
      <c r="Z849" s="567"/>
      <c r="AA849" s="567"/>
      <c r="AB849" s="567"/>
      <c r="AC849" s="567"/>
      <c r="AD849" s="567"/>
      <c r="AE849" s="567"/>
      <c r="AF849" s="567"/>
      <c r="AG849" s="567"/>
      <c r="AH849" s="567"/>
      <c r="AI849" s="567"/>
      <c r="AJ849" s="567"/>
    </row>
    <row r="850" spans="1:36" ht="12.75" customHeight="1">
      <c r="A850" s="567"/>
      <c r="B850" s="567"/>
      <c r="C850" s="567"/>
      <c r="D850" s="567"/>
      <c r="E850" s="567"/>
      <c r="F850" s="567"/>
      <c r="G850" s="567"/>
      <c r="H850" s="567"/>
      <c r="I850" s="567"/>
      <c r="J850" s="567"/>
      <c r="K850" s="567"/>
      <c r="L850" s="567"/>
      <c r="M850" s="567"/>
      <c r="N850" s="567"/>
      <c r="O850" s="567"/>
      <c r="P850" s="567"/>
      <c r="Q850" s="567"/>
      <c r="R850" s="567"/>
      <c r="S850" s="567"/>
      <c r="T850" s="567"/>
      <c r="U850" s="567"/>
      <c r="V850" s="567"/>
      <c r="W850" s="567"/>
      <c r="X850" s="567"/>
      <c r="Y850" s="567"/>
      <c r="Z850" s="567"/>
      <c r="AA850" s="567"/>
      <c r="AB850" s="567"/>
      <c r="AC850" s="567"/>
      <c r="AD850" s="567"/>
      <c r="AE850" s="567"/>
      <c r="AF850" s="567"/>
      <c r="AG850" s="567"/>
      <c r="AH850" s="567"/>
      <c r="AI850" s="567"/>
      <c r="AJ850" s="567"/>
    </row>
    <row r="851" spans="1:36" ht="12.75" customHeight="1">
      <c r="A851" s="567"/>
      <c r="B851" s="567"/>
      <c r="C851" s="567"/>
      <c r="D851" s="567"/>
      <c r="E851" s="567"/>
      <c r="F851" s="567"/>
      <c r="G851" s="567"/>
      <c r="H851" s="567"/>
      <c r="I851" s="567"/>
      <c r="J851" s="567"/>
      <c r="K851" s="567"/>
      <c r="L851" s="567"/>
      <c r="M851" s="567"/>
      <c r="N851" s="567"/>
      <c r="O851" s="567"/>
      <c r="P851" s="567"/>
      <c r="Q851" s="567"/>
      <c r="R851" s="567"/>
      <c r="S851" s="567"/>
      <c r="T851" s="567"/>
      <c r="U851" s="567"/>
      <c r="V851" s="567"/>
      <c r="W851" s="567"/>
      <c r="X851" s="567"/>
      <c r="Y851" s="567"/>
      <c r="Z851" s="567"/>
      <c r="AA851" s="567"/>
      <c r="AB851" s="567"/>
      <c r="AC851" s="567"/>
      <c r="AD851" s="567"/>
      <c r="AE851" s="567"/>
      <c r="AF851" s="567"/>
      <c r="AG851" s="567"/>
      <c r="AH851" s="567"/>
      <c r="AI851" s="567"/>
      <c r="AJ851" s="567"/>
    </row>
    <row r="852" spans="1:36" ht="12.75" customHeight="1">
      <c r="A852" s="567"/>
      <c r="B852" s="567"/>
      <c r="C852" s="567"/>
      <c r="D852" s="567"/>
      <c r="E852" s="567"/>
      <c r="F852" s="567"/>
      <c r="G852" s="567"/>
      <c r="H852" s="567"/>
      <c r="I852" s="567"/>
      <c r="J852" s="567"/>
      <c r="K852" s="567"/>
      <c r="L852" s="567"/>
      <c r="M852" s="567"/>
      <c r="N852" s="567"/>
      <c r="O852" s="567"/>
      <c r="P852" s="567"/>
      <c r="Q852" s="567"/>
      <c r="R852" s="567"/>
      <c r="S852" s="567"/>
      <c r="T852" s="567"/>
      <c r="U852" s="567"/>
      <c r="V852" s="567"/>
      <c r="W852" s="567"/>
      <c r="X852" s="567"/>
      <c r="Y852" s="567"/>
      <c r="Z852" s="567"/>
      <c r="AA852" s="567"/>
      <c r="AB852" s="567"/>
      <c r="AC852" s="567"/>
      <c r="AD852" s="567"/>
      <c r="AE852" s="567"/>
      <c r="AF852" s="567"/>
      <c r="AG852" s="567"/>
      <c r="AH852" s="567"/>
      <c r="AI852" s="567"/>
      <c r="AJ852" s="567"/>
    </row>
    <row r="853" spans="1:36" ht="12.75" customHeight="1">
      <c r="A853" s="567"/>
      <c r="B853" s="567"/>
      <c r="C853" s="567"/>
      <c r="D853" s="567"/>
      <c r="E853" s="567"/>
      <c r="F853" s="567"/>
      <c r="G853" s="567"/>
      <c r="H853" s="567"/>
      <c r="I853" s="567"/>
      <c r="J853" s="567"/>
      <c r="K853" s="567"/>
      <c r="L853" s="567"/>
      <c r="M853" s="567"/>
      <c r="N853" s="567"/>
      <c r="O853" s="567"/>
      <c r="P853" s="567"/>
      <c r="Q853" s="567"/>
      <c r="R853" s="567"/>
      <c r="S853" s="567"/>
      <c r="T853" s="567"/>
      <c r="U853" s="567"/>
      <c r="V853" s="567"/>
      <c r="W853" s="567"/>
      <c r="X853" s="567"/>
      <c r="Y853" s="567"/>
      <c r="Z853" s="567"/>
      <c r="AA853" s="567"/>
      <c r="AB853" s="567"/>
      <c r="AC853" s="567"/>
      <c r="AD853" s="567"/>
      <c r="AE853" s="567"/>
      <c r="AF853" s="567"/>
      <c r="AG853" s="567"/>
      <c r="AH853" s="567"/>
      <c r="AI853" s="567"/>
      <c r="AJ853" s="567"/>
    </row>
    <row r="854" spans="1:36" ht="12.75" customHeight="1">
      <c r="A854" s="567"/>
      <c r="B854" s="567"/>
      <c r="C854" s="567"/>
      <c r="D854" s="567"/>
      <c r="E854" s="567"/>
      <c r="F854" s="567"/>
      <c r="G854" s="567"/>
      <c r="H854" s="567"/>
      <c r="I854" s="567"/>
      <c r="J854" s="567"/>
      <c r="K854" s="567"/>
      <c r="L854" s="567"/>
      <c r="M854" s="567"/>
      <c r="N854" s="567"/>
      <c r="O854" s="567"/>
      <c r="P854" s="567"/>
      <c r="Q854" s="567"/>
      <c r="R854" s="567"/>
      <c r="S854" s="567"/>
      <c r="T854" s="567"/>
      <c r="U854" s="567"/>
      <c r="V854" s="567"/>
      <c r="W854" s="567"/>
      <c r="X854" s="567"/>
      <c r="Y854" s="567"/>
      <c r="Z854" s="567"/>
      <c r="AA854" s="567"/>
      <c r="AB854" s="567"/>
      <c r="AC854" s="567"/>
      <c r="AD854" s="567"/>
      <c r="AE854" s="567"/>
      <c r="AF854" s="567"/>
      <c r="AG854" s="567"/>
      <c r="AH854" s="567"/>
      <c r="AI854" s="567"/>
      <c r="AJ854" s="567"/>
    </row>
    <row r="855" spans="1:36" ht="12.75" customHeight="1">
      <c r="A855" s="567"/>
      <c r="B855" s="567"/>
      <c r="C855" s="567"/>
      <c r="D855" s="567"/>
      <c r="E855" s="567"/>
      <c r="F855" s="567"/>
      <c r="G855" s="567"/>
      <c r="H855" s="567"/>
      <c r="I855" s="567"/>
      <c r="J855" s="567"/>
      <c r="K855" s="567"/>
      <c r="L855" s="567"/>
      <c r="M855" s="567"/>
      <c r="N855" s="567"/>
      <c r="O855" s="567"/>
      <c r="P855" s="567"/>
      <c r="Q855" s="567"/>
      <c r="R855" s="567"/>
      <c r="S855" s="567"/>
      <c r="T855" s="567"/>
      <c r="U855" s="567"/>
      <c r="V855" s="567"/>
      <c r="W855" s="567"/>
      <c r="X855" s="567"/>
      <c r="Y855" s="567"/>
      <c r="Z855" s="567"/>
      <c r="AA855" s="567"/>
      <c r="AB855" s="567"/>
      <c r="AC855" s="567"/>
      <c r="AD855" s="567"/>
      <c r="AE855" s="567"/>
      <c r="AF855" s="567"/>
      <c r="AG855" s="567"/>
      <c r="AH855" s="567"/>
      <c r="AI855" s="567"/>
      <c r="AJ855" s="567"/>
    </row>
    <row r="856" spans="1:36" ht="12.75" customHeight="1">
      <c r="A856" s="567"/>
      <c r="B856" s="567"/>
      <c r="C856" s="567"/>
      <c r="D856" s="567"/>
      <c r="E856" s="567"/>
      <c r="F856" s="567"/>
      <c r="G856" s="567"/>
      <c r="H856" s="567"/>
      <c r="I856" s="567"/>
      <c r="J856" s="567"/>
      <c r="K856" s="567"/>
      <c r="L856" s="567"/>
      <c r="M856" s="567"/>
      <c r="N856" s="567"/>
      <c r="O856" s="567"/>
      <c r="P856" s="567"/>
      <c r="Q856" s="567"/>
      <c r="R856" s="567"/>
      <c r="S856" s="567"/>
      <c r="T856" s="567"/>
      <c r="U856" s="567"/>
      <c r="V856" s="567"/>
      <c r="W856" s="567"/>
      <c r="X856" s="567"/>
      <c r="Y856" s="567"/>
      <c r="Z856" s="567"/>
      <c r="AA856" s="567"/>
      <c r="AB856" s="567"/>
      <c r="AC856" s="567"/>
      <c r="AD856" s="567"/>
      <c r="AE856" s="567"/>
      <c r="AF856" s="567"/>
      <c r="AG856" s="567"/>
      <c r="AH856" s="567"/>
      <c r="AI856" s="567"/>
      <c r="AJ856" s="567"/>
    </row>
    <row r="857" spans="1:36" ht="12.75" customHeight="1">
      <c r="A857" s="567"/>
      <c r="B857" s="567"/>
      <c r="C857" s="567"/>
      <c r="D857" s="567"/>
      <c r="E857" s="567"/>
      <c r="F857" s="567"/>
      <c r="G857" s="567"/>
      <c r="H857" s="567"/>
      <c r="I857" s="567"/>
      <c r="J857" s="567"/>
      <c r="K857" s="567"/>
      <c r="L857" s="567"/>
      <c r="M857" s="567"/>
      <c r="N857" s="567"/>
      <c r="O857" s="567"/>
      <c r="P857" s="567"/>
      <c r="Q857" s="567"/>
      <c r="R857" s="567"/>
      <c r="S857" s="567"/>
      <c r="T857" s="567"/>
      <c r="U857" s="567"/>
      <c r="V857" s="567"/>
      <c r="W857" s="567"/>
      <c r="X857" s="567"/>
      <c r="Y857" s="567"/>
      <c r="Z857" s="567"/>
      <c r="AA857" s="567"/>
      <c r="AB857" s="567"/>
      <c r="AC857" s="567"/>
      <c r="AD857" s="567"/>
      <c r="AE857" s="567"/>
      <c r="AF857" s="567"/>
      <c r="AG857" s="567"/>
      <c r="AH857" s="567"/>
      <c r="AI857" s="567"/>
      <c r="AJ857" s="567"/>
    </row>
    <row r="858" spans="1:36" ht="12.75" customHeight="1">
      <c r="A858" s="567"/>
      <c r="B858" s="567"/>
      <c r="C858" s="567"/>
      <c r="D858" s="567"/>
      <c r="E858" s="567"/>
      <c r="F858" s="567"/>
      <c r="G858" s="567"/>
      <c r="H858" s="567"/>
      <c r="I858" s="567"/>
      <c r="J858" s="567"/>
      <c r="K858" s="567"/>
      <c r="L858" s="567"/>
      <c r="M858" s="567"/>
      <c r="N858" s="567"/>
      <c r="O858" s="567"/>
      <c r="P858" s="567"/>
      <c r="Q858" s="567"/>
      <c r="R858" s="567"/>
      <c r="S858" s="567"/>
      <c r="T858" s="567"/>
      <c r="U858" s="567"/>
      <c r="V858" s="567"/>
      <c r="W858" s="567"/>
      <c r="X858" s="567"/>
      <c r="Y858" s="567"/>
      <c r="Z858" s="567"/>
      <c r="AA858" s="567"/>
      <c r="AB858" s="567"/>
      <c r="AC858" s="567"/>
      <c r="AD858" s="567"/>
      <c r="AE858" s="567"/>
      <c r="AF858" s="567"/>
      <c r="AG858" s="567"/>
      <c r="AH858" s="567"/>
      <c r="AI858" s="567"/>
      <c r="AJ858" s="567"/>
    </row>
    <row r="859" spans="1:36" ht="12.75" customHeight="1">
      <c r="A859" s="567"/>
      <c r="B859" s="567"/>
      <c r="C859" s="567"/>
      <c r="D859" s="567"/>
      <c r="E859" s="567"/>
      <c r="F859" s="567"/>
      <c r="G859" s="567"/>
      <c r="H859" s="567"/>
      <c r="I859" s="567"/>
      <c r="J859" s="567"/>
      <c r="K859" s="567"/>
      <c r="L859" s="567"/>
      <c r="M859" s="567"/>
      <c r="N859" s="567"/>
      <c r="O859" s="567"/>
      <c r="P859" s="567"/>
      <c r="Q859" s="567"/>
      <c r="R859" s="567"/>
      <c r="S859" s="567"/>
      <c r="T859" s="567"/>
      <c r="U859" s="567"/>
      <c r="V859" s="567"/>
      <c r="W859" s="567"/>
      <c r="X859" s="567"/>
      <c r="Y859" s="567"/>
      <c r="Z859" s="567"/>
      <c r="AA859" s="567"/>
      <c r="AB859" s="567"/>
      <c r="AC859" s="567"/>
      <c r="AD859" s="567"/>
      <c r="AE859" s="567"/>
      <c r="AF859" s="567"/>
      <c r="AG859" s="567"/>
      <c r="AH859" s="567"/>
      <c r="AI859" s="567"/>
      <c r="AJ859" s="567"/>
    </row>
    <row r="860" spans="1:36" ht="12.75" customHeight="1">
      <c r="A860" s="567"/>
      <c r="B860" s="567"/>
      <c r="C860" s="567"/>
      <c r="D860" s="567"/>
      <c r="E860" s="567"/>
      <c r="F860" s="567"/>
      <c r="G860" s="567"/>
      <c r="H860" s="567"/>
      <c r="I860" s="567"/>
      <c r="J860" s="567"/>
      <c r="K860" s="567"/>
      <c r="L860" s="567"/>
      <c r="M860" s="567"/>
      <c r="N860" s="567"/>
      <c r="O860" s="567"/>
      <c r="P860" s="567"/>
      <c r="Q860" s="567"/>
      <c r="R860" s="567"/>
      <c r="S860" s="567"/>
      <c r="T860" s="567"/>
      <c r="U860" s="567"/>
      <c r="V860" s="567"/>
      <c r="W860" s="567"/>
      <c r="X860" s="567"/>
      <c r="Y860" s="567"/>
      <c r="Z860" s="567"/>
      <c r="AA860" s="567"/>
      <c r="AB860" s="567"/>
      <c r="AC860" s="567"/>
      <c r="AD860" s="567"/>
      <c r="AE860" s="567"/>
      <c r="AF860" s="567"/>
      <c r="AG860" s="567"/>
      <c r="AH860" s="567"/>
      <c r="AI860" s="567"/>
      <c r="AJ860" s="567"/>
    </row>
    <row r="861" spans="1:36" ht="12.75" customHeight="1">
      <c r="A861" s="567"/>
      <c r="B861" s="567"/>
      <c r="C861" s="567"/>
      <c r="D861" s="567"/>
      <c r="E861" s="567"/>
      <c r="F861" s="567"/>
      <c r="G861" s="567"/>
      <c r="H861" s="567"/>
      <c r="I861" s="567"/>
      <c r="J861" s="567"/>
      <c r="K861" s="567"/>
      <c r="L861" s="567"/>
      <c r="M861" s="567"/>
      <c r="N861" s="567"/>
      <c r="O861" s="567"/>
      <c r="P861" s="567"/>
      <c r="Q861" s="567"/>
      <c r="R861" s="567"/>
      <c r="S861" s="567"/>
      <c r="T861" s="567"/>
      <c r="U861" s="567"/>
      <c r="V861" s="567"/>
      <c r="W861" s="567"/>
      <c r="X861" s="567"/>
      <c r="Y861" s="567"/>
      <c r="Z861" s="567"/>
      <c r="AA861" s="567"/>
      <c r="AB861" s="567"/>
      <c r="AC861" s="567"/>
      <c r="AD861" s="567"/>
      <c r="AE861" s="567"/>
      <c r="AF861" s="567"/>
      <c r="AG861" s="567"/>
      <c r="AH861" s="567"/>
      <c r="AI861" s="567"/>
      <c r="AJ861" s="567"/>
    </row>
    <row r="862" spans="1:36" ht="12.75" customHeight="1">
      <c r="A862" s="567"/>
      <c r="B862" s="567"/>
      <c r="C862" s="567"/>
      <c r="D862" s="567"/>
      <c r="E862" s="567"/>
      <c r="F862" s="567"/>
      <c r="G862" s="567"/>
      <c r="H862" s="567"/>
      <c r="I862" s="567"/>
      <c r="J862" s="567"/>
      <c r="K862" s="567"/>
      <c r="L862" s="567"/>
      <c r="M862" s="567"/>
      <c r="N862" s="567"/>
      <c r="O862" s="567"/>
      <c r="P862" s="567"/>
      <c r="Q862" s="567"/>
      <c r="R862" s="567"/>
      <c r="S862" s="567"/>
      <c r="T862" s="567"/>
      <c r="U862" s="567"/>
      <c r="V862" s="567"/>
      <c r="W862" s="567"/>
      <c r="X862" s="567"/>
      <c r="Y862" s="567"/>
      <c r="Z862" s="567"/>
      <c r="AA862" s="567"/>
      <c r="AB862" s="567"/>
      <c r="AC862" s="567"/>
      <c r="AD862" s="567"/>
      <c r="AE862" s="567"/>
      <c r="AF862" s="567"/>
      <c r="AG862" s="567"/>
      <c r="AH862" s="567"/>
      <c r="AI862" s="567"/>
      <c r="AJ862" s="567"/>
    </row>
    <row r="863" spans="1:36" ht="12.75" customHeight="1">
      <c r="A863" s="567"/>
      <c r="B863" s="567"/>
      <c r="C863" s="567"/>
      <c r="D863" s="567"/>
      <c r="E863" s="567"/>
      <c r="F863" s="567"/>
      <c r="G863" s="567"/>
      <c r="H863" s="567"/>
      <c r="I863" s="567"/>
      <c r="J863" s="567"/>
      <c r="K863" s="567"/>
      <c r="L863" s="567"/>
      <c r="M863" s="567"/>
      <c r="N863" s="567"/>
      <c r="O863" s="567"/>
      <c r="P863" s="567"/>
      <c r="Q863" s="567"/>
      <c r="R863" s="567"/>
      <c r="S863" s="567"/>
      <c r="T863" s="567"/>
      <c r="U863" s="567"/>
      <c r="V863" s="567"/>
      <c r="W863" s="567"/>
      <c r="X863" s="567"/>
      <c r="Y863" s="567"/>
      <c r="Z863" s="567"/>
      <c r="AA863" s="567"/>
      <c r="AB863" s="567"/>
      <c r="AC863" s="567"/>
      <c r="AD863" s="567"/>
      <c r="AE863" s="567"/>
      <c r="AF863" s="567"/>
      <c r="AG863" s="567"/>
      <c r="AH863" s="567"/>
      <c r="AI863" s="567"/>
      <c r="AJ863" s="567"/>
    </row>
    <row r="864" spans="1:36" ht="12.75" customHeight="1">
      <c r="A864" s="567"/>
      <c r="B864" s="567"/>
      <c r="C864" s="567"/>
      <c r="D864" s="567"/>
      <c r="E864" s="567"/>
      <c r="F864" s="567"/>
      <c r="G864" s="567"/>
      <c r="H864" s="567"/>
      <c r="I864" s="567"/>
      <c r="J864" s="567"/>
      <c r="K864" s="567"/>
      <c r="L864" s="567"/>
      <c r="M864" s="567"/>
      <c r="N864" s="567"/>
      <c r="O864" s="567"/>
      <c r="P864" s="567"/>
      <c r="Q864" s="567"/>
      <c r="R864" s="567"/>
      <c r="S864" s="567"/>
      <c r="T864" s="567"/>
      <c r="U864" s="567"/>
      <c r="V864" s="567"/>
      <c r="W864" s="567"/>
      <c r="X864" s="567"/>
      <c r="Y864" s="567"/>
      <c r="Z864" s="567"/>
      <c r="AA864" s="567"/>
      <c r="AB864" s="567"/>
      <c r="AC864" s="567"/>
      <c r="AD864" s="567"/>
      <c r="AE864" s="567"/>
      <c r="AF864" s="567"/>
      <c r="AG864" s="567"/>
      <c r="AH864" s="567"/>
      <c r="AI864" s="567"/>
      <c r="AJ864" s="567"/>
    </row>
    <row r="865" spans="1:36" ht="12.75" customHeight="1">
      <c r="A865" s="567"/>
      <c r="B865" s="567"/>
      <c r="C865" s="567"/>
      <c r="D865" s="567"/>
      <c r="E865" s="567"/>
      <c r="F865" s="567"/>
      <c r="G865" s="567"/>
      <c r="H865" s="567"/>
      <c r="I865" s="567"/>
      <c r="J865" s="567"/>
      <c r="K865" s="567"/>
      <c r="L865" s="567"/>
      <c r="M865" s="567"/>
      <c r="N865" s="567"/>
      <c r="O865" s="567"/>
      <c r="P865" s="567"/>
      <c r="Q865" s="567"/>
      <c r="R865" s="567"/>
      <c r="S865" s="567"/>
      <c r="T865" s="567"/>
      <c r="U865" s="567"/>
      <c r="V865" s="567"/>
      <c r="W865" s="567"/>
      <c r="X865" s="567"/>
      <c r="Y865" s="567"/>
      <c r="Z865" s="567"/>
      <c r="AA865" s="567"/>
      <c r="AB865" s="567"/>
      <c r="AC865" s="567"/>
      <c r="AD865" s="567"/>
      <c r="AE865" s="567"/>
      <c r="AF865" s="567"/>
      <c r="AG865" s="567"/>
      <c r="AH865" s="567"/>
      <c r="AI865" s="567"/>
      <c r="AJ865" s="567"/>
    </row>
    <row r="866" spans="1:36" ht="12.75" customHeight="1">
      <c r="A866" s="567"/>
      <c r="B866" s="567"/>
      <c r="C866" s="567"/>
      <c r="D866" s="567"/>
      <c r="E866" s="567"/>
      <c r="F866" s="567"/>
      <c r="G866" s="567"/>
      <c r="H866" s="567"/>
      <c r="I866" s="567"/>
      <c r="J866" s="567"/>
      <c r="K866" s="567"/>
      <c r="L866" s="567"/>
      <c r="M866" s="567"/>
      <c r="N866" s="567"/>
      <c r="O866" s="567"/>
      <c r="P866" s="567"/>
      <c r="Q866" s="567"/>
      <c r="R866" s="567"/>
      <c r="S866" s="567"/>
      <c r="T866" s="567"/>
      <c r="U866" s="567"/>
      <c r="V866" s="567"/>
      <c r="W866" s="567"/>
      <c r="X866" s="567"/>
      <c r="Y866" s="567"/>
      <c r="Z866" s="567"/>
      <c r="AA866" s="567"/>
      <c r="AB866" s="567"/>
      <c r="AC866" s="567"/>
      <c r="AD866" s="567"/>
      <c r="AE866" s="567"/>
      <c r="AF866" s="567"/>
      <c r="AG866" s="567"/>
      <c r="AH866" s="567"/>
      <c r="AI866" s="567"/>
      <c r="AJ866" s="567"/>
    </row>
    <row r="867" spans="1:36" ht="12.75" customHeight="1">
      <c r="A867" s="567"/>
      <c r="B867" s="567"/>
      <c r="C867" s="567"/>
      <c r="D867" s="567"/>
      <c r="E867" s="567"/>
      <c r="F867" s="567"/>
      <c r="G867" s="567"/>
      <c r="H867" s="567"/>
      <c r="I867" s="567"/>
      <c r="J867" s="567"/>
      <c r="K867" s="567"/>
      <c r="L867" s="567"/>
      <c r="M867" s="567"/>
      <c r="N867" s="567"/>
      <c r="O867" s="567"/>
      <c r="P867" s="567"/>
      <c r="Q867" s="567"/>
      <c r="R867" s="567"/>
      <c r="S867" s="567"/>
      <c r="T867" s="567"/>
      <c r="U867" s="567"/>
      <c r="V867" s="567"/>
      <c r="W867" s="567"/>
      <c r="X867" s="567"/>
      <c r="Y867" s="567"/>
      <c r="Z867" s="567"/>
      <c r="AA867" s="567"/>
      <c r="AB867" s="567"/>
      <c r="AC867" s="567"/>
      <c r="AD867" s="567"/>
      <c r="AE867" s="567"/>
      <c r="AF867" s="567"/>
      <c r="AG867" s="567"/>
      <c r="AH867" s="567"/>
      <c r="AI867" s="567"/>
      <c r="AJ867" s="567"/>
    </row>
    <row r="868" spans="1:36" ht="12.75" customHeight="1">
      <c r="A868" s="567"/>
      <c r="B868" s="567"/>
      <c r="C868" s="567"/>
      <c r="D868" s="567"/>
      <c r="E868" s="567"/>
      <c r="F868" s="567"/>
      <c r="G868" s="567"/>
      <c r="H868" s="567"/>
      <c r="I868" s="567"/>
      <c r="J868" s="567"/>
      <c r="K868" s="567"/>
      <c r="L868" s="567"/>
      <c r="M868" s="567"/>
      <c r="N868" s="567"/>
      <c r="O868" s="567"/>
      <c r="P868" s="567"/>
      <c r="Q868" s="567"/>
      <c r="R868" s="567"/>
      <c r="S868" s="567"/>
      <c r="T868" s="567"/>
      <c r="U868" s="567"/>
      <c r="V868" s="567"/>
      <c r="W868" s="567"/>
      <c r="X868" s="567"/>
      <c r="Y868" s="567"/>
      <c r="Z868" s="567"/>
      <c r="AA868" s="567"/>
      <c r="AB868" s="567"/>
      <c r="AC868" s="567"/>
      <c r="AD868" s="567"/>
      <c r="AE868" s="567"/>
      <c r="AF868" s="567"/>
      <c r="AG868" s="567"/>
      <c r="AH868" s="567"/>
      <c r="AI868" s="567"/>
      <c r="AJ868" s="567"/>
    </row>
    <row r="869" spans="1:36" ht="12.75" customHeight="1">
      <c r="A869" s="567"/>
      <c r="B869" s="567"/>
      <c r="C869" s="567"/>
      <c r="D869" s="567"/>
      <c r="E869" s="567"/>
      <c r="F869" s="567"/>
      <c r="G869" s="567"/>
      <c r="H869" s="567"/>
      <c r="I869" s="567"/>
      <c r="J869" s="567"/>
      <c r="K869" s="567"/>
      <c r="L869" s="567"/>
      <c r="M869" s="567"/>
      <c r="N869" s="567"/>
      <c r="O869" s="567"/>
      <c r="P869" s="567"/>
      <c r="Q869" s="567"/>
      <c r="R869" s="567"/>
      <c r="S869" s="567"/>
      <c r="T869" s="567"/>
      <c r="U869" s="567"/>
      <c r="V869" s="567"/>
      <c r="W869" s="567"/>
      <c r="X869" s="567"/>
      <c r="Y869" s="567"/>
      <c r="Z869" s="567"/>
      <c r="AA869" s="567"/>
      <c r="AB869" s="567"/>
      <c r="AC869" s="567"/>
      <c r="AD869" s="567"/>
      <c r="AE869" s="567"/>
      <c r="AF869" s="567"/>
      <c r="AG869" s="567"/>
      <c r="AH869" s="567"/>
      <c r="AI869" s="567"/>
      <c r="AJ869" s="567"/>
    </row>
    <row r="870" spans="1:36" ht="12.75" customHeight="1">
      <c r="A870" s="567"/>
      <c r="B870" s="567"/>
      <c r="C870" s="567"/>
      <c r="D870" s="567"/>
      <c r="E870" s="567"/>
      <c r="F870" s="567"/>
      <c r="G870" s="567"/>
      <c r="H870" s="567"/>
      <c r="I870" s="567"/>
      <c r="J870" s="567"/>
      <c r="K870" s="567"/>
      <c r="L870" s="567"/>
      <c r="M870" s="567"/>
      <c r="N870" s="567"/>
      <c r="O870" s="567"/>
      <c r="P870" s="567"/>
      <c r="Q870" s="567"/>
      <c r="R870" s="567"/>
      <c r="S870" s="567"/>
      <c r="T870" s="567"/>
      <c r="U870" s="567"/>
      <c r="V870" s="567"/>
      <c r="W870" s="567"/>
      <c r="X870" s="567"/>
      <c r="Y870" s="567"/>
      <c r="Z870" s="567"/>
      <c r="AA870" s="567"/>
      <c r="AB870" s="567"/>
      <c r="AC870" s="567"/>
      <c r="AD870" s="567"/>
      <c r="AE870" s="567"/>
      <c r="AF870" s="567"/>
      <c r="AG870" s="567"/>
      <c r="AH870" s="567"/>
      <c r="AI870" s="567"/>
      <c r="AJ870" s="567"/>
    </row>
    <row r="871" spans="1:36" ht="12.75" customHeight="1">
      <c r="A871" s="567"/>
      <c r="B871" s="567"/>
      <c r="C871" s="567"/>
      <c r="D871" s="567"/>
      <c r="E871" s="567"/>
      <c r="F871" s="567"/>
      <c r="G871" s="567"/>
      <c r="H871" s="567"/>
      <c r="I871" s="567"/>
      <c r="J871" s="567"/>
      <c r="K871" s="567"/>
      <c r="L871" s="567"/>
      <c r="M871" s="567"/>
      <c r="N871" s="567"/>
      <c r="O871" s="567"/>
      <c r="P871" s="567"/>
      <c r="Q871" s="567"/>
      <c r="R871" s="567"/>
      <c r="S871" s="567"/>
      <c r="T871" s="567"/>
      <c r="U871" s="567"/>
      <c r="V871" s="567"/>
      <c r="W871" s="567"/>
      <c r="X871" s="567"/>
      <c r="Y871" s="567"/>
      <c r="Z871" s="567"/>
      <c r="AA871" s="567"/>
      <c r="AB871" s="567"/>
      <c r="AC871" s="567"/>
      <c r="AD871" s="567"/>
      <c r="AE871" s="567"/>
      <c r="AF871" s="567"/>
      <c r="AG871" s="567"/>
      <c r="AH871" s="567"/>
      <c r="AI871" s="567"/>
      <c r="AJ871" s="567"/>
    </row>
    <row r="872" spans="1:36" ht="12.75" customHeight="1">
      <c r="A872" s="567"/>
      <c r="B872" s="567"/>
      <c r="C872" s="567"/>
      <c r="D872" s="567"/>
      <c r="E872" s="567"/>
      <c r="F872" s="567"/>
      <c r="G872" s="567"/>
      <c r="H872" s="567"/>
      <c r="I872" s="567"/>
      <c r="J872" s="567"/>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7"/>
      <c r="AG872" s="567"/>
      <c r="AH872" s="567"/>
      <c r="AI872" s="567"/>
      <c r="AJ872" s="567"/>
    </row>
    <row r="873" spans="1:36" ht="12.75" customHeight="1">
      <c r="A873" s="567"/>
      <c r="B873" s="567"/>
      <c r="C873" s="567"/>
      <c r="D873" s="567"/>
      <c r="E873" s="567"/>
      <c r="F873" s="567"/>
      <c r="G873" s="567"/>
      <c r="H873" s="567"/>
      <c r="I873" s="567"/>
      <c r="J873" s="567"/>
      <c r="K873" s="567"/>
      <c r="L873" s="567"/>
      <c r="M873" s="567"/>
      <c r="N873" s="567"/>
      <c r="O873" s="567"/>
      <c r="P873" s="567"/>
      <c r="Q873" s="567"/>
      <c r="R873" s="567"/>
      <c r="S873" s="567"/>
      <c r="T873" s="567"/>
      <c r="U873" s="567"/>
      <c r="V873" s="567"/>
      <c r="W873" s="567"/>
      <c r="X873" s="567"/>
      <c r="Y873" s="567"/>
      <c r="Z873" s="567"/>
      <c r="AA873" s="567"/>
      <c r="AB873" s="567"/>
      <c r="AC873" s="567"/>
      <c r="AD873" s="567"/>
      <c r="AE873" s="567"/>
      <c r="AF873" s="567"/>
      <c r="AG873" s="567"/>
      <c r="AH873" s="567"/>
      <c r="AI873" s="567"/>
      <c r="AJ873" s="567"/>
    </row>
    <row r="874" spans="1:36" ht="12.75" customHeight="1">
      <c r="A874" s="567"/>
      <c r="B874" s="567"/>
      <c r="C874" s="567"/>
      <c r="D874" s="567"/>
      <c r="E874" s="567"/>
      <c r="F874" s="567"/>
      <c r="G874" s="567"/>
      <c r="H874" s="567"/>
      <c r="I874" s="567"/>
      <c r="J874" s="567"/>
      <c r="K874" s="567"/>
      <c r="L874" s="567"/>
      <c r="M874" s="567"/>
      <c r="N874" s="567"/>
      <c r="O874" s="567"/>
      <c r="P874" s="567"/>
      <c r="Q874" s="567"/>
      <c r="R874" s="567"/>
      <c r="S874" s="567"/>
      <c r="T874" s="567"/>
      <c r="U874" s="567"/>
      <c r="V874" s="567"/>
      <c r="W874" s="567"/>
      <c r="X874" s="567"/>
      <c r="Y874" s="567"/>
      <c r="Z874" s="567"/>
      <c r="AA874" s="567"/>
      <c r="AB874" s="567"/>
      <c r="AC874" s="567"/>
      <c r="AD874" s="567"/>
      <c r="AE874" s="567"/>
      <c r="AF874" s="567"/>
      <c r="AG874" s="567"/>
      <c r="AH874" s="567"/>
      <c r="AI874" s="567"/>
      <c r="AJ874" s="567"/>
    </row>
    <row r="875" spans="1:36" ht="12.75" customHeight="1">
      <c r="A875" s="567"/>
      <c r="B875" s="567"/>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7"/>
      <c r="Z875" s="567"/>
      <c r="AA875" s="567"/>
      <c r="AB875" s="567"/>
      <c r="AC875" s="567"/>
      <c r="AD875" s="567"/>
      <c r="AE875" s="567"/>
      <c r="AF875" s="567"/>
      <c r="AG875" s="567"/>
      <c r="AH875" s="567"/>
      <c r="AI875" s="567"/>
      <c r="AJ875" s="567"/>
    </row>
    <row r="876" spans="1:36" ht="12.75" customHeight="1">
      <c r="A876" s="567"/>
      <c r="B876" s="567"/>
      <c r="C876" s="567"/>
      <c r="D876" s="567"/>
      <c r="E876" s="567"/>
      <c r="F876" s="567"/>
      <c r="G876" s="567"/>
      <c r="H876" s="567"/>
      <c r="I876" s="567"/>
      <c r="J876" s="567"/>
      <c r="K876" s="567"/>
      <c r="L876" s="567"/>
      <c r="M876" s="567"/>
      <c r="N876" s="567"/>
      <c r="O876" s="567"/>
      <c r="P876" s="567"/>
      <c r="Q876" s="567"/>
      <c r="R876" s="567"/>
      <c r="S876" s="567"/>
      <c r="T876" s="567"/>
      <c r="U876" s="567"/>
      <c r="V876" s="567"/>
      <c r="W876" s="567"/>
      <c r="X876" s="567"/>
      <c r="Y876" s="567"/>
      <c r="Z876" s="567"/>
      <c r="AA876" s="567"/>
      <c r="AB876" s="567"/>
      <c r="AC876" s="567"/>
      <c r="AD876" s="567"/>
      <c r="AE876" s="567"/>
      <c r="AF876" s="567"/>
      <c r="AG876" s="567"/>
      <c r="AH876" s="567"/>
      <c r="AI876" s="567"/>
      <c r="AJ876" s="567"/>
    </row>
    <row r="877" spans="1:36" ht="12.75" customHeight="1">
      <c r="A877" s="567"/>
      <c r="B877" s="567"/>
      <c r="C877" s="567"/>
      <c r="D877" s="567"/>
      <c r="E877" s="567"/>
      <c r="F877" s="567"/>
      <c r="G877" s="567"/>
      <c r="H877" s="567"/>
      <c r="I877" s="567"/>
      <c r="J877" s="567"/>
      <c r="K877" s="567"/>
      <c r="L877" s="567"/>
      <c r="M877" s="567"/>
      <c r="N877" s="567"/>
      <c r="O877" s="567"/>
      <c r="P877" s="567"/>
      <c r="Q877" s="567"/>
      <c r="R877" s="567"/>
      <c r="S877" s="567"/>
      <c r="T877" s="567"/>
      <c r="U877" s="567"/>
      <c r="V877" s="567"/>
      <c r="W877" s="567"/>
      <c r="X877" s="567"/>
      <c r="Y877" s="567"/>
      <c r="Z877" s="567"/>
      <c r="AA877" s="567"/>
      <c r="AB877" s="567"/>
      <c r="AC877" s="567"/>
      <c r="AD877" s="567"/>
      <c r="AE877" s="567"/>
      <c r="AF877" s="567"/>
      <c r="AG877" s="567"/>
      <c r="AH877" s="567"/>
      <c r="AI877" s="567"/>
      <c r="AJ877" s="567"/>
    </row>
    <row r="878" spans="1:36" ht="12.75" customHeight="1">
      <c r="A878" s="567"/>
      <c r="B878" s="567"/>
      <c r="C878" s="567"/>
      <c r="D878" s="567"/>
      <c r="E878" s="567"/>
      <c r="F878" s="567"/>
      <c r="G878" s="567"/>
      <c r="H878" s="567"/>
      <c r="I878" s="567"/>
      <c r="J878" s="567"/>
      <c r="K878" s="567"/>
      <c r="L878" s="567"/>
      <c r="M878" s="567"/>
      <c r="N878" s="567"/>
      <c r="O878" s="567"/>
      <c r="P878" s="567"/>
      <c r="Q878" s="567"/>
      <c r="R878" s="567"/>
      <c r="S878" s="567"/>
      <c r="T878" s="567"/>
      <c r="U878" s="567"/>
      <c r="V878" s="567"/>
      <c r="W878" s="567"/>
      <c r="X878" s="567"/>
      <c r="Y878" s="567"/>
      <c r="Z878" s="567"/>
      <c r="AA878" s="567"/>
      <c r="AB878" s="567"/>
      <c r="AC878" s="567"/>
      <c r="AD878" s="567"/>
      <c r="AE878" s="567"/>
      <c r="AF878" s="567"/>
      <c r="AG878" s="567"/>
      <c r="AH878" s="567"/>
      <c r="AI878" s="567"/>
      <c r="AJ878" s="567"/>
    </row>
    <row r="879" spans="1:36" ht="12.75" customHeight="1">
      <c r="A879" s="567"/>
      <c r="B879" s="567"/>
      <c r="C879" s="567"/>
      <c r="D879" s="567"/>
      <c r="E879" s="567"/>
      <c r="F879" s="567"/>
      <c r="G879" s="567"/>
      <c r="H879" s="567"/>
      <c r="I879" s="567"/>
      <c r="J879" s="567"/>
      <c r="K879" s="567"/>
      <c r="L879" s="567"/>
      <c r="M879" s="567"/>
      <c r="N879" s="567"/>
      <c r="O879" s="567"/>
      <c r="P879" s="567"/>
      <c r="Q879" s="567"/>
      <c r="R879" s="567"/>
      <c r="S879" s="567"/>
      <c r="T879" s="567"/>
      <c r="U879" s="567"/>
      <c r="V879" s="567"/>
      <c r="W879" s="567"/>
      <c r="X879" s="567"/>
      <c r="Y879" s="567"/>
      <c r="Z879" s="567"/>
      <c r="AA879" s="567"/>
      <c r="AB879" s="567"/>
      <c r="AC879" s="567"/>
      <c r="AD879" s="567"/>
      <c r="AE879" s="567"/>
      <c r="AF879" s="567"/>
      <c r="AG879" s="567"/>
      <c r="AH879" s="567"/>
      <c r="AI879" s="567"/>
      <c r="AJ879" s="567"/>
    </row>
    <row r="880" spans="1:36" ht="12.75" customHeight="1">
      <c r="A880" s="567"/>
      <c r="B880" s="567"/>
      <c r="C880" s="567"/>
      <c r="D880" s="567"/>
      <c r="E880" s="567"/>
      <c r="F880" s="567"/>
      <c r="G880" s="567"/>
      <c r="H880" s="567"/>
      <c r="I880" s="567"/>
      <c r="J880" s="567"/>
      <c r="K880" s="567"/>
      <c r="L880" s="567"/>
      <c r="M880" s="567"/>
      <c r="N880" s="567"/>
      <c r="O880" s="567"/>
      <c r="P880" s="567"/>
      <c r="Q880" s="567"/>
      <c r="R880" s="567"/>
      <c r="S880" s="567"/>
      <c r="T880" s="567"/>
      <c r="U880" s="567"/>
      <c r="V880" s="567"/>
      <c r="W880" s="567"/>
      <c r="X880" s="567"/>
      <c r="Y880" s="567"/>
      <c r="Z880" s="567"/>
      <c r="AA880" s="567"/>
      <c r="AB880" s="567"/>
      <c r="AC880" s="567"/>
      <c r="AD880" s="567"/>
      <c r="AE880" s="567"/>
      <c r="AF880" s="567"/>
      <c r="AG880" s="567"/>
      <c r="AH880" s="567"/>
      <c r="AI880" s="567"/>
      <c r="AJ880" s="567"/>
    </row>
    <row r="881" spans="1:36" ht="12.75" customHeight="1">
      <c r="A881" s="567"/>
      <c r="B881" s="567"/>
      <c r="C881" s="567"/>
      <c r="D881" s="567"/>
      <c r="E881" s="567"/>
      <c r="F881" s="567"/>
      <c r="G881" s="567"/>
      <c r="H881" s="567"/>
      <c r="I881" s="567"/>
      <c r="J881" s="567"/>
      <c r="K881" s="567"/>
      <c r="L881" s="567"/>
      <c r="M881" s="567"/>
      <c r="N881" s="567"/>
      <c r="O881" s="567"/>
      <c r="P881" s="567"/>
      <c r="Q881" s="567"/>
      <c r="R881" s="567"/>
      <c r="S881" s="567"/>
      <c r="T881" s="567"/>
      <c r="U881" s="567"/>
      <c r="V881" s="567"/>
      <c r="W881" s="567"/>
      <c r="X881" s="567"/>
      <c r="Y881" s="567"/>
      <c r="Z881" s="567"/>
      <c r="AA881" s="567"/>
      <c r="AB881" s="567"/>
      <c r="AC881" s="567"/>
      <c r="AD881" s="567"/>
      <c r="AE881" s="567"/>
      <c r="AF881" s="567"/>
      <c r="AG881" s="567"/>
      <c r="AH881" s="567"/>
      <c r="AI881" s="567"/>
      <c r="AJ881" s="567"/>
    </row>
    <row r="882" spans="1:36" ht="12.75" customHeight="1">
      <c r="A882" s="567"/>
      <c r="B882" s="567"/>
      <c r="C882" s="567"/>
      <c r="D882" s="567"/>
      <c r="E882" s="567"/>
      <c r="F882" s="567"/>
      <c r="G882" s="567"/>
      <c r="H882" s="567"/>
      <c r="I882" s="567"/>
      <c r="J882" s="567"/>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7"/>
      <c r="AJ882" s="567"/>
    </row>
    <row r="883" spans="1:36" ht="12.75" customHeight="1">
      <c r="A883" s="567"/>
      <c r="B883" s="567"/>
      <c r="C883" s="567"/>
      <c r="D883" s="567"/>
      <c r="E883" s="567"/>
      <c r="F883" s="567"/>
      <c r="G883" s="567"/>
      <c r="H883" s="567"/>
      <c r="I883" s="567"/>
      <c r="J883" s="567"/>
      <c r="K883" s="567"/>
      <c r="L883" s="567"/>
      <c r="M883" s="567"/>
      <c r="N883" s="567"/>
      <c r="O883" s="567"/>
      <c r="P883" s="567"/>
      <c r="Q883" s="567"/>
      <c r="R883" s="567"/>
      <c r="S883" s="567"/>
      <c r="T883" s="567"/>
      <c r="U883" s="567"/>
      <c r="V883" s="567"/>
      <c r="W883" s="567"/>
      <c r="X883" s="567"/>
      <c r="Y883" s="567"/>
      <c r="Z883" s="567"/>
      <c r="AA883" s="567"/>
      <c r="AB883" s="567"/>
      <c r="AC883" s="567"/>
      <c r="AD883" s="567"/>
      <c r="AE883" s="567"/>
      <c r="AF883" s="567"/>
      <c r="AG883" s="567"/>
      <c r="AH883" s="567"/>
      <c r="AI883" s="567"/>
      <c r="AJ883" s="567"/>
    </row>
    <row r="884" spans="1:36" ht="12.75" customHeight="1">
      <c r="A884" s="567"/>
      <c r="B884" s="567"/>
      <c r="C884" s="567"/>
      <c r="D884" s="567"/>
      <c r="E884" s="567"/>
      <c r="F884" s="567"/>
      <c r="G884" s="567"/>
      <c r="H884" s="567"/>
      <c r="I884" s="567"/>
      <c r="J884" s="567"/>
      <c r="K884" s="567"/>
      <c r="L884" s="567"/>
      <c r="M884" s="567"/>
      <c r="N884" s="567"/>
      <c r="O884" s="567"/>
      <c r="P884" s="567"/>
      <c r="Q884" s="567"/>
      <c r="R884" s="567"/>
      <c r="S884" s="567"/>
      <c r="T884" s="567"/>
      <c r="U884" s="567"/>
      <c r="V884" s="567"/>
      <c r="W884" s="567"/>
      <c r="X884" s="567"/>
      <c r="Y884" s="567"/>
      <c r="Z884" s="567"/>
      <c r="AA884" s="567"/>
      <c r="AB884" s="567"/>
      <c r="AC884" s="567"/>
      <c r="AD884" s="567"/>
      <c r="AE884" s="567"/>
      <c r="AF884" s="567"/>
      <c r="AG884" s="567"/>
      <c r="AH884" s="567"/>
      <c r="AI884" s="567"/>
      <c r="AJ884" s="567"/>
    </row>
    <row r="885" spans="1:36" ht="12.75" customHeight="1">
      <c r="A885" s="567"/>
      <c r="B885" s="567"/>
      <c r="C885" s="567"/>
      <c r="D885" s="567"/>
      <c r="E885" s="567"/>
      <c r="F885" s="567"/>
      <c r="G885" s="567"/>
      <c r="H885" s="567"/>
      <c r="I885" s="567"/>
      <c r="J885" s="567"/>
      <c r="K885" s="567"/>
      <c r="L885" s="567"/>
      <c r="M885" s="567"/>
      <c r="N885" s="567"/>
      <c r="O885" s="567"/>
      <c r="P885" s="567"/>
      <c r="Q885" s="567"/>
      <c r="R885" s="567"/>
      <c r="S885" s="567"/>
      <c r="T885" s="567"/>
      <c r="U885" s="567"/>
      <c r="V885" s="567"/>
      <c r="W885" s="567"/>
      <c r="X885" s="567"/>
      <c r="Y885" s="567"/>
      <c r="Z885" s="567"/>
      <c r="AA885" s="567"/>
      <c r="AB885" s="567"/>
      <c r="AC885" s="567"/>
      <c r="AD885" s="567"/>
      <c r="AE885" s="567"/>
      <c r="AF885" s="567"/>
      <c r="AG885" s="567"/>
      <c r="AH885" s="567"/>
      <c r="AI885" s="567"/>
      <c r="AJ885" s="567"/>
    </row>
    <row r="886" spans="1:36" ht="12.75" customHeight="1">
      <c r="A886" s="567"/>
      <c r="B886" s="567"/>
      <c r="C886" s="567"/>
      <c r="D886" s="567"/>
      <c r="E886" s="567"/>
      <c r="F886" s="567"/>
      <c r="G886" s="567"/>
      <c r="H886" s="567"/>
      <c r="I886" s="567"/>
      <c r="J886" s="567"/>
      <c r="K886" s="567"/>
      <c r="L886" s="567"/>
      <c r="M886" s="567"/>
      <c r="N886" s="567"/>
      <c r="O886" s="567"/>
      <c r="P886" s="567"/>
      <c r="Q886" s="567"/>
      <c r="R886" s="567"/>
      <c r="S886" s="567"/>
      <c r="T886" s="567"/>
      <c r="U886" s="567"/>
      <c r="V886" s="567"/>
      <c r="W886" s="567"/>
      <c r="X886" s="567"/>
      <c r="Y886" s="567"/>
      <c r="Z886" s="567"/>
      <c r="AA886" s="567"/>
      <c r="AB886" s="567"/>
      <c r="AC886" s="567"/>
      <c r="AD886" s="567"/>
      <c r="AE886" s="567"/>
      <c r="AF886" s="567"/>
      <c r="AG886" s="567"/>
      <c r="AH886" s="567"/>
      <c r="AI886" s="567"/>
      <c r="AJ886" s="567"/>
    </row>
    <row r="887" spans="1:36" ht="12.75" customHeight="1">
      <c r="A887" s="567"/>
      <c r="B887" s="567"/>
      <c r="C887" s="567"/>
      <c r="D887" s="567"/>
      <c r="E887" s="567"/>
      <c r="F887" s="567"/>
      <c r="G887" s="567"/>
      <c r="H887" s="567"/>
      <c r="I887" s="567"/>
      <c r="J887" s="567"/>
      <c r="K887" s="567"/>
      <c r="L887" s="567"/>
      <c r="M887" s="567"/>
      <c r="N887" s="567"/>
      <c r="O887" s="567"/>
      <c r="P887" s="567"/>
      <c r="Q887" s="567"/>
      <c r="R887" s="567"/>
      <c r="S887" s="567"/>
      <c r="T887" s="567"/>
      <c r="U887" s="567"/>
      <c r="V887" s="567"/>
      <c r="W887" s="567"/>
      <c r="X887" s="567"/>
      <c r="Y887" s="567"/>
      <c r="Z887" s="567"/>
      <c r="AA887" s="567"/>
      <c r="AB887" s="567"/>
      <c r="AC887" s="567"/>
      <c r="AD887" s="567"/>
      <c r="AE887" s="567"/>
      <c r="AF887" s="567"/>
      <c r="AG887" s="567"/>
      <c r="AH887" s="567"/>
      <c r="AI887" s="567"/>
      <c r="AJ887" s="567"/>
    </row>
    <row r="888" spans="1:36" ht="12.75" customHeight="1">
      <c r="A888" s="567"/>
      <c r="B888" s="567"/>
      <c r="C888" s="567"/>
      <c r="D888" s="567"/>
      <c r="E888" s="567"/>
      <c r="F888" s="567"/>
      <c r="G888" s="567"/>
      <c r="H888" s="567"/>
      <c r="I888" s="567"/>
      <c r="J888" s="567"/>
      <c r="K888" s="567"/>
      <c r="L888" s="567"/>
      <c r="M888" s="567"/>
      <c r="N888" s="567"/>
      <c r="O888" s="567"/>
      <c r="P888" s="567"/>
      <c r="Q888" s="567"/>
      <c r="R888" s="567"/>
      <c r="S888" s="567"/>
      <c r="T888" s="567"/>
      <c r="U888" s="567"/>
      <c r="V888" s="567"/>
      <c r="W888" s="567"/>
      <c r="X888" s="567"/>
      <c r="Y888" s="567"/>
      <c r="Z888" s="567"/>
      <c r="AA888" s="567"/>
      <c r="AB888" s="567"/>
      <c r="AC888" s="567"/>
      <c r="AD888" s="567"/>
      <c r="AE888" s="567"/>
      <c r="AF888" s="567"/>
      <c r="AG888" s="567"/>
      <c r="AH888" s="567"/>
      <c r="AI888" s="567"/>
      <c r="AJ888" s="567"/>
    </row>
    <row r="889" spans="1:36" ht="12.75" customHeight="1">
      <c r="A889" s="567"/>
      <c r="B889" s="567"/>
      <c r="C889" s="567"/>
      <c r="D889" s="567"/>
      <c r="E889" s="567"/>
      <c r="F889" s="567"/>
      <c r="G889" s="567"/>
      <c r="H889" s="567"/>
      <c r="I889" s="567"/>
      <c r="J889" s="567"/>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7"/>
      <c r="AJ889" s="567"/>
    </row>
    <row r="890" spans="1:36" ht="12.75" customHeight="1">
      <c r="A890" s="567"/>
      <c r="B890" s="567"/>
      <c r="C890" s="567"/>
      <c r="D890" s="567"/>
      <c r="E890" s="567"/>
      <c r="F890" s="567"/>
      <c r="G890" s="567"/>
      <c r="H890" s="567"/>
      <c r="I890" s="567"/>
      <c r="J890" s="567"/>
      <c r="K890" s="567"/>
      <c r="L890" s="567"/>
      <c r="M890" s="567"/>
      <c r="N890" s="567"/>
      <c r="O890" s="567"/>
      <c r="P890" s="567"/>
      <c r="Q890" s="567"/>
      <c r="R890" s="567"/>
      <c r="S890" s="567"/>
      <c r="T890" s="567"/>
      <c r="U890" s="567"/>
      <c r="V890" s="567"/>
      <c r="W890" s="567"/>
      <c r="X890" s="567"/>
      <c r="Y890" s="567"/>
      <c r="Z890" s="567"/>
      <c r="AA890" s="567"/>
      <c r="AB890" s="567"/>
      <c r="AC890" s="567"/>
      <c r="AD890" s="567"/>
      <c r="AE890" s="567"/>
      <c r="AF890" s="567"/>
      <c r="AG890" s="567"/>
      <c r="AH890" s="567"/>
      <c r="AI890" s="567"/>
      <c r="AJ890" s="567"/>
    </row>
    <row r="891" spans="1:36" ht="12.75" customHeight="1">
      <c r="A891" s="567"/>
      <c r="B891" s="567"/>
      <c r="C891" s="567"/>
      <c r="D891" s="567"/>
      <c r="E891" s="567"/>
      <c r="F891" s="567"/>
      <c r="G891" s="567"/>
      <c r="H891" s="567"/>
      <c r="I891" s="567"/>
      <c r="J891" s="567"/>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7"/>
      <c r="AJ891" s="567"/>
    </row>
    <row r="892" spans="1:36" ht="12.75" customHeight="1">
      <c r="A892" s="567"/>
      <c r="B892" s="567"/>
      <c r="C892" s="567"/>
      <c r="D892" s="567"/>
      <c r="E892" s="567"/>
      <c r="F892" s="567"/>
      <c r="G892" s="567"/>
      <c r="H892" s="567"/>
      <c r="I892" s="567"/>
      <c r="J892" s="567"/>
      <c r="K892" s="567"/>
      <c r="L892" s="567"/>
      <c r="M892" s="567"/>
      <c r="N892" s="567"/>
      <c r="O892" s="567"/>
      <c r="P892" s="567"/>
      <c r="Q892" s="567"/>
      <c r="R892" s="567"/>
      <c r="S892" s="567"/>
      <c r="T892" s="567"/>
      <c r="U892" s="567"/>
      <c r="V892" s="567"/>
      <c r="W892" s="567"/>
      <c r="X892" s="567"/>
      <c r="Y892" s="567"/>
      <c r="Z892" s="567"/>
      <c r="AA892" s="567"/>
      <c r="AB892" s="567"/>
      <c r="AC892" s="567"/>
      <c r="AD892" s="567"/>
      <c r="AE892" s="567"/>
      <c r="AF892" s="567"/>
      <c r="AG892" s="567"/>
      <c r="AH892" s="567"/>
      <c r="AI892" s="567"/>
      <c r="AJ892" s="567"/>
    </row>
    <row r="893" spans="1:36" ht="12.75" customHeight="1">
      <c r="A893" s="567"/>
      <c r="B893" s="567"/>
      <c r="C893" s="567"/>
      <c r="D893" s="567"/>
      <c r="E893" s="567"/>
      <c r="F893" s="567"/>
      <c r="G893" s="567"/>
      <c r="H893" s="567"/>
      <c r="I893" s="567"/>
      <c r="J893" s="567"/>
      <c r="K893" s="567"/>
      <c r="L893" s="567"/>
      <c r="M893" s="567"/>
      <c r="N893" s="567"/>
      <c r="O893" s="567"/>
      <c r="P893" s="567"/>
      <c r="Q893" s="567"/>
      <c r="R893" s="567"/>
      <c r="S893" s="567"/>
      <c r="T893" s="567"/>
      <c r="U893" s="567"/>
      <c r="V893" s="567"/>
      <c r="W893" s="567"/>
      <c r="X893" s="567"/>
      <c r="Y893" s="567"/>
      <c r="Z893" s="567"/>
      <c r="AA893" s="567"/>
      <c r="AB893" s="567"/>
      <c r="AC893" s="567"/>
      <c r="AD893" s="567"/>
      <c r="AE893" s="567"/>
      <c r="AF893" s="567"/>
      <c r="AG893" s="567"/>
      <c r="AH893" s="567"/>
      <c r="AI893" s="567"/>
      <c r="AJ893" s="567"/>
    </row>
    <row r="894" spans="1:36" ht="12.75" customHeight="1">
      <c r="A894" s="567"/>
      <c r="B894" s="567"/>
      <c r="C894" s="567"/>
      <c r="D894" s="567"/>
      <c r="E894" s="567"/>
      <c r="F894" s="567"/>
      <c r="G894" s="567"/>
      <c r="H894" s="567"/>
      <c r="I894" s="567"/>
      <c r="J894" s="567"/>
      <c r="K894" s="567"/>
      <c r="L894" s="567"/>
      <c r="M894" s="567"/>
      <c r="N894" s="567"/>
      <c r="O894" s="567"/>
      <c r="P894" s="567"/>
      <c r="Q894" s="567"/>
      <c r="R894" s="567"/>
      <c r="S894" s="567"/>
      <c r="T894" s="567"/>
      <c r="U894" s="567"/>
      <c r="V894" s="567"/>
      <c r="W894" s="567"/>
      <c r="X894" s="567"/>
      <c r="Y894" s="567"/>
      <c r="Z894" s="567"/>
      <c r="AA894" s="567"/>
      <c r="AB894" s="567"/>
      <c r="AC894" s="567"/>
      <c r="AD894" s="567"/>
      <c r="AE894" s="567"/>
      <c r="AF894" s="567"/>
      <c r="AG894" s="567"/>
      <c r="AH894" s="567"/>
      <c r="AI894" s="567"/>
      <c r="AJ894" s="567"/>
    </row>
    <row r="895" spans="1:36" ht="12.75" customHeight="1">
      <c r="A895" s="567"/>
      <c r="B895" s="567"/>
      <c r="C895" s="567"/>
      <c r="D895" s="567"/>
      <c r="E895" s="567"/>
      <c r="F895" s="567"/>
      <c r="G895" s="567"/>
      <c r="H895" s="567"/>
      <c r="I895" s="567"/>
      <c r="J895" s="567"/>
      <c r="K895" s="567"/>
      <c r="L895" s="567"/>
      <c r="M895" s="567"/>
      <c r="N895" s="567"/>
      <c r="O895" s="567"/>
      <c r="P895" s="567"/>
      <c r="Q895" s="567"/>
      <c r="R895" s="567"/>
      <c r="S895" s="567"/>
      <c r="T895" s="567"/>
      <c r="U895" s="567"/>
      <c r="V895" s="567"/>
      <c r="W895" s="567"/>
      <c r="X895" s="567"/>
      <c r="Y895" s="567"/>
      <c r="Z895" s="567"/>
      <c r="AA895" s="567"/>
      <c r="AB895" s="567"/>
      <c r="AC895" s="567"/>
      <c r="AD895" s="567"/>
      <c r="AE895" s="567"/>
      <c r="AF895" s="567"/>
      <c r="AG895" s="567"/>
      <c r="AH895" s="567"/>
      <c r="AI895" s="567"/>
      <c r="AJ895" s="567"/>
    </row>
    <row r="896" spans="1:36" ht="12.75" customHeight="1">
      <c r="A896" s="567"/>
      <c r="B896" s="567"/>
      <c r="C896" s="567"/>
      <c r="D896" s="567"/>
      <c r="E896" s="567"/>
      <c r="F896" s="567"/>
      <c r="G896" s="567"/>
      <c r="H896" s="567"/>
      <c r="I896" s="567"/>
      <c r="J896" s="567"/>
      <c r="K896" s="567"/>
      <c r="L896" s="567"/>
      <c r="M896" s="567"/>
      <c r="N896" s="567"/>
      <c r="O896" s="567"/>
      <c r="P896" s="567"/>
      <c r="Q896" s="567"/>
      <c r="R896" s="567"/>
      <c r="S896" s="567"/>
      <c r="T896" s="567"/>
      <c r="U896" s="567"/>
      <c r="V896" s="567"/>
      <c r="W896" s="567"/>
      <c r="X896" s="567"/>
      <c r="Y896" s="567"/>
      <c r="Z896" s="567"/>
      <c r="AA896" s="567"/>
      <c r="AB896" s="567"/>
      <c r="AC896" s="567"/>
      <c r="AD896" s="567"/>
      <c r="AE896" s="567"/>
      <c r="AF896" s="567"/>
      <c r="AG896" s="567"/>
      <c r="AH896" s="567"/>
      <c r="AI896" s="567"/>
      <c r="AJ896" s="567"/>
    </row>
    <row r="897" spans="1:36" ht="12.75" customHeight="1">
      <c r="A897" s="567"/>
      <c r="B897" s="567"/>
      <c r="C897" s="567"/>
      <c r="D897" s="567"/>
      <c r="E897" s="567"/>
      <c r="F897" s="567"/>
      <c r="G897" s="567"/>
      <c r="H897" s="567"/>
      <c r="I897" s="567"/>
      <c r="J897" s="567"/>
      <c r="K897" s="567"/>
      <c r="L897" s="567"/>
      <c r="M897" s="567"/>
      <c r="N897" s="567"/>
      <c r="O897" s="567"/>
      <c r="P897" s="567"/>
      <c r="Q897" s="567"/>
      <c r="R897" s="567"/>
      <c r="S897" s="567"/>
      <c r="T897" s="567"/>
      <c r="U897" s="567"/>
      <c r="V897" s="567"/>
      <c r="W897" s="567"/>
      <c r="X897" s="567"/>
      <c r="Y897" s="567"/>
      <c r="Z897" s="567"/>
      <c r="AA897" s="567"/>
      <c r="AB897" s="567"/>
      <c r="AC897" s="567"/>
      <c r="AD897" s="567"/>
      <c r="AE897" s="567"/>
      <c r="AF897" s="567"/>
      <c r="AG897" s="567"/>
      <c r="AH897" s="567"/>
      <c r="AI897" s="567"/>
      <c r="AJ897" s="567"/>
    </row>
    <row r="898" spans="1:36" ht="12.75" customHeight="1">
      <c r="A898" s="567"/>
      <c r="B898" s="567"/>
      <c r="C898" s="567"/>
      <c r="D898" s="567"/>
      <c r="E898" s="567"/>
      <c r="F898" s="567"/>
      <c r="G898" s="567"/>
      <c r="H898" s="567"/>
      <c r="I898" s="567"/>
      <c r="J898" s="567"/>
      <c r="K898" s="567"/>
      <c r="L898" s="567"/>
      <c r="M898" s="567"/>
      <c r="N898" s="567"/>
      <c r="O898" s="567"/>
      <c r="P898" s="567"/>
      <c r="Q898" s="567"/>
      <c r="R898" s="567"/>
      <c r="S898" s="567"/>
      <c r="T898" s="567"/>
      <c r="U898" s="567"/>
      <c r="V898" s="567"/>
      <c r="W898" s="567"/>
      <c r="X898" s="567"/>
      <c r="Y898" s="567"/>
      <c r="Z898" s="567"/>
      <c r="AA898" s="567"/>
      <c r="AB898" s="567"/>
      <c r="AC898" s="567"/>
      <c r="AD898" s="567"/>
      <c r="AE898" s="567"/>
      <c r="AF898" s="567"/>
      <c r="AG898" s="567"/>
      <c r="AH898" s="567"/>
      <c r="AI898" s="567"/>
      <c r="AJ898" s="567"/>
    </row>
    <row r="899" spans="1:36" ht="12.75" customHeight="1">
      <c r="A899" s="567"/>
      <c r="B899" s="567"/>
      <c r="C899" s="567"/>
      <c r="D899" s="567"/>
      <c r="E899" s="567"/>
      <c r="F899" s="567"/>
      <c r="G899" s="567"/>
      <c r="H899" s="567"/>
      <c r="I899" s="567"/>
      <c r="J899" s="567"/>
      <c r="K899" s="567"/>
      <c r="L899" s="567"/>
      <c r="M899" s="567"/>
      <c r="N899" s="567"/>
      <c r="O899" s="567"/>
      <c r="P899" s="567"/>
      <c r="Q899" s="567"/>
      <c r="R899" s="567"/>
      <c r="S899" s="567"/>
      <c r="T899" s="567"/>
      <c r="U899" s="567"/>
      <c r="V899" s="567"/>
      <c r="W899" s="567"/>
      <c r="X899" s="567"/>
      <c r="Y899" s="567"/>
      <c r="Z899" s="567"/>
      <c r="AA899" s="567"/>
      <c r="AB899" s="567"/>
      <c r="AC899" s="567"/>
      <c r="AD899" s="567"/>
      <c r="AE899" s="567"/>
      <c r="AF899" s="567"/>
      <c r="AG899" s="567"/>
      <c r="AH899" s="567"/>
      <c r="AI899" s="567"/>
      <c r="AJ899" s="567"/>
    </row>
    <row r="900" spans="1:36" ht="12.75" customHeight="1">
      <c r="A900" s="567"/>
      <c r="B900" s="567"/>
      <c r="C900" s="567"/>
      <c r="D900" s="567"/>
      <c r="E900" s="567"/>
      <c r="F900" s="567"/>
      <c r="G900" s="567"/>
      <c r="H900" s="567"/>
      <c r="I900" s="567"/>
      <c r="J900" s="567"/>
      <c r="K900" s="567"/>
      <c r="L900" s="567"/>
      <c r="M900" s="567"/>
      <c r="N900" s="567"/>
      <c r="O900" s="567"/>
      <c r="P900" s="567"/>
      <c r="Q900" s="567"/>
      <c r="R900" s="567"/>
      <c r="S900" s="567"/>
      <c r="T900" s="567"/>
      <c r="U900" s="567"/>
      <c r="V900" s="567"/>
      <c r="W900" s="567"/>
      <c r="X900" s="567"/>
      <c r="Y900" s="567"/>
      <c r="Z900" s="567"/>
      <c r="AA900" s="567"/>
      <c r="AB900" s="567"/>
      <c r="AC900" s="567"/>
      <c r="AD900" s="567"/>
      <c r="AE900" s="567"/>
      <c r="AF900" s="567"/>
      <c r="AG900" s="567"/>
      <c r="AH900" s="567"/>
      <c r="AI900" s="567"/>
      <c r="AJ900" s="567"/>
    </row>
    <row r="901" spans="1:36" ht="12.75" customHeight="1">
      <c r="A901" s="567"/>
      <c r="B901" s="567"/>
      <c r="C901" s="567"/>
      <c r="D901" s="567"/>
      <c r="E901" s="567"/>
      <c r="F901" s="567"/>
      <c r="G901" s="567"/>
      <c r="H901" s="567"/>
      <c r="I901" s="567"/>
      <c r="J901" s="567"/>
      <c r="K901" s="567"/>
      <c r="L901" s="567"/>
      <c r="M901" s="567"/>
      <c r="N901" s="567"/>
      <c r="O901" s="567"/>
      <c r="P901" s="567"/>
      <c r="Q901" s="567"/>
      <c r="R901" s="567"/>
      <c r="S901" s="567"/>
      <c r="T901" s="567"/>
      <c r="U901" s="567"/>
      <c r="V901" s="567"/>
      <c r="W901" s="567"/>
      <c r="X901" s="567"/>
      <c r="Y901" s="567"/>
      <c r="Z901" s="567"/>
      <c r="AA901" s="567"/>
      <c r="AB901" s="567"/>
      <c r="AC901" s="567"/>
      <c r="AD901" s="567"/>
      <c r="AE901" s="567"/>
      <c r="AF901" s="567"/>
      <c r="AG901" s="567"/>
      <c r="AH901" s="567"/>
      <c r="AI901" s="567"/>
      <c r="AJ901" s="567"/>
    </row>
    <row r="902" spans="1:36" ht="12.75" customHeight="1">
      <c r="A902" s="567"/>
      <c r="B902" s="567"/>
      <c r="C902" s="567"/>
      <c r="D902" s="567"/>
      <c r="E902" s="567"/>
      <c r="F902" s="567"/>
      <c r="G902" s="567"/>
      <c r="H902" s="567"/>
      <c r="I902" s="567"/>
      <c r="J902" s="567"/>
      <c r="K902" s="567"/>
      <c r="L902" s="567"/>
      <c r="M902" s="567"/>
      <c r="N902" s="567"/>
      <c r="O902" s="567"/>
      <c r="P902" s="567"/>
      <c r="Q902" s="567"/>
      <c r="R902" s="567"/>
      <c r="S902" s="567"/>
      <c r="T902" s="567"/>
      <c r="U902" s="567"/>
      <c r="V902" s="567"/>
      <c r="W902" s="567"/>
      <c r="X902" s="567"/>
      <c r="Y902" s="567"/>
      <c r="Z902" s="567"/>
      <c r="AA902" s="567"/>
      <c r="AB902" s="567"/>
      <c r="AC902" s="567"/>
      <c r="AD902" s="567"/>
      <c r="AE902" s="567"/>
      <c r="AF902" s="567"/>
      <c r="AG902" s="567"/>
      <c r="AH902" s="567"/>
      <c r="AI902" s="567"/>
      <c r="AJ902" s="567"/>
    </row>
    <row r="903" spans="1:36" ht="12.75" customHeight="1">
      <c r="A903" s="567"/>
      <c r="B903" s="567"/>
      <c r="C903" s="567"/>
      <c r="D903" s="567"/>
      <c r="E903" s="567"/>
      <c r="F903" s="567"/>
      <c r="G903" s="567"/>
      <c r="H903" s="567"/>
      <c r="I903" s="567"/>
      <c r="J903" s="567"/>
      <c r="K903" s="567"/>
      <c r="L903" s="567"/>
      <c r="M903" s="567"/>
      <c r="N903" s="567"/>
      <c r="O903" s="567"/>
      <c r="P903" s="567"/>
      <c r="Q903" s="567"/>
      <c r="R903" s="567"/>
      <c r="S903" s="567"/>
      <c r="T903" s="567"/>
      <c r="U903" s="567"/>
      <c r="V903" s="567"/>
      <c r="W903" s="567"/>
      <c r="X903" s="567"/>
      <c r="Y903" s="567"/>
      <c r="Z903" s="567"/>
      <c r="AA903" s="567"/>
      <c r="AB903" s="567"/>
      <c r="AC903" s="567"/>
      <c r="AD903" s="567"/>
      <c r="AE903" s="567"/>
      <c r="AF903" s="567"/>
      <c r="AG903" s="567"/>
      <c r="AH903" s="567"/>
      <c r="AI903" s="567"/>
      <c r="AJ903" s="567"/>
    </row>
    <row r="904" spans="1:36" ht="12.75" customHeight="1">
      <c r="A904" s="567"/>
      <c r="B904" s="567"/>
      <c r="C904" s="567"/>
      <c r="D904" s="567"/>
      <c r="E904" s="567"/>
      <c r="F904" s="567"/>
      <c r="G904" s="567"/>
      <c r="H904" s="567"/>
      <c r="I904" s="567"/>
      <c r="J904" s="567"/>
      <c r="K904" s="567"/>
      <c r="L904" s="567"/>
      <c r="M904" s="567"/>
      <c r="N904" s="567"/>
      <c r="O904" s="567"/>
      <c r="P904" s="567"/>
      <c r="Q904" s="567"/>
      <c r="R904" s="567"/>
      <c r="S904" s="567"/>
      <c r="T904" s="567"/>
      <c r="U904" s="567"/>
      <c r="V904" s="567"/>
      <c r="W904" s="567"/>
      <c r="X904" s="567"/>
      <c r="Y904" s="567"/>
      <c r="Z904" s="567"/>
      <c r="AA904" s="567"/>
      <c r="AB904" s="567"/>
      <c r="AC904" s="567"/>
      <c r="AD904" s="567"/>
      <c r="AE904" s="567"/>
      <c r="AF904" s="567"/>
      <c r="AG904" s="567"/>
      <c r="AH904" s="567"/>
      <c r="AI904" s="567"/>
      <c r="AJ904" s="567"/>
    </row>
    <row r="905" spans="1:36" ht="12.75" customHeight="1">
      <c r="A905" s="567"/>
      <c r="B905" s="567"/>
      <c r="C905" s="567"/>
      <c r="D905" s="567"/>
      <c r="E905" s="567"/>
      <c r="F905" s="567"/>
      <c r="G905" s="567"/>
      <c r="H905" s="567"/>
      <c r="I905" s="567"/>
      <c r="J905" s="567"/>
      <c r="K905" s="567"/>
      <c r="L905" s="567"/>
      <c r="M905" s="567"/>
      <c r="N905" s="567"/>
      <c r="O905" s="567"/>
      <c r="P905" s="567"/>
      <c r="Q905" s="567"/>
      <c r="R905" s="567"/>
      <c r="S905" s="567"/>
      <c r="T905" s="567"/>
      <c r="U905" s="567"/>
      <c r="V905" s="567"/>
      <c r="W905" s="567"/>
      <c r="X905" s="567"/>
      <c r="Y905" s="567"/>
      <c r="Z905" s="567"/>
      <c r="AA905" s="567"/>
      <c r="AB905" s="567"/>
      <c r="AC905" s="567"/>
      <c r="AD905" s="567"/>
      <c r="AE905" s="567"/>
      <c r="AF905" s="567"/>
      <c r="AG905" s="567"/>
      <c r="AH905" s="567"/>
      <c r="AI905" s="567"/>
      <c r="AJ905" s="567"/>
    </row>
    <row r="906" spans="1:36" ht="12.75" customHeight="1">
      <c r="A906" s="567"/>
      <c r="B906" s="567"/>
      <c r="C906" s="567"/>
      <c r="D906" s="567"/>
      <c r="E906" s="567"/>
      <c r="F906" s="567"/>
      <c r="G906" s="567"/>
      <c r="H906" s="567"/>
      <c r="I906" s="567"/>
      <c r="J906" s="567"/>
      <c r="K906" s="567"/>
      <c r="L906" s="567"/>
      <c r="M906" s="567"/>
      <c r="N906" s="567"/>
      <c r="O906" s="567"/>
      <c r="P906" s="567"/>
      <c r="Q906" s="567"/>
      <c r="R906" s="567"/>
      <c r="S906" s="567"/>
      <c r="T906" s="567"/>
      <c r="U906" s="567"/>
      <c r="V906" s="567"/>
      <c r="W906" s="567"/>
      <c r="X906" s="567"/>
      <c r="Y906" s="567"/>
      <c r="Z906" s="567"/>
      <c r="AA906" s="567"/>
      <c r="AB906" s="567"/>
      <c r="AC906" s="567"/>
      <c r="AD906" s="567"/>
      <c r="AE906" s="567"/>
      <c r="AF906" s="567"/>
      <c r="AG906" s="567"/>
      <c r="AH906" s="567"/>
      <c r="AI906" s="567"/>
      <c r="AJ906" s="567"/>
    </row>
    <row r="907" spans="1:36" ht="12.75" customHeight="1">
      <c r="A907" s="567"/>
      <c r="B907" s="567"/>
      <c r="C907" s="567"/>
      <c r="D907" s="567"/>
      <c r="E907" s="567"/>
      <c r="F907" s="567"/>
      <c r="G907" s="567"/>
      <c r="H907" s="567"/>
      <c r="I907" s="567"/>
      <c r="J907" s="567"/>
      <c r="K907" s="567"/>
      <c r="L907" s="567"/>
      <c r="M907" s="567"/>
      <c r="N907" s="567"/>
      <c r="O907" s="567"/>
      <c r="P907" s="567"/>
      <c r="Q907" s="567"/>
      <c r="R907" s="567"/>
      <c r="S907" s="567"/>
      <c r="T907" s="567"/>
      <c r="U907" s="567"/>
      <c r="V907" s="567"/>
      <c r="W907" s="567"/>
      <c r="X907" s="567"/>
      <c r="Y907" s="567"/>
      <c r="Z907" s="567"/>
      <c r="AA907" s="567"/>
      <c r="AB907" s="567"/>
      <c r="AC907" s="567"/>
      <c r="AD907" s="567"/>
      <c r="AE907" s="567"/>
      <c r="AF907" s="567"/>
      <c r="AG907" s="567"/>
      <c r="AH907" s="567"/>
      <c r="AI907" s="567"/>
      <c r="AJ907" s="567"/>
    </row>
    <row r="908" spans="1:36" ht="12.75" customHeight="1">
      <c r="A908" s="567"/>
      <c r="B908" s="567"/>
      <c r="C908" s="567"/>
      <c r="D908" s="567"/>
      <c r="E908" s="567"/>
      <c r="F908" s="567"/>
      <c r="G908" s="567"/>
      <c r="H908" s="567"/>
      <c r="I908" s="567"/>
      <c r="J908" s="567"/>
      <c r="K908" s="567"/>
      <c r="L908" s="567"/>
      <c r="M908" s="567"/>
      <c r="N908" s="567"/>
      <c r="O908" s="567"/>
      <c r="P908" s="567"/>
      <c r="Q908" s="567"/>
      <c r="R908" s="567"/>
      <c r="S908" s="567"/>
      <c r="T908" s="567"/>
      <c r="U908" s="567"/>
      <c r="V908" s="567"/>
      <c r="W908" s="567"/>
      <c r="X908" s="567"/>
      <c r="Y908" s="567"/>
      <c r="Z908" s="567"/>
      <c r="AA908" s="567"/>
      <c r="AB908" s="567"/>
      <c r="AC908" s="567"/>
      <c r="AD908" s="567"/>
      <c r="AE908" s="567"/>
      <c r="AF908" s="567"/>
      <c r="AG908" s="567"/>
      <c r="AH908" s="567"/>
      <c r="AI908" s="567"/>
      <c r="AJ908" s="567"/>
    </row>
    <row r="909" spans="1:36" ht="12.75" customHeight="1">
      <c r="A909" s="567"/>
      <c r="B909" s="567"/>
      <c r="C909" s="567"/>
      <c r="D909" s="567"/>
      <c r="E909" s="567"/>
      <c r="F909" s="567"/>
      <c r="G909" s="567"/>
      <c r="H909" s="567"/>
      <c r="I909" s="567"/>
      <c r="J909" s="567"/>
      <c r="K909" s="567"/>
      <c r="L909" s="567"/>
      <c r="M909" s="567"/>
      <c r="N909" s="567"/>
      <c r="O909" s="567"/>
      <c r="P909" s="567"/>
      <c r="Q909" s="567"/>
      <c r="R909" s="567"/>
      <c r="S909" s="567"/>
      <c r="T909" s="567"/>
      <c r="U909" s="567"/>
      <c r="V909" s="567"/>
      <c r="W909" s="567"/>
      <c r="X909" s="567"/>
      <c r="Y909" s="567"/>
      <c r="Z909" s="567"/>
      <c r="AA909" s="567"/>
      <c r="AB909" s="567"/>
      <c r="AC909" s="567"/>
      <c r="AD909" s="567"/>
      <c r="AE909" s="567"/>
      <c r="AF909" s="567"/>
      <c r="AG909" s="567"/>
      <c r="AH909" s="567"/>
      <c r="AI909" s="567"/>
      <c r="AJ909" s="567"/>
    </row>
    <row r="910" spans="1:36" ht="12.75" customHeight="1">
      <c r="A910" s="567"/>
      <c r="B910" s="567"/>
      <c r="C910" s="567"/>
      <c r="D910" s="567"/>
      <c r="E910" s="567"/>
      <c r="F910" s="567"/>
      <c r="G910" s="567"/>
      <c r="H910" s="567"/>
      <c r="I910" s="567"/>
      <c r="J910" s="567"/>
      <c r="K910" s="567"/>
      <c r="L910" s="567"/>
      <c r="M910" s="567"/>
      <c r="N910" s="567"/>
      <c r="O910" s="567"/>
      <c r="P910" s="567"/>
      <c r="Q910" s="567"/>
      <c r="R910" s="567"/>
      <c r="S910" s="567"/>
      <c r="T910" s="567"/>
      <c r="U910" s="567"/>
      <c r="V910" s="567"/>
      <c r="W910" s="567"/>
      <c r="X910" s="567"/>
      <c r="Y910" s="567"/>
      <c r="Z910" s="567"/>
      <c r="AA910" s="567"/>
      <c r="AB910" s="567"/>
      <c r="AC910" s="567"/>
      <c r="AD910" s="567"/>
      <c r="AE910" s="567"/>
      <c r="AF910" s="567"/>
      <c r="AG910" s="567"/>
      <c r="AH910" s="567"/>
      <c r="AI910" s="567"/>
      <c r="AJ910" s="567"/>
    </row>
    <row r="911" spans="1:36" ht="12.75" customHeight="1">
      <c r="A911" s="567"/>
      <c r="B911" s="567"/>
      <c r="C911" s="567"/>
      <c r="D911" s="567"/>
      <c r="E911" s="567"/>
      <c r="F911" s="567"/>
      <c r="G911" s="567"/>
      <c r="H911" s="567"/>
      <c r="I911" s="567"/>
      <c r="J911" s="567"/>
      <c r="K911" s="567"/>
      <c r="L911" s="567"/>
      <c r="M911" s="567"/>
      <c r="N911" s="567"/>
      <c r="O911" s="567"/>
      <c r="P911" s="567"/>
      <c r="Q911" s="567"/>
      <c r="R911" s="567"/>
      <c r="S911" s="567"/>
      <c r="T911" s="567"/>
      <c r="U911" s="567"/>
      <c r="V911" s="567"/>
      <c r="W911" s="567"/>
      <c r="X911" s="567"/>
      <c r="Y911" s="567"/>
      <c r="Z911" s="567"/>
      <c r="AA911" s="567"/>
      <c r="AB911" s="567"/>
      <c r="AC911" s="567"/>
      <c r="AD911" s="567"/>
      <c r="AE911" s="567"/>
      <c r="AF911" s="567"/>
      <c r="AG911" s="567"/>
      <c r="AH911" s="567"/>
      <c r="AI911" s="567"/>
      <c r="AJ911" s="567"/>
    </row>
    <row r="912" spans="1:36" ht="12.75" customHeight="1">
      <c r="A912" s="567"/>
      <c r="B912" s="567"/>
      <c r="C912" s="567"/>
      <c r="D912" s="567"/>
      <c r="E912" s="567"/>
      <c r="F912" s="567"/>
      <c r="G912" s="567"/>
      <c r="H912" s="567"/>
      <c r="I912" s="567"/>
      <c r="J912" s="567"/>
      <c r="K912" s="567"/>
      <c r="L912" s="567"/>
      <c r="M912" s="567"/>
      <c r="N912" s="567"/>
      <c r="O912" s="567"/>
      <c r="P912" s="567"/>
      <c r="Q912" s="567"/>
      <c r="R912" s="567"/>
      <c r="S912" s="567"/>
      <c r="T912" s="567"/>
      <c r="U912" s="567"/>
      <c r="V912" s="567"/>
      <c r="W912" s="567"/>
      <c r="X912" s="567"/>
      <c r="Y912" s="567"/>
      <c r="Z912" s="567"/>
      <c r="AA912" s="567"/>
      <c r="AB912" s="567"/>
      <c r="AC912" s="567"/>
      <c r="AD912" s="567"/>
      <c r="AE912" s="567"/>
      <c r="AF912" s="567"/>
      <c r="AG912" s="567"/>
      <c r="AH912" s="567"/>
      <c r="AI912" s="567"/>
      <c r="AJ912" s="567"/>
    </row>
    <row r="913" spans="1:36" ht="12.75" customHeight="1">
      <c r="A913" s="567"/>
      <c r="B913" s="567"/>
      <c r="C913" s="567"/>
      <c r="D913" s="567"/>
      <c r="E913" s="567"/>
      <c r="F913" s="567"/>
      <c r="G913" s="567"/>
      <c r="H913" s="567"/>
      <c r="I913" s="567"/>
      <c r="J913" s="567"/>
      <c r="K913" s="567"/>
      <c r="L913" s="567"/>
      <c r="M913" s="567"/>
      <c r="N913" s="567"/>
      <c r="O913" s="567"/>
      <c r="P913" s="567"/>
      <c r="Q913" s="567"/>
      <c r="R913" s="567"/>
      <c r="S913" s="567"/>
      <c r="T913" s="567"/>
      <c r="U913" s="567"/>
      <c r="V913" s="567"/>
      <c r="W913" s="567"/>
      <c r="X913" s="567"/>
      <c r="Y913" s="567"/>
      <c r="Z913" s="567"/>
      <c r="AA913" s="567"/>
      <c r="AB913" s="567"/>
      <c r="AC913" s="567"/>
      <c r="AD913" s="567"/>
      <c r="AE913" s="567"/>
      <c r="AF913" s="567"/>
      <c r="AG913" s="567"/>
      <c r="AH913" s="567"/>
      <c r="AI913" s="567"/>
      <c r="AJ913" s="567"/>
    </row>
    <row r="914" spans="1:36" ht="12.75" customHeight="1">
      <c r="A914" s="567"/>
      <c r="B914" s="567"/>
      <c r="C914" s="567"/>
      <c r="D914" s="567"/>
      <c r="E914" s="567"/>
      <c r="F914" s="567"/>
      <c r="G914" s="567"/>
      <c r="H914" s="567"/>
      <c r="I914" s="567"/>
      <c r="J914" s="567"/>
      <c r="K914" s="567"/>
      <c r="L914" s="567"/>
      <c r="M914" s="567"/>
      <c r="N914" s="567"/>
      <c r="O914" s="567"/>
      <c r="P914" s="567"/>
      <c r="Q914" s="567"/>
      <c r="R914" s="567"/>
      <c r="S914" s="567"/>
      <c r="T914" s="567"/>
      <c r="U914" s="567"/>
      <c r="V914" s="567"/>
      <c r="W914" s="567"/>
      <c r="X914" s="567"/>
      <c r="Y914" s="567"/>
      <c r="Z914" s="567"/>
      <c r="AA914" s="567"/>
      <c r="AB914" s="567"/>
      <c r="AC914" s="567"/>
      <c r="AD914" s="567"/>
      <c r="AE914" s="567"/>
      <c r="AF914" s="567"/>
      <c r="AG914" s="567"/>
      <c r="AH914" s="567"/>
      <c r="AI914" s="567"/>
      <c r="AJ914" s="567"/>
    </row>
    <row r="915" spans="1:36" ht="12.75" customHeight="1">
      <c r="A915" s="567"/>
      <c r="B915" s="567"/>
      <c r="C915" s="567"/>
      <c r="D915" s="567"/>
      <c r="E915" s="567"/>
      <c r="F915" s="567"/>
      <c r="G915" s="567"/>
      <c r="H915" s="567"/>
      <c r="I915" s="567"/>
      <c r="J915" s="567"/>
      <c r="K915" s="567"/>
      <c r="L915" s="567"/>
      <c r="M915" s="567"/>
      <c r="N915" s="567"/>
      <c r="O915" s="567"/>
      <c r="P915" s="567"/>
      <c r="Q915" s="567"/>
      <c r="R915" s="567"/>
      <c r="S915" s="567"/>
      <c r="T915" s="567"/>
      <c r="U915" s="567"/>
      <c r="V915" s="567"/>
      <c r="W915" s="567"/>
      <c r="X915" s="567"/>
      <c r="Y915" s="567"/>
      <c r="Z915" s="567"/>
      <c r="AA915" s="567"/>
      <c r="AB915" s="567"/>
      <c r="AC915" s="567"/>
      <c r="AD915" s="567"/>
      <c r="AE915" s="567"/>
      <c r="AF915" s="567"/>
      <c r="AG915" s="567"/>
      <c r="AH915" s="567"/>
      <c r="AI915" s="567"/>
      <c r="AJ915" s="567"/>
    </row>
    <row r="916" spans="1:36" ht="12.75" customHeight="1">
      <c r="A916" s="567"/>
      <c r="B916" s="567"/>
      <c r="C916" s="567"/>
      <c r="D916" s="567"/>
      <c r="E916" s="567"/>
      <c r="F916" s="567"/>
      <c r="G916" s="567"/>
      <c r="H916" s="567"/>
      <c r="I916" s="567"/>
      <c r="J916" s="567"/>
      <c r="K916" s="567"/>
      <c r="L916" s="567"/>
      <c r="M916" s="567"/>
      <c r="N916" s="567"/>
      <c r="O916" s="567"/>
      <c r="P916" s="567"/>
      <c r="Q916" s="567"/>
      <c r="R916" s="567"/>
      <c r="S916" s="567"/>
      <c r="T916" s="567"/>
      <c r="U916" s="567"/>
      <c r="V916" s="567"/>
      <c r="W916" s="567"/>
      <c r="X916" s="567"/>
      <c r="Y916" s="567"/>
      <c r="Z916" s="567"/>
      <c r="AA916" s="567"/>
      <c r="AB916" s="567"/>
      <c r="AC916" s="567"/>
      <c r="AD916" s="567"/>
      <c r="AE916" s="567"/>
      <c r="AF916" s="567"/>
      <c r="AG916" s="567"/>
      <c r="AH916" s="567"/>
      <c r="AI916" s="567"/>
      <c r="AJ916" s="567"/>
    </row>
    <row r="917" spans="1:36" ht="12.75" customHeight="1">
      <c r="A917" s="567"/>
      <c r="B917" s="567"/>
      <c r="C917" s="567"/>
      <c r="D917" s="567"/>
      <c r="E917" s="567"/>
      <c r="F917" s="567"/>
      <c r="G917" s="567"/>
      <c r="H917" s="567"/>
      <c r="I917" s="567"/>
      <c r="J917" s="567"/>
      <c r="K917" s="567"/>
      <c r="L917" s="567"/>
      <c r="M917" s="567"/>
      <c r="N917" s="567"/>
      <c r="O917" s="567"/>
      <c r="P917" s="567"/>
      <c r="Q917" s="567"/>
      <c r="R917" s="567"/>
      <c r="S917" s="567"/>
      <c r="T917" s="567"/>
      <c r="U917" s="567"/>
      <c r="V917" s="567"/>
      <c r="W917" s="567"/>
      <c r="X917" s="567"/>
      <c r="Y917" s="567"/>
      <c r="Z917" s="567"/>
      <c r="AA917" s="567"/>
      <c r="AB917" s="567"/>
      <c r="AC917" s="567"/>
      <c r="AD917" s="567"/>
      <c r="AE917" s="567"/>
      <c r="AF917" s="567"/>
      <c r="AG917" s="567"/>
      <c r="AH917" s="567"/>
      <c r="AI917" s="567"/>
      <c r="AJ917" s="567"/>
    </row>
    <row r="918" spans="1:36" ht="12.75" customHeight="1">
      <c r="A918" s="567"/>
      <c r="B918" s="567"/>
      <c r="C918" s="567"/>
      <c r="D918" s="567"/>
      <c r="E918" s="567"/>
      <c r="F918" s="567"/>
      <c r="G918" s="567"/>
      <c r="H918" s="567"/>
      <c r="I918" s="567"/>
      <c r="J918" s="567"/>
      <c r="K918" s="567"/>
      <c r="L918" s="567"/>
      <c r="M918" s="567"/>
      <c r="N918" s="567"/>
      <c r="O918" s="567"/>
      <c r="P918" s="567"/>
      <c r="Q918" s="567"/>
      <c r="R918" s="567"/>
      <c r="S918" s="567"/>
      <c r="T918" s="567"/>
      <c r="U918" s="567"/>
      <c r="V918" s="567"/>
      <c r="W918" s="567"/>
      <c r="X918" s="567"/>
      <c r="Y918" s="567"/>
      <c r="Z918" s="567"/>
      <c r="AA918" s="567"/>
      <c r="AB918" s="567"/>
      <c r="AC918" s="567"/>
      <c r="AD918" s="567"/>
      <c r="AE918" s="567"/>
      <c r="AF918" s="567"/>
      <c r="AG918" s="567"/>
      <c r="AH918" s="567"/>
      <c r="AI918" s="567"/>
      <c r="AJ918" s="567"/>
    </row>
    <row r="919" spans="1:36" ht="12.75" customHeight="1">
      <c r="A919" s="567"/>
      <c r="B919" s="567"/>
      <c r="C919" s="567"/>
      <c r="D919" s="567"/>
      <c r="E919" s="567"/>
      <c r="F919" s="567"/>
      <c r="G919" s="567"/>
      <c r="H919" s="567"/>
      <c r="I919" s="567"/>
      <c r="J919" s="567"/>
      <c r="K919" s="567"/>
      <c r="L919" s="567"/>
      <c r="M919" s="567"/>
      <c r="N919" s="567"/>
      <c r="O919" s="567"/>
      <c r="P919" s="567"/>
      <c r="Q919" s="567"/>
      <c r="R919" s="567"/>
      <c r="S919" s="567"/>
      <c r="T919" s="567"/>
      <c r="U919" s="567"/>
      <c r="V919" s="567"/>
      <c r="W919" s="567"/>
      <c r="X919" s="567"/>
      <c r="Y919" s="567"/>
      <c r="Z919" s="567"/>
      <c r="AA919" s="567"/>
      <c r="AB919" s="567"/>
      <c r="AC919" s="567"/>
      <c r="AD919" s="567"/>
      <c r="AE919" s="567"/>
      <c r="AF919" s="567"/>
      <c r="AG919" s="567"/>
      <c r="AH919" s="567"/>
      <c r="AI919" s="567"/>
      <c r="AJ919" s="567"/>
    </row>
    <row r="920" spans="1:36" ht="12.75" customHeight="1">
      <c r="A920" s="567"/>
      <c r="B920" s="567"/>
      <c r="C920" s="567"/>
      <c r="D920" s="567"/>
      <c r="E920" s="567"/>
      <c r="F920" s="567"/>
      <c r="G920" s="567"/>
      <c r="H920" s="567"/>
      <c r="I920" s="567"/>
      <c r="J920" s="567"/>
      <c r="K920" s="567"/>
      <c r="L920" s="567"/>
      <c r="M920" s="567"/>
      <c r="N920" s="567"/>
      <c r="O920" s="567"/>
      <c r="P920" s="567"/>
      <c r="Q920" s="567"/>
      <c r="R920" s="567"/>
      <c r="S920" s="567"/>
      <c r="T920" s="567"/>
      <c r="U920" s="567"/>
      <c r="V920" s="567"/>
      <c r="W920" s="567"/>
      <c r="X920" s="567"/>
      <c r="Y920" s="567"/>
      <c r="Z920" s="567"/>
      <c r="AA920" s="567"/>
      <c r="AB920" s="567"/>
      <c r="AC920" s="567"/>
      <c r="AD920" s="567"/>
      <c r="AE920" s="567"/>
      <c r="AF920" s="567"/>
      <c r="AG920" s="567"/>
      <c r="AH920" s="567"/>
      <c r="AI920" s="567"/>
      <c r="AJ920" s="567"/>
    </row>
    <row r="921" spans="1:36" ht="12.75" customHeight="1">
      <c r="A921" s="567"/>
      <c r="B921" s="567"/>
      <c r="C921" s="567"/>
      <c r="D921" s="567"/>
      <c r="E921" s="567"/>
      <c r="F921" s="567"/>
      <c r="G921" s="567"/>
      <c r="H921" s="567"/>
      <c r="I921" s="567"/>
      <c r="J921" s="567"/>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7"/>
      <c r="AJ921" s="567"/>
    </row>
    <row r="922" spans="1:36" ht="12.75" customHeight="1">
      <c r="A922" s="567"/>
      <c r="B922" s="567"/>
      <c r="C922" s="567"/>
      <c r="D922" s="567"/>
      <c r="E922" s="567"/>
      <c r="F922" s="567"/>
      <c r="G922" s="567"/>
      <c r="H922" s="567"/>
      <c r="I922" s="567"/>
      <c r="J922" s="567"/>
      <c r="K922" s="567"/>
      <c r="L922" s="567"/>
      <c r="M922" s="567"/>
      <c r="N922" s="567"/>
      <c r="O922" s="567"/>
      <c r="P922" s="567"/>
      <c r="Q922" s="567"/>
      <c r="R922" s="567"/>
      <c r="S922" s="567"/>
      <c r="T922" s="567"/>
      <c r="U922" s="567"/>
      <c r="V922" s="567"/>
      <c r="W922" s="567"/>
      <c r="X922" s="567"/>
      <c r="Y922" s="567"/>
      <c r="Z922" s="567"/>
      <c r="AA922" s="567"/>
      <c r="AB922" s="567"/>
      <c r="AC922" s="567"/>
      <c r="AD922" s="567"/>
      <c r="AE922" s="567"/>
      <c r="AF922" s="567"/>
      <c r="AG922" s="567"/>
      <c r="AH922" s="567"/>
      <c r="AI922" s="567"/>
      <c r="AJ922" s="567"/>
    </row>
    <row r="923" spans="1:36" ht="12.75" customHeight="1">
      <c r="A923" s="567"/>
      <c r="B923" s="567"/>
      <c r="C923" s="567"/>
      <c r="D923" s="567"/>
      <c r="E923" s="567"/>
      <c r="F923" s="567"/>
      <c r="G923" s="567"/>
      <c r="H923" s="567"/>
      <c r="I923" s="567"/>
      <c r="J923" s="567"/>
      <c r="K923" s="567"/>
      <c r="L923" s="567"/>
      <c r="M923" s="567"/>
      <c r="N923" s="567"/>
      <c r="O923" s="567"/>
      <c r="P923" s="567"/>
      <c r="Q923" s="567"/>
      <c r="R923" s="567"/>
      <c r="S923" s="567"/>
      <c r="T923" s="567"/>
      <c r="U923" s="567"/>
      <c r="V923" s="567"/>
      <c r="W923" s="567"/>
      <c r="X923" s="567"/>
      <c r="Y923" s="567"/>
      <c r="Z923" s="567"/>
      <c r="AA923" s="567"/>
      <c r="AB923" s="567"/>
      <c r="AC923" s="567"/>
      <c r="AD923" s="567"/>
      <c r="AE923" s="567"/>
      <c r="AF923" s="567"/>
      <c r="AG923" s="567"/>
      <c r="AH923" s="567"/>
      <c r="AI923" s="567"/>
      <c r="AJ923" s="567"/>
    </row>
    <row r="924" spans="1:36" ht="12.75" customHeight="1">
      <c r="A924" s="567"/>
      <c r="B924" s="567"/>
      <c r="C924" s="567"/>
      <c r="D924" s="567"/>
      <c r="E924" s="567"/>
      <c r="F924" s="567"/>
      <c r="G924" s="567"/>
      <c r="H924" s="567"/>
      <c r="I924" s="567"/>
      <c r="J924" s="567"/>
      <c r="K924" s="567"/>
      <c r="L924" s="567"/>
      <c r="M924" s="567"/>
      <c r="N924" s="567"/>
      <c r="O924" s="567"/>
      <c r="P924" s="567"/>
      <c r="Q924" s="567"/>
      <c r="R924" s="567"/>
      <c r="S924" s="567"/>
      <c r="T924" s="567"/>
      <c r="U924" s="567"/>
      <c r="V924" s="567"/>
      <c r="W924" s="567"/>
      <c r="X924" s="567"/>
      <c r="Y924" s="567"/>
      <c r="Z924" s="567"/>
      <c r="AA924" s="567"/>
      <c r="AB924" s="567"/>
      <c r="AC924" s="567"/>
      <c r="AD924" s="567"/>
      <c r="AE924" s="567"/>
      <c r="AF924" s="567"/>
      <c r="AG924" s="567"/>
      <c r="AH924" s="567"/>
      <c r="AI924" s="567"/>
      <c r="AJ924" s="567"/>
    </row>
    <row r="925" spans="1:36" ht="12.75" customHeight="1">
      <c r="A925" s="567"/>
      <c r="B925" s="567"/>
      <c r="C925" s="567"/>
      <c r="D925" s="567"/>
      <c r="E925" s="567"/>
      <c r="F925" s="567"/>
      <c r="G925" s="567"/>
      <c r="H925" s="567"/>
      <c r="I925" s="567"/>
      <c r="J925" s="567"/>
      <c r="K925" s="567"/>
      <c r="L925" s="567"/>
      <c r="M925" s="567"/>
      <c r="N925" s="567"/>
      <c r="O925" s="567"/>
      <c r="P925" s="567"/>
      <c r="Q925" s="567"/>
      <c r="R925" s="567"/>
      <c r="S925" s="567"/>
      <c r="T925" s="567"/>
      <c r="U925" s="567"/>
      <c r="V925" s="567"/>
      <c r="W925" s="567"/>
      <c r="X925" s="567"/>
      <c r="Y925" s="567"/>
      <c r="Z925" s="567"/>
      <c r="AA925" s="567"/>
      <c r="AB925" s="567"/>
      <c r="AC925" s="567"/>
      <c r="AD925" s="567"/>
      <c r="AE925" s="567"/>
      <c r="AF925" s="567"/>
      <c r="AG925" s="567"/>
      <c r="AH925" s="567"/>
      <c r="AI925" s="567"/>
      <c r="AJ925" s="567"/>
    </row>
    <row r="926" spans="1:36" ht="12.75" customHeight="1">
      <c r="A926" s="567"/>
      <c r="B926" s="567"/>
      <c r="C926" s="567"/>
      <c r="D926" s="567"/>
      <c r="E926" s="567"/>
      <c r="F926" s="567"/>
      <c r="G926" s="567"/>
      <c r="H926" s="567"/>
      <c r="I926" s="567"/>
      <c r="J926" s="567"/>
      <c r="K926" s="567"/>
      <c r="L926" s="567"/>
      <c r="M926" s="567"/>
      <c r="N926" s="567"/>
      <c r="O926" s="567"/>
      <c r="P926" s="567"/>
      <c r="Q926" s="567"/>
      <c r="R926" s="567"/>
      <c r="S926" s="567"/>
      <c r="T926" s="567"/>
      <c r="U926" s="567"/>
      <c r="V926" s="567"/>
      <c r="W926" s="567"/>
      <c r="X926" s="567"/>
      <c r="Y926" s="567"/>
      <c r="Z926" s="567"/>
      <c r="AA926" s="567"/>
      <c r="AB926" s="567"/>
      <c r="AC926" s="567"/>
      <c r="AD926" s="567"/>
      <c r="AE926" s="567"/>
      <c r="AF926" s="567"/>
      <c r="AG926" s="567"/>
      <c r="AH926" s="567"/>
      <c r="AI926" s="567"/>
      <c r="AJ926" s="567"/>
    </row>
    <row r="927" spans="1:36" ht="12.75" customHeight="1">
      <c r="A927" s="567"/>
      <c r="B927" s="567"/>
      <c r="C927" s="567"/>
      <c r="D927" s="567"/>
      <c r="E927" s="567"/>
      <c r="F927" s="567"/>
      <c r="G927" s="567"/>
      <c r="H927" s="567"/>
      <c r="I927" s="567"/>
      <c r="J927" s="567"/>
      <c r="K927" s="567"/>
      <c r="L927" s="567"/>
      <c r="M927" s="567"/>
      <c r="N927" s="567"/>
      <c r="O927" s="567"/>
      <c r="P927" s="567"/>
      <c r="Q927" s="567"/>
      <c r="R927" s="567"/>
      <c r="S927" s="567"/>
      <c r="T927" s="567"/>
      <c r="U927" s="567"/>
      <c r="V927" s="567"/>
      <c r="W927" s="567"/>
      <c r="X927" s="567"/>
      <c r="Y927" s="567"/>
      <c r="Z927" s="567"/>
      <c r="AA927" s="567"/>
      <c r="AB927" s="567"/>
      <c r="AC927" s="567"/>
      <c r="AD927" s="567"/>
      <c r="AE927" s="567"/>
      <c r="AF927" s="567"/>
      <c r="AG927" s="567"/>
      <c r="AH927" s="567"/>
      <c r="AI927" s="567"/>
      <c r="AJ927" s="567"/>
    </row>
    <row r="928" spans="1:36" ht="12.75" customHeight="1">
      <c r="A928" s="567"/>
      <c r="B928" s="567"/>
      <c r="C928" s="567"/>
      <c r="D928" s="567"/>
      <c r="E928" s="567"/>
      <c r="F928" s="567"/>
      <c r="G928" s="567"/>
      <c r="H928" s="567"/>
      <c r="I928" s="567"/>
      <c r="J928" s="567"/>
      <c r="K928" s="567"/>
      <c r="L928" s="567"/>
      <c r="M928" s="567"/>
      <c r="N928" s="567"/>
      <c r="O928" s="567"/>
      <c r="P928" s="567"/>
      <c r="Q928" s="567"/>
      <c r="R928" s="567"/>
      <c r="S928" s="567"/>
      <c r="T928" s="567"/>
      <c r="U928" s="567"/>
      <c r="V928" s="567"/>
      <c r="W928" s="567"/>
      <c r="X928" s="567"/>
      <c r="Y928" s="567"/>
      <c r="Z928" s="567"/>
      <c r="AA928" s="567"/>
      <c r="AB928" s="567"/>
      <c r="AC928" s="567"/>
      <c r="AD928" s="567"/>
      <c r="AE928" s="567"/>
      <c r="AF928" s="567"/>
      <c r="AG928" s="567"/>
      <c r="AH928" s="567"/>
      <c r="AI928" s="567"/>
      <c r="AJ928" s="567"/>
    </row>
    <row r="929" spans="1:36" ht="12.75" customHeight="1">
      <c r="A929" s="567"/>
      <c r="B929" s="567"/>
      <c r="C929" s="567"/>
      <c r="D929" s="567"/>
      <c r="E929" s="567"/>
      <c r="F929" s="567"/>
      <c r="G929" s="567"/>
      <c r="H929" s="567"/>
      <c r="I929" s="567"/>
      <c r="J929" s="567"/>
      <c r="K929" s="567"/>
      <c r="L929" s="567"/>
      <c r="M929" s="567"/>
      <c r="N929" s="567"/>
      <c r="O929" s="567"/>
      <c r="P929" s="567"/>
      <c r="Q929" s="567"/>
      <c r="R929" s="567"/>
      <c r="S929" s="567"/>
      <c r="T929" s="567"/>
      <c r="U929" s="567"/>
      <c r="V929" s="567"/>
      <c r="W929" s="567"/>
      <c r="X929" s="567"/>
      <c r="Y929" s="567"/>
      <c r="Z929" s="567"/>
      <c r="AA929" s="567"/>
      <c r="AB929" s="567"/>
      <c r="AC929" s="567"/>
      <c r="AD929" s="567"/>
      <c r="AE929" s="567"/>
      <c r="AF929" s="567"/>
      <c r="AG929" s="567"/>
      <c r="AH929" s="567"/>
      <c r="AI929" s="567"/>
      <c r="AJ929" s="567"/>
    </row>
    <row r="930" spans="1:36" ht="12.75" customHeight="1">
      <c r="A930" s="567"/>
      <c r="B930" s="567"/>
      <c r="C930" s="567"/>
      <c r="D930" s="567"/>
      <c r="E930" s="567"/>
      <c r="F930" s="567"/>
      <c r="G930" s="567"/>
      <c r="H930" s="567"/>
      <c r="I930" s="567"/>
      <c r="J930" s="567"/>
      <c r="K930" s="567"/>
      <c r="L930" s="567"/>
      <c r="M930" s="567"/>
      <c r="N930" s="567"/>
      <c r="O930" s="567"/>
      <c r="P930" s="567"/>
      <c r="Q930" s="567"/>
      <c r="R930" s="567"/>
      <c r="S930" s="567"/>
      <c r="T930" s="567"/>
      <c r="U930" s="567"/>
      <c r="V930" s="567"/>
      <c r="W930" s="567"/>
      <c r="X930" s="567"/>
      <c r="Y930" s="567"/>
      <c r="Z930" s="567"/>
      <c r="AA930" s="567"/>
      <c r="AB930" s="567"/>
      <c r="AC930" s="567"/>
      <c r="AD930" s="567"/>
      <c r="AE930" s="567"/>
      <c r="AF930" s="567"/>
      <c r="AG930" s="567"/>
      <c r="AH930" s="567"/>
      <c r="AI930" s="567"/>
      <c r="AJ930" s="567"/>
    </row>
    <row r="931" spans="1:36" ht="12.75" customHeight="1">
      <c r="A931" s="567"/>
      <c r="B931" s="567"/>
      <c r="C931" s="567"/>
      <c r="D931" s="567"/>
      <c r="E931" s="567"/>
      <c r="F931" s="567"/>
      <c r="G931" s="567"/>
      <c r="H931" s="567"/>
      <c r="I931" s="567"/>
      <c r="J931" s="567"/>
      <c r="K931" s="567"/>
      <c r="L931" s="567"/>
      <c r="M931" s="567"/>
      <c r="N931" s="567"/>
      <c r="O931" s="567"/>
      <c r="P931" s="567"/>
      <c r="Q931" s="567"/>
      <c r="R931" s="567"/>
      <c r="S931" s="567"/>
      <c r="T931" s="567"/>
      <c r="U931" s="567"/>
      <c r="V931" s="567"/>
      <c r="W931" s="567"/>
      <c r="X931" s="567"/>
      <c r="Y931" s="567"/>
      <c r="Z931" s="567"/>
      <c r="AA931" s="567"/>
      <c r="AB931" s="567"/>
      <c r="AC931" s="567"/>
      <c r="AD931" s="567"/>
      <c r="AE931" s="567"/>
      <c r="AF931" s="567"/>
      <c r="AG931" s="567"/>
      <c r="AH931" s="567"/>
      <c r="AI931" s="567"/>
      <c r="AJ931" s="567"/>
    </row>
    <row r="932" spans="1:36" ht="12.75" customHeight="1">
      <c r="A932" s="567"/>
      <c r="B932" s="567"/>
      <c r="C932" s="567"/>
      <c r="D932" s="567"/>
      <c r="E932" s="567"/>
      <c r="F932" s="567"/>
      <c r="G932" s="567"/>
      <c r="H932" s="567"/>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row>
    <row r="933" spans="1:36" ht="12.75" customHeight="1">
      <c r="A933" s="567"/>
      <c r="B933" s="567"/>
      <c r="C933" s="567"/>
      <c r="D933" s="567"/>
      <c r="E933" s="567"/>
      <c r="F933" s="567"/>
      <c r="G933" s="567"/>
      <c r="H933" s="567"/>
      <c r="I933" s="567"/>
      <c r="J933" s="567"/>
      <c r="K933" s="567"/>
      <c r="L933" s="567"/>
      <c r="M933" s="567"/>
      <c r="N933" s="567"/>
      <c r="O933" s="567"/>
      <c r="P933" s="567"/>
      <c r="Q933" s="567"/>
      <c r="R933" s="567"/>
      <c r="S933" s="567"/>
      <c r="T933" s="567"/>
      <c r="U933" s="567"/>
      <c r="V933" s="567"/>
      <c r="W933" s="567"/>
      <c r="X933" s="567"/>
      <c r="Y933" s="567"/>
      <c r="Z933" s="567"/>
      <c r="AA933" s="567"/>
      <c r="AB933" s="567"/>
      <c r="AC933" s="567"/>
      <c r="AD933" s="567"/>
      <c r="AE933" s="567"/>
      <c r="AF933" s="567"/>
      <c r="AG933" s="567"/>
      <c r="AH933" s="567"/>
      <c r="AI933" s="567"/>
      <c r="AJ933" s="567"/>
    </row>
    <row r="934" spans="1:36" ht="12.75" customHeight="1">
      <c r="A934" s="567"/>
      <c r="B934" s="567"/>
      <c r="C934" s="567"/>
      <c r="D934" s="567"/>
      <c r="E934" s="567"/>
      <c r="F934" s="567"/>
      <c r="G934" s="567"/>
      <c r="H934" s="567"/>
      <c r="I934" s="567"/>
      <c r="J934" s="567"/>
      <c r="K934" s="567"/>
      <c r="L934" s="567"/>
      <c r="M934" s="567"/>
      <c r="N934" s="567"/>
      <c r="O934" s="567"/>
      <c r="P934" s="567"/>
      <c r="Q934" s="567"/>
      <c r="R934" s="567"/>
      <c r="S934" s="567"/>
      <c r="T934" s="567"/>
      <c r="U934" s="567"/>
      <c r="V934" s="567"/>
      <c r="W934" s="567"/>
      <c r="X934" s="567"/>
      <c r="Y934" s="567"/>
      <c r="Z934" s="567"/>
      <c r="AA934" s="567"/>
      <c r="AB934" s="567"/>
      <c r="AC934" s="567"/>
      <c r="AD934" s="567"/>
      <c r="AE934" s="567"/>
      <c r="AF934" s="567"/>
      <c r="AG934" s="567"/>
      <c r="AH934" s="567"/>
      <c r="AI934" s="567"/>
      <c r="AJ934" s="567"/>
    </row>
    <row r="935" spans="1:36" ht="12.75" customHeight="1">
      <c r="A935" s="567"/>
      <c r="B935" s="567"/>
      <c r="C935" s="567"/>
      <c r="D935" s="567"/>
      <c r="E935" s="567"/>
      <c r="F935" s="567"/>
      <c r="G935" s="567"/>
      <c r="H935" s="567"/>
      <c r="I935" s="567"/>
      <c r="J935" s="567"/>
      <c r="K935" s="567"/>
      <c r="L935" s="567"/>
      <c r="M935" s="567"/>
      <c r="N935" s="567"/>
      <c r="O935" s="567"/>
      <c r="P935" s="567"/>
      <c r="Q935" s="567"/>
      <c r="R935" s="567"/>
      <c r="S935" s="567"/>
      <c r="T935" s="567"/>
      <c r="U935" s="567"/>
      <c r="V935" s="567"/>
      <c r="W935" s="567"/>
      <c r="X935" s="567"/>
      <c r="Y935" s="567"/>
      <c r="Z935" s="567"/>
      <c r="AA935" s="567"/>
      <c r="AB935" s="567"/>
      <c r="AC935" s="567"/>
      <c r="AD935" s="567"/>
      <c r="AE935" s="567"/>
      <c r="AF935" s="567"/>
      <c r="AG935" s="567"/>
      <c r="AH935" s="567"/>
      <c r="AI935" s="567"/>
      <c r="AJ935" s="567"/>
    </row>
    <row r="936" spans="1:36" ht="12.75" customHeight="1">
      <c r="A936" s="567"/>
      <c r="B936" s="567"/>
      <c r="C936" s="567"/>
      <c r="D936" s="567"/>
      <c r="E936" s="567"/>
      <c r="F936" s="567"/>
      <c r="G936" s="567"/>
      <c r="H936" s="567"/>
      <c r="I936" s="567"/>
      <c r="J936" s="567"/>
      <c r="K936" s="567"/>
      <c r="L936" s="567"/>
      <c r="M936" s="567"/>
      <c r="N936" s="567"/>
      <c r="O936" s="567"/>
      <c r="P936" s="567"/>
      <c r="Q936" s="567"/>
      <c r="R936" s="567"/>
      <c r="S936" s="567"/>
      <c r="T936" s="567"/>
      <c r="U936" s="567"/>
      <c r="V936" s="567"/>
      <c r="W936" s="567"/>
      <c r="X936" s="567"/>
      <c r="Y936" s="567"/>
      <c r="Z936" s="567"/>
      <c r="AA936" s="567"/>
      <c r="AB936" s="567"/>
      <c r="AC936" s="567"/>
      <c r="AD936" s="567"/>
      <c r="AE936" s="567"/>
      <c r="AF936" s="567"/>
      <c r="AG936" s="567"/>
      <c r="AH936" s="567"/>
      <c r="AI936" s="567"/>
      <c r="AJ936" s="567"/>
    </row>
    <row r="937" spans="1:36" ht="12.75" customHeight="1">
      <c r="A937" s="567"/>
      <c r="B937" s="567"/>
      <c r="C937" s="567"/>
      <c r="D937" s="567"/>
      <c r="E937" s="567"/>
      <c r="F937" s="567"/>
      <c r="G937" s="567"/>
      <c r="H937" s="567"/>
      <c r="I937" s="567"/>
      <c r="J937" s="567"/>
      <c r="K937" s="567"/>
      <c r="L937" s="567"/>
      <c r="M937" s="567"/>
      <c r="N937" s="567"/>
      <c r="O937" s="567"/>
      <c r="P937" s="567"/>
      <c r="Q937" s="567"/>
      <c r="R937" s="567"/>
      <c r="S937" s="567"/>
      <c r="T937" s="567"/>
      <c r="U937" s="567"/>
      <c r="V937" s="567"/>
      <c r="W937" s="567"/>
      <c r="X937" s="567"/>
      <c r="Y937" s="567"/>
      <c r="Z937" s="567"/>
      <c r="AA937" s="567"/>
      <c r="AB937" s="567"/>
      <c r="AC937" s="567"/>
      <c r="AD937" s="567"/>
      <c r="AE937" s="567"/>
      <c r="AF937" s="567"/>
      <c r="AG937" s="567"/>
      <c r="AH937" s="567"/>
      <c r="AI937" s="567"/>
      <c r="AJ937" s="567"/>
    </row>
    <row r="938" spans="1:36" ht="12.75" customHeight="1">
      <c r="A938" s="567"/>
      <c r="B938" s="567"/>
      <c r="C938" s="567"/>
      <c r="D938" s="567"/>
      <c r="E938" s="567"/>
      <c r="F938" s="567"/>
      <c r="G938" s="567"/>
      <c r="H938" s="567"/>
      <c r="I938" s="567"/>
      <c r="J938" s="567"/>
      <c r="K938" s="567"/>
      <c r="L938" s="567"/>
      <c r="M938" s="567"/>
      <c r="N938" s="567"/>
      <c r="O938" s="567"/>
      <c r="P938" s="567"/>
      <c r="Q938" s="567"/>
      <c r="R938" s="567"/>
      <c r="S938" s="567"/>
      <c r="T938" s="567"/>
      <c r="U938" s="567"/>
      <c r="V938" s="567"/>
      <c r="W938" s="567"/>
      <c r="X938" s="567"/>
      <c r="Y938" s="567"/>
      <c r="Z938" s="567"/>
      <c r="AA938" s="567"/>
      <c r="AB938" s="567"/>
      <c r="AC938" s="567"/>
      <c r="AD938" s="567"/>
      <c r="AE938" s="567"/>
      <c r="AF938" s="567"/>
      <c r="AG938" s="567"/>
      <c r="AH938" s="567"/>
      <c r="AI938" s="567"/>
      <c r="AJ938" s="567"/>
    </row>
    <row r="939" spans="1:36" ht="12.75" customHeight="1">
      <c r="A939" s="567"/>
      <c r="B939" s="567"/>
      <c r="C939" s="567"/>
      <c r="D939" s="567"/>
      <c r="E939" s="567"/>
      <c r="F939" s="567"/>
      <c r="G939" s="567"/>
      <c r="H939" s="567"/>
      <c r="I939" s="567"/>
      <c r="J939" s="567"/>
      <c r="K939" s="567"/>
      <c r="L939" s="567"/>
      <c r="M939" s="567"/>
      <c r="N939" s="567"/>
      <c r="O939" s="567"/>
      <c r="P939" s="567"/>
      <c r="Q939" s="567"/>
      <c r="R939" s="567"/>
      <c r="S939" s="567"/>
      <c r="T939" s="567"/>
      <c r="U939" s="567"/>
      <c r="V939" s="567"/>
      <c r="W939" s="567"/>
      <c r="X939" s="567"/>
      <c r="Y939" s="567"/>
      <c r="Z939" s="567"/>
      <c r="AA939" s="567"/>
      <c r="AB939" s="567"/>
      <c r="AC939" s="567"/>
      <c r="AD939" s="567"/>
      <c r="AE939" s="567"/>
      <c r="AF939" s="567"/>
      <c r="AG939" s="567"/>
      <c r="AH939" s="567"/>
      <c r="AI939" s="567"/>
      <c r="AJ939" s="567"/>
    </row>
    <row r="940" spans="1:36" ht="12.75" customHeight="1">
      <c r="A940" s="567"/>
      <c r="B940" s="567"/>
      <c r="C940" s="567"/>
      <c r="D940" s="567"/>
      <c r="E940" s="567"/>
      <c r="F940" s="567"/>
      <c r="G940" s="567"/>
      <c r="H940" s="567"/>
      <c r="I940" s="567"/>
      <c r="J940" s="567"/>
      <c r="K940" s="567"/>
      <c r="L940" s="567"/>
      <c r="M940" s="567"/>
      <c r="N940" s="567"/>
      <c r="O940" s="567"/>
      <c r="P940" s="567"/>
      <c r="Q940" s="567"/>
      <c r="R940" s="567"/>
      <c r="S940" s="567"/>
      <c r="T940" s="567"/>
      <c r="U940" s="567"/>
      <c r="V940" s="567"/>
      <c r="W940" s="567"/>
      <c r="X940" s="567"/>
      <c r="Y940" s="567"/>
      <c r="Z940" s="567"/>
      <c r="AA940" s="567"/>
      <c r="AB940" s="567"/>
      <c r="AC940" s="567"/>
      <c r="AD940" s="567"/>
      <c r="AE940" s="567"/>
      <c r="AF940" s="567"/>
      <c r="AG940" s="567"/>
      <c r="AH940" s="567"/>
      <c r="AI940" s="567"/>
      <c r="AJ940" s="567"/>
    </row>
    <row r="941" spans="1:36" ht="12.75" customHeight="1">
      <c r="A941" s="567"/>
      <c r="B941" s="567"/>
      <c r="C941" s="567"/>
      <c r="D941" s="567"/>
      <c r="E941" s="567"/>
      <c r="F941" s="567"/>
      <c r="G941" s="567"/>
      <c r="H941" s="567"/>
      <c r="I941" s="567"/>
      <c r="J941" s="567"/>
      <c r="K941" s="567"/>
      <c r="L941" s="567"/>
      <c r="M941" s="567"/>
      <c r="N941" s="567"/>
      <c r="O941" s="567"/>
      <c r="P941" s="567"/>
      <c r="Q941" s="567"/>
      <c r="R941" s="567"/>
      <c r="S941" s="567"/>
      <c r="T941" s="567"/>
      <c r="U941" s="567"/>
      <c r="V941" s="567"/>
      <c r="W941" s="567"/>
      <c r="X941" s="567"/>
      <c r="Y941" s="567"/>
      <c r="Z941" s="567"/>
      <c r="AA941" s="567"/>
      <c r="AB941" s="567"/>
      <c r="AC941" s="567"/>
      <c r="AD941" s="567"/>
      <c r="AE941" s="567"/>
      <c r="AF941" s="567"/>
      <c r="AG941" s="567"/>
      <c r="AH941" s="567"/>
      <c r="AI941" s="567"/>
      <c r="AJ941" s="567"/>
    </row>
    <row r="942" spans="1:36" ht="12.75" customHeight="1">
      <c r="A942" s="567"/>
      <c r="B942" s="567"/>
      <c r="C942" s="567"/>
      <c r="D942" s="567"/>
      <c r="E942" s="567"/>
      <c r="F942" s="567"/>
      <c r="G942" s="567"/>
      <c r="H942" s="567"/>
      <c r="I942" s="567"/>
      <c r="J942" s="567"/>
      <c r="K942" s="567"/>
      <c r="L942" s="567"/>
      <c r="M942" s="567"/>
      <c r="N942" s="567"/>
      <c r="O942" s="567"/>
      <c r="P942" s="567"/>
      <c r="Q942" s="567"/>
      <c r="R942" s="567"/>
      <c r="S942" s="567"/>
      <c r="T942" s="567"/>
      <c r="U942" s="567"/>
      <c r="V942" s="567"/>
      <c r="W942" s="567"/>
      <c r="X942" s="567"/>
      <c r="Y942" s="567"/>
      <c r="Z942" s="567"/>
      <c r="AA942" s="567"/>
      <c r="AB942" s="567"/>
      <c r="AC942" s="567"/>
      <c r="AD942" s="567"/>
      <c r="AE942" s="567"/>
      <c r="AF942" s="567"/>
      <c r="AG942" s="567"/>
      <c r="AH942" s="567"/>
      <c r="AI942" s="567"/>
      <c r="AJ942" s="567"/>
    </row>
    <row r="943" spans="1:36" ht="12.75" customHeight="1">
      <c r="A943" s="567"/>
      <c r="B943" s="567"/>
      <c r="C943" s="567"/>
      <c r="D943" s="567"/>
      <c r="E943" s="567"/>
      <c r="F943" s="567"/>
      <c r="G943" s="567"/>
      <c r="H943" s="567"/>
      <c r="I943" s="567"/>
      <c r="J943" s="567"/>
      <c r="K943" s="567"/>
      <c r="L943" s="567"/>
      <c r="M943" s="567"/>
      <c r="N943" s="567"/>
      <c r="O943" s="567"/>
      <c r="P943" s="567"/>
      <c r="Q943" s="567"/>
      <c r="R943" s="567"/>
      <c r="S943" s="567"/>
      <c r="T943" s="567"/>
      <c r="U943" s="567"/>
      <c r="V943" s="567"/>
      <c r="W943" s="567"/>
      <c r="X943" s="567"/>
      <c r="Y943" s="567"/>
      <c r="Z943" s="567"/>
      <c r="AA943" s="567"/>
      <c r="AB943" s="567"/>
      <c r="AC943" s="567"/>
      <c r="AD943" s="567"/>
      <c r="AE943" s="567"/>
      <c r="AF943" s="567"/>
      <c r="AG943" s="567"/>
      <c r="AH943" s="567"/>
      <c r="AI943" s="567"/>
      <c r="AJ943" s="567"/>
    </row>
    <row r="944" spans="1:36" ht="12.75" customHeight="1">
      <c r="A944" s="567"/>
      <c r="B944" s="567"/>
      <c r="C944" s="567"/>
      <c r="D944" s="567"/>
      <c r="E944" s="567"/>
      <c r="F944" s="567"/>
      <c r="G944" s="567"/>
      <c r="H944" s="567"/>
      <c r="I944" s="567"/>
      <c r="J944" s="567"/>
      <c r="K944" s="567"/>
      <c r="L944" s="567"/>
      <c r="M944" s="567"/>
      <c r="N944" s="567"/>
      <c r="O944" s="567"/>
      <c r="P944" s="567"/>
      <c r="Q944" s="567"/>
      <c r="R944" s="567"/>
      <c r="S944" s="567"/>
      <c r="T944" s="567"/>
      <c r="U944" s="567"/>
      <c r="V944" s="567"/>
      <c r="W944" s="567"/>
      <c r="X944" s="567"/>
      <c r="Y944" s="567"/>
      <c r="Z944" s="567"/>
      <c r="AA944" s="567"/>
      <c r="AB944" s="567"/>
      <c r="AC944" s="567"/>
      <c r="AD944" s="567"/>
      <c r="AE944" s="567"/>
      <c r="AF944" s="567"/>
      <c r="AG944" s="567"/>
      <c r="AH944" s="567"/>
      <c r="AI944" s="567"/>
      <c r="AJ944" s="567"/>
    </row>
    <row r="945" spans="1:36" ht="12.75" customHeight="1">
      <c r="A945" s="567"/>
      <c r="B945" s="567"/>
      <c r="C945" s="567"/>
      <c r="D945" s="567"/>
      <c r="E945" s="567"/>
      <c r="F945" s="567"/>
      <c r="G945" s="567"/>
      <c r="H945" s="567"/>
      <c r="I945" s="567"/>
      <c r="J945" s="567"/>
      <c r="K945" s="567"/>
      <c r="L945" s="567"/>
      <c r="M945" s="567"/>
      <c r="N945" s="567"/>
      <c r="O945" s="567"/>
      <c r="P945" s="567"/>
      <c r="Q945" s="567"/>
      <c r="R945" s="567"/>
      <c r="S945" s="567"/>
      <c r="T945" s="567"/>
      <c r="U945" s="567"/>
      <c r="V945" s="567"/>
      <c r="W945" s="567"/>
      <c r="X945" s="567"/>
      <c r="Y945" s="567"/>
      <c r="Z945" s="567"/>
      <c r="AA945" s="567"/>
      <c r="AB945" s="567"/>
      <c r="AC945" s="567"/>
      <c r="AD945" s="567"/>
      <c r="AE945" s="567"/>
      <c r="AF945" s="567"/>
      <c r="AG945" s="567"/>
      <c r="AH945" s="567"/>
      <c r="AI945" s="567"/>
      <c r="AJ945" s="567"/>
    </row>
    <row r="946" spans="1:36" ht="12.75" customHeight="1">
      <c r="A946" s="567"/>
      <c r="B946" s="567"/>
      <c r="C946" s="567"/>
      <c r="D946" s="567"/>
      <c r="E946" s="567"/>
      <c r="F946" s="567"/>
      <c r="G946" s="567"/>
      <c r="H946" s="567"/>
      <c r="I946" s="567"/>
      <c r="J946" s="567"/>
      <c r="K946" s="567"/>
      <c r="L946" s="567"/>
      <c r="M946" s="567"/>
      <c r="N946" s="567"/>
      <c r="O946" s="567"/>
      <c r="P946" s="567"/>
      <c r="Q946" s="567"/>
      <c r="R946" s="567"/>
      <c r="S946" s="567"/>
      <c r="T946" s="567"/>
      <c r="U946" s="567"/>
      <c r="V946" s="567"/>
      <c r="W946" s="567"/>
      <c r="X946" s="567"/>
      <c r="Y946" s="567"/>
      <c r="Z946" s="567"/>
      <c r="AA946" s="567"/>
      <c r="AB946" s="567"/>
      <c r="AC946" s="567"/>
      <c r="AD946" s="567"/>
      <c r="AE946" s="567"/>
      <c r="AF946" s="567"/>
      <c r="AG946" s="567"/>
      <c r="AH946" s="567"/>
      <c r="AI946" s="567"/>
      <c r="AJ946" s="567"/>
    </row>
    <row r="947" spans="1:36" ht="12.75" customHeight="1">
      <c r="A947" s="567"/>
      <c r="B947" s="567"/>
      <c r="C947" s="567"/>
      <c r="D947" s="567"/>
      <c r="E947" s="567"/>
      <c r="F947" s="567"/>
      <c r="G947" s="567"/>
      <c r="H947" s="567"/>
      <c r="I947" s="567"/>
      <c r="J947" s="567"/>
      <c r="K947" s="567"/>
      <c r="L947" s="567"/>
      <c r="M947" s="567"/>
      <c r="N947" s="567"/>
      <c r="O947" s="567"/>
      <c r="P947" s="567"/>
      <c r="Q947" s="567"/>
      <c r="R947" s="567"/>
      <c r="S947" s="567"/>
      <c r="T947" s="567"/>
      <c r="U947" s="567"/>
      <c r="V947" s="567"/>
      <c r="W947" s="567"/>
      <c r="X947" s="567"/>
      <c r="Y947" s="567"/>
      <c r="Z947" s="567"/>
      <c r="AA947" s="567"/>
      <c r="AB947" s="567"/>
      <c r="AC947" s="567"/>
      <c r="AD947" s="567"/>
      <c r="AE947" s="567"/>
      <c r="AF947" s="567"/>
      <c r="AG947" s="567"/>
      <c r="AH947" s="567"/>
      <c r="AI947" s="567"/>
      <c r="AJ947" s="567"/>
    </row>
    <row r="948" spans="1:36" ht="12.75" customHeight="1">
      <c r="A948" s="567"/>
      <c r="B948" s="567"/>
      <c r="C948" s="567"/>
      <c r="D948" s="567"/>
      <c r="E948" s="567"/>
      <c r="F948" s="567"/>
      <c r="G948" s="567"/>
      <c r="H948" s="567"/>
      <c r="I948" s="567"/>
      <c r="J948" s="567"/>
      <c r="K948" s="567"/>
      <c r="L948" s="567"/>
      <c r="M948" s="567"/>
      <c r="N948" s="567"/>
      <c r="O948" s="567"/>
      <c r="P948" s="567"/>
      <c r="Q948" s="567"/>
      <c r="R948" s="567"/>
      <c r="S948" s="567"/>
      <c r="T948" s="567"/>
      <c r="U948" s="567"/>
      <c r="V948" s="567"/>
      <c r="W948" s="567"/>
      <c r="X948" s="567"/>
      <c r="Y948" s="567"/>
      <c r="Z948" s="567"/>
      <c r="AA948" s="567"/>
      <c r="AB948" s="567"/>
      <c r="AC948" s="567"/>
      <c r="AD948" s="567"/>
      <c r="AE948" s="567"/>
      <c r="AF948" s="567"/>
      <c r="AG948" s="567"/>
      <c r="AH948" s="567"/>
      <c r="AI948" s="567"/>
      <c r="AJ948" s="567"/>
    </row>
    <row r="949" spans="1:36" ht="12.75" customHeight="1">
      <c r="A949" s="567"/>
      <c r="B949" s="567"/>
      <c r="C949" s="567"/>
      <c r="D949" s="567"/>
      <c r="E949" s="567"/>
      <c r="F949" s="567"/>
      <c r="G949" s="567"/>
      <c r="H949" s="567"/>
      <c r="I949" s="567"/>
      <c r="J949" s="567"/>
      <c r="K949" s="567"/>
      <c r="L949" s="567"/>
      <c r="M949" s="567"/>
      <c r="N949" s="567"/>
      <c r="O949" s="567"/>
      <c r="P949" s="567"/>
      <c r="Q949" s="567"/>
      <c r="R949" s="567"/>
      <c r="S949" s="567"/>
      <c r="T949" s="567"/>
      <c r="U949" s="567"/>
      <c r="V949" s="567"/>
      <c r="W949" s="567"/>
      <c r="X949" s="567"/>
      <c r="Y949" s="567"/>
      <c r="Z949" s="567"/>
      <c r="AA949" s="567"/>
      <c r="AB949" s="567"/>
      <c r="AC949" s="567"/>
      <c r="AD949" s="567"/>
      <c r="AE949" s="567"/>
      <c r="AF949" s="567"/>
      <c r="AG949" s="567"/>
      <c r="AH949" s="567"/>
      <c r="AI949" s="567"/>
      <c r="AJ949" s="567"/>
    </row>
    <row r="950" spans="1:36" ht="12.75" customHeight="1">
      <c r="A950" s="567"/>
      <c r="B950" s="567"/>
      <c r="C950" s="567"/>
      <c r="D950" s="567"/>
      <c r="E950" s="567"/>
      <c r="F950" s="567"/>
      <c r="G950" s="567"/>
      <c r="H950" s="567"/>
      <c r="I950" s="567"/>
      <c r="J950" s="567"/>
      <c r="K950" s="567"/>
      <c r="L950" s="567"/>
      <c r="M950" s="567"/>
      <c r="N950" s="567"/>
      <c r="O950" s="567"/>
      <c r="P950" s="567"/>
      <c r="Q950" s="567"/>
      <c r="R950" s="567"/>
      <c r="S950" s="567"/>
      <c r="T950" s="567"/>
      <c r="U950" s="567"/>
      <c r="V950" s="567"/>
      <c r="W950" s="567"/>
      <c r="X950" s="567"/>
      <c r="Y950" s="567"/>
      <c r="Z950" s="567"/>
      <c r="AA950" s="567"/>
      <c r="AB950" s="567"/>
      <c r="AC950" s="567"/>
      <c r="AD950" s="567"/>
      <c r="AE950" s="567"/>
      <c r="AF950" s="567"/>
      <c r="AG950" s="567"/>
      <c r="AH950" s="567"/>
      <c r="AI950" s="567"/>
      <c r="AJ950" s="567"/>
    </row>
    <row r="951" spans="1:36" ht="12.75" customHeight="1">
      <c r="A951" s="567"/>
      <c r="B951" s="567"/>
      <c r="C951" s="567"/>
      <c r="D951" s="567"/>
      <c r="E951" s="567"/>
      <c r="F951" s="567"/>
      <c r="G951" s="567"/>
      <c r="H951" s="567"/>
      <c r="I951" s="567"/>
      <c r="J951" s="567"/>
      <c r="K951" s="567"/>
      <c r="L951" s="567"/>
      <c r="M951" s="567"/>
      <c r="N951" s="567"/>
      <c r="O951" s="567"/>
      <c r="P951" s="567"/>
      <c r="Q951" s="567"/>
      <c r="R951" s="567"/>
      <c r="S951" s="567"/>
      <c r="T951" s="567"/>
      <c r="U951" s="567"/>
      <c r="V951" s="567"/>
      <c r="W951" s="567"/>
      <c r="X951" s="567"/>
      <c r="Y951" s="567"/>
      <c r="Z951" s="567"/>
      <c r="AA951" s="567"/>
      <c r="AB951" s="567"/>
      <c r="AC951" s="567"/>
      <c r="AD951" s="567"/>
      <c r="AE951" s="567"/>
      <c r="AF951" s="567"/>
      <c r="AG951" s="567"/>
      <c r="AH951" s="567"/>
      <c r="AI951" s="567"/>
      <c r="AJ951" s="567"/>
    </row>
    <row r="952" spans="1:36" ht="12.75" customHeight="1">
      <c r="A952" s="567"/>
      <c r="B952" s="567"/>
      <c r="C952" s="567"/>
      <c r="D952" s="567"/>
      <c r="E952" s="567"/>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row>
    <row r="953" spans="1:36" ht="12.75" customHeight="1">
      <c r="A953" s="567"/>
      <c r="B953" s="567"/>
      <c r="C953" s="567"/>
      <c r="D953" s="567"/>
      <c r="E953" s="567"/>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row>
    <row r="954" spans="1:36" ht="12.75" customHeight="1">
      <c r="A954" s="567"/>
      <c r="B954" s="567"/>
      <c r="C954" s="567"/>
      <c r="D954" s="567"/>
      <c r="E954" s="567"/>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row>
    <row r="955" spans="1:36" ht="12.75" customHeight="1">
      <c r="A955" s="567"/>
      <c r="B955" s="567"/>
      <c r="C955" s="567"/>
      <c r="D955" s="567"/>
      <c r="E955" s="567"/>
      <c r="F955" s="567"/>
      <c r="G955" s="567"/>
      <c r="H955" s="567"/>
      <c r="I955" s="567"/>
      <c r="J955" s="567"/>
      <c r="K955" s="567"/>
      <c r="L955" s="567"/>
      <c r="M955" s="567"/>
      <c r="N955" s="567"/>
      <c r="O955" s="567"/>
      <c r="P955" s="567"/>
      <c r="Q955" s="567"/>
      <c r="R955" s="567"/>
      <c r="S955" s="567"/>
      <c r="T955" s="567"/>
      <c r="U955" s="567"/>
      <c r="V955" s="567"/>
      <c r="W955" s="567"/>
      <c r="X955" s="567"/>
      <c r="Y955" s="567"/>
      <c r="Z955" s="567"/>
      <c r="AA955" s="567"/>
      <c r="AB955" s="567"/>
      <c r="AC955" s="567"/>
      <c r="AD955" s="567"/>
      <c r="AE955" s="567"/>
      <c r="AF955" s="567"/>
      <c r="AG955" s="567"/>
      <c r="AH955" s="567"/>
      <c r="AI955" s="567"/>
      <c r="AJ955" s="567"/>
    </row>
    <row r="956" spans="1:36" ht="12.75" customHeight="1">
      <c r="A956" s="567"/>
      <c r="B956" s="567"/>
      <c r="C956" s="567"/>
      <c r="D956" s="567"/>
      <c r="E956" s="567"/>
      <c r="F956" s="567"/>
      <c r="G956" s="567"/>
      <c r="H956" s="567"/>
      <c r="I956" s="567"/>
      <c r="J956" s="567"/>
      <c r="K956" s="567"/>
      <c r="L956" s="567"/>
      <c r="M956" s="567"/>
      <c r="N956" s="567"/>
      <c r="O956" s="567"/>
      <c r="P956" s="567"/>
      <c r="Q956" s="567"/>
      <c r="R956" s="567"/>
      <c r="S956" s="567"/>
      <c r="T956" s="567"/>
      <c r="U956" s="567"/>
      <c r="V956" s="567"/>
      <c r="W956" s="567"/>
      <c r="X956" s="567"/>
      <c r="Y956" s="567"/>
      <c r="Z956" s="567"/>
      <c r="AA956" s="567"/>
      <c r="AB956" s="567"/>
      <c r="AC956" s="567"/>
      <c r="AD956" s="567"/>
      <c r="AE956" s="567"/>
      <c r="AF956" s="567"/>
      <c r="AG956" s="567"/>
      <c r="AH956" s="567"/>
      <c r="AI956" s="567"/>
      <c r="AJ956" s="567"/>
    </row>
    <row r="957" spans="1:36" ht="12.75" customHeight="1">
      <c r="A957" s="567"/>
      <c r="B957" s="567"/>
      <c r="C957" s="567"/>
      <c r="D957" s="567"/>
      <c r="E957" s="567"/>
      <c r="F957" s="567"/>
      <c r="G957" s="567"/>
      <c r="H957" s="567"/>
      <c r="I957" s="567"/>
      <c r="J957" s="567"/>
      <c r="K957" s="567"/>
      <c r="L957" s="567"/>
      <c r="M957" s="567"/>
      <c r="N957" s="567"/>
      <c r="O957" s="567"/>
      <c r="P957" s="567"/>
      <c r="Q957" s="567"/>
      <c r="R957" s="567"/>
      <c r="S957" s="567"/>
      <c r="T957" s="567"/>
      <c r="U957" s="567"/>
      <c r="V957" s="567"/>
      <c r="W957" s="567"/>
      <c r="X957" s="567"/>
      <c r="Y957" s="567"/>
      <c r="Z957" s="567"/>
      <c r="AA957" s="567"/>
      <c r="AB957" s="567"/>
      <c r="AC957" s="567"/>
      <c r="AD957" s="567"/>
      <c r="AE957" s="567"/>
      <c r="AF957" s="567"/>
      <c r="AG957" s="567"/>
      <c r="AH957" s="567"/>
      <c r="AI957" s="567"/>
      <c r="AJ957" s="567"/>
    </row>
    <row r="958" spans="1:36" ht="12.75" customHeight="1">
      <c r="A958" s="567"/>
      <c r="B958" s="567"/>
      <c r="C958" s="567"/>
      <c r="D958" s="567"/>
      <c r="E958" s="567"/>
      <c r="F958" s="567"/>
      <c r="G958" s="567"/>
      <c r="H958" s="567"/>
      <c r="I958" s="567"/>
      <c r="J958" s="567"/>
      <c r="K958" s="567"/>
      <c r="L958" s="567"/>
      <c r="M958" s="567"/>
      <c r="N958" s="567"/>
      <c r="O958" s="567"/>
      <c r="P958" s="567"/>
      <c r="Q958" s="567"/>
      <c r="R958" s="567"/>
      <c r="S958" s="567"/>
      <c r="T958" s="567"/>
      <c r="U958" s="567"/>
      <c r="V958" s="567"/>
      <c r="W958" s="567"/>
      <c r="X958" s="567"/>
      <c r="Y958" s="567"/>
      <c r="Z958" s="567"/>
      <c r="AA958" s="567"/>
      <c r="AB958" s="567"/>
      <c r="AC958" s="567"/>
      <c r="AD958" s="567"/>
      <c r="AE958" s="567"/>
      <c r="AF958" s="567"/>
      <c r="AG958" s="567"/>
      <c r="AH958" s="567"/>
      <c r="AI958" s="567"/>
      <c r="AJ958" s="567"/>
    </row>
    <row r="959" spans="1:36" ht="12.75" customHeight="1">
      <c r="A959" s="567"/>
      <c r="B959" s="567"/>
      <c r="C959" s="567"/>
      <c r="D959" s="567"/>
      <c r="E959" s="567"/>
      <c r="F959" s="567"/>
      <c r="G959" s="567"/>
      <c r="H959" s="567"/>
      <c r="I959" s="567"/>
      <c r="J959" s="567"/>
      <c r="K959" s="567"/>
      <c r="L959" s="567"/>
      <c r="M959" s="567"/>
      <c r="N959" s="567"/>
      <c r="O959" s="567"/>
      <c r="P959" s="567"/>
      <c r="Q959" s="567"/>
      <c r="R959" s="567"/>
      <c r="S959" s="567"/>
      <c r="T959" s="567"/>
      <c r="U959" s="567"/>
      <c r="V959" s="567"/>
      <c r="W959" s="567"/>
      <c r="X959" s="567"/>
      <c r="Y959" s="567"/>
      <c r="Z959" s="567"/>
      <c r="AA959" s="567"/>
      <c r="AB959" s="567"/>
      <c r="AC959" s="567"/>
      <c r="AD959" s="567"/>
      <c r="AE959" s="567"/>
      <c r="AF959" s="567"/>
      <c r="AG959" s="567"/>
      <c r="AH959" s="567"/>
      <c r="AI959" s="567"/>
      <c r="AJ959" s="567"/>
    </row>
    <row r="960" spans="1:36" ht="12.75" customHeight="1">
      <c r="A960" s="567"/>
      <c r="B960" s="567"/>
      <c r="C960" s="567"/>
      <c r="D960" s="567"/>
      <c r="E960" s="567"/>
      <c r="F960" s="567"/>
      <c r="G960" s="567"/>
      <c r="H960" s="567"/>
      <c r="I960" s="567"/>
      <c r="J960" s="567"/>
      <c r="K960" s="567"/>
      <c r="L960" s="567"/>
      <c r="M960" s="567"/>
      <c r="N960" s="567"/>
      <c r="O960" s="567"/>
      <c r="P960" s="567"/>
      <c r="Q960" s="567"/>
      <c r="R960" s="567"/>
      <c r="S960" s="567"/>
      <c r="T960" s="567"/>
      <c r="U960" s="567"/>
      <c r="V960" s="567"/>
      <c r="W960" s="567"/>
      <c r="X960" s="567"/>
      <c r="Y960" s="567"/>
      <c r="Z960" s="567"/>
      <c r="AA960" s="567"/>
      <c r="AB960" s="567"/>
      <c r="AC960" s="567"/>
      <c r="AD960" s="567"/>
      <c r="AE960" s="567"/>
      <c r="AF960" s="567"/>
      <c r="AG960" s="567"/>
      <c r="AH960" s="567"/>
      <c r="AI960" s="567"/>
      <c r="AJ960" s="567"/>
    </row>
    <row r="961" spans="1:36" ht="12.75" customHeight="1">
      <c r="A961" s="567"/>
      <c r="B961" s="567"/>
      <c r="C961" s="567"/>
      <c r="D961" s="567"/>
      <c r="E961" s="567"/>
      <c r="F961" s="567"/>
      <c r="G961" s="567"/>
      <c r="H961" s="567"/>
      <c r="I961" s="567"/>
      <c r="J961" s="567"/>
      <c r="K961" s="567"/>
      <c r="L961" s="567"/>
      <c r="M961" s="567"/>
      <c r="N961" s="567"/>
      <c r="O961" s="567"/>
      <c r="P961" s="567"/>
      <c r="Q961" s="567"/>
      <c r="R961" s="567"/>
      <c r="S961" s="567"/>
      <c r="T961" s="567"/>
      <c r="U961" s="567"/>
      <c r="V961" s="567"/>
      <c r="W961" s="567"/>
      <c r="X961" s="567"/>
      <c r="Y961" s="567"/>
      <c r="Z961" s="567"/>
      <c r="AA961" s="567"/>
      <c r="AB961" s="567"/>
      <c r="AC961" s="567"/>
      <c r="AD961" s="567"/>
      <c r="AE961" s="567"/>
      <c r="AF961" s="567"/>
      <c r="AG961" s="567"/>
      <c r="AH961" s="567"/>
      <c r="AI961" s="567"/>
      <c r="AJ961" s="567"/>
    </row>
    <row r="962" spans="1:36" ht="12.75" customHeight="1">
      <c r="A962" s="567"/>
      <c r="B962" s="567"/>
      <c r="C962" s="567"/>
      <c r="D962" s="567"/>
      <c r="E962" s="567"/>
      <c r="F962" s="567"/>
      <c r="G962" s="567"/>
      <c r="H962" s="567"/>
      <c r="I962" s="567"/>
      <c r="J962" s="567"/>
      <c r="K962" s="567"/>
      <c r="L962" s="567"/>
      <c r="M962" s="567"/>
      <c r="N962" s="567"/>
      <c r="O962" s="567"/>
      <c r="P962" s="567"/>
      <c r="Q962" s="567"/>
      <c r="R962" s="567"/>
      <c r="S962" s="567"/>
      <c r="T962" s="567"/>
      <c r="U962" s="567"/>
      <c r="V962" s="567"/>
      <c r="W962" s="567"/>
      <c r="X962" s="567"/>
      <c r="Y962" s="567"/>
      <c r="Z962" s="567"/>
      <c r="AA962" s="567"/>
      <c r="AB962" s="567"/>
      <c r="AC962" s="567"/>
      <c r="AD962" s="567"/>
      <c r="AE962" s="567"/>
      <c r="AF962" s="567"/>
      <c r="AG962" s="567"/>
      <c r="AH962" s="567"/>
      <c r="AI962" s="567"/>
      <c r="AJ962" s="567"/>
    </row>
    <row r="963" spans="1:36" ht="12.75" customHeight="1">
      <c r="A963" s="567"/>
      <c r="B963" s="567"/>
      <c r="C963" s="567"/>
      <c r="D963" s="567"/>
      <c r="E963" s="567"/>
      <c r="F963" s="567"/>
      <c r="G963" s="567"/>
      <c r="H963" s="567"/>
      <c r="I963" s="567"/>
      <c r="J963" s="567"/>
      <c r="K963" s="567"/>
      <c r="L963" s="567"/>
      <c r="M963" s="567"/>
      <c r="N963" s="567"/>
      <c r="O963" s="567"/>
      <c r="P963" s="567"/>
      <c r="Q963" s="567"/>
      <c r="R963" s="567"/>
      <c r="S963" s="567"/>
      <c r="T963" s="567"/>
      <c r="U963" s="567"/>
      <c r="V963" s="567"/>
      <c r="W963" s="567"/>
      <c r="X963" s="567"/>
      <c r="Y963" s="567"/>
      <c r="Z963" s="567"/>
      <c r="AA963" s="567"/>
      <c r="AB963" s="567"/>
      <c r="AC963" s="567"/>
      <c r="AD963" s="567"/>
      <c r="AE963" s="567"/>
      <c r="AF963" s="567"/>
      <c r="AG963" s="567"/>
      <c r="AH963" s="567"/>
      <c r="AI963" s="567"/>
      <c r="AJ963" s="567"/>
    </row>
    <row r="964" spans="1:36" ht="12.75" customHeight="1">
      <c r="A964" s="567"/>
      <c r="B964" s="567"/>
      <c r="C964" s="567"/>
      <c r="D964" s="567"/>
      <c r="E964" s="567"/>
      <c r="F964" s="567"/>
      <c r="G964" s="567"/>
      <c r="H964" s="567"/>
      <c r="I964" s="567"/>
      <c r="J964" s="567"/>
      <c r="K964" s="567"/>
      <c r="L964" s="567"/>
      <c r="M964" s="567"/>
      <c r="N964" s="567"/>
      <c r="O964" s="567"/>
      <c r="P964" s="567"/>
      <c r="Q964" s="567"/>
      <c r="R964" s="567"/>
      <c r="S964" s="567"/>
      <c r="T964" s="567"/>
      <c r="U964" s="567"/>
      <c r="V964" s="567"/>
      <c r="W964" s="567"/>
      <c r="X964" s="567"/>
      <c r="Y964" s="567"/>
      <c r="Z964" s="567"/>
      <c r="AA964" s="567"/>
      <c r="AB964" s="567"/>
      <c r="AC964" s="567"/>
      <c r="AD964" s="567"/>
      <c r="AE964" s="567"/>
      <c r="AF964" s="567"/>
      <c r="AG964" s="567"/>
      <c r="AH964" s="567"/>
      <c r="AI964" s="567"/>
      <c r="AJ964" s="567"/>
    </row>
    <row r="965" spans="1:36" ht="12.75" customHeight="1">
      <c r="A965" s="567"/>
      <c r="B965" s="567"/>
      <c r="C965" s="567"/>
      <c r="D965" s="567"/>
      <c r="E965" s="567"/>
      <c r="F965" s="567"/>
      <c r="G965" s="567"/>
      <c r="H965" s="567"/>
      <c r="I965" s="567"/>
      <c r="J965" s="567"/>
      <c r="K965" s="567"/>
      <c r="L965" s="567"/>
      <c r="M965" s="567"/>
      <c r="N965" s="567"/>
      <c r="O965" s="567"/>
      <c r="P965" s="567"/>
      <c r="Q965" s="567"/>
      <c r="R965" s="567"/>
      <c r="S965" s="567"/>
      <c r="T965" s="567"/>
      <c r="U965" s="567"/>
      <c r="V965" s="567"/>
      <c r="W965" s="567"/>
      <c r="X965" s="567"/>
      <c r="Y965" s="567"/>
      <c r="Z965" s="567"/>
      <c r="AA965" s="567"/>
      <c r="AB965" s="567"/>
      <c r="AC965" s="567"/>
      <c r="AD965" s="567"/>
      <c r="AE965" s="567"/>
      <c r="AF965" s="567"/>
      <c r="AG965" s="567"/>
      <c r="AH965" s="567"/>
      <c r="AI965" s="567"/>
      <c r="AJ965" s="567"/>
    </row>
    <row r="966" spans="1:36" ht="12.75" customHeight="1">
      <c r="A966" s="567"/>
      <c r="B966" s="567"/>
      <c r="C966" s="567"/>
      <c r="D966" s="567"/>
      <c r="E966" s="567"/>
      <c r="F966" s="567"/>
      <c r="G966" s="567"/>
      <c r="H966" s="567"/>
      <c r="I966" s="567"/>
      <c r="J966" s="567"/>
      <c r="K966" s="567"/>
      <c r="L966" s="567"/>
      <c r="M966" s="567"/>
      <c r="N966" s="567"/>
      <c r="O966" s="567"/>
      <c r="P966" s="567"/>
      <c r="Q966" s="567"/>
      <c r="R966" s="567"/>
      <c r="S966" s="567"/>
      <c r="T966" s="567"/>
      <c r="U966" s="567"/>
      <c r="V966" s="567"/>
      <c r="W966" s="567"/>
      <c r="X966" s="567"/>
      <c r="Y966" s="567"/>
      <c r="Z966" s="567"/>
      <c r="AA966" s="567"/>
      <c r="AB966" s="567"/>
      <c r="AC966" s="567"/>
      <c r="AD966" s="567"/>
      <c r="AE966" s="567"/>
      <c r="AF966" s="567"/>
      <c r="AG966" s="567"/>
      <c r="AH966" s="567"/>
      <c r="AI966" s="567"/>
      <c r="AJ966" s="567"/>
    </row>
    <row r="967" spans="1:36" ht="12.75" customHeight="1">
      <c r="A967" s="567"/>
      <c r="B967" s="567"/>
      <c r="C967" s="567"/>
      <c r="D967" s="567"/>
      <c r="E967" s="567"/>
      <c r="F967" s="567"/>
      <c r="G967" s="567"/>
      <c r="H967" s="567"/>
      <c r="I967" s="567"/>
      <c r="J967" s="567"/>
      <c r="K967" s="567"/>
      <c r="L967" s="567"/>
      <c r="M967" s="567"/>
      <c r="N967" s="567"/>
      <c r="O967" s="567"/>
      <c r="P967" s="567"/>
      <c r="Q967" s="567"/>
      <c r="R967" s="567"/>
      <c r="S967" s="567"/>
      <c r="T967" s="567"/>
      <c r="U967" s="567"/>
      <c r="V967" s="567"/>
      <c r="W967" s="567"/>
      <c r="X967" s="567"/>
      <c r="Y967" s="567"/>
      <c r="Z967" s="567"/>
      <c r="AA967" s="567"/>
      <c r="AB967" s="567"/>
      <c r="AC967" s="567"/>
      <c r="AD967" s="567"/>
      <c r="AE967" s="567"/>
      <c r="AF967" s="567"/>
      <c r="AG967" s="567"/>
      <c r="AH967" s="567"/>
      <c r="AI967" s="567"/>
      <c r="AJ967" s="567"/>
    </row>
    <row r="968" spans="1:36" ht="12.75" customHeight="1">
      <c r="A968" s="567"/>
      <c r="B968" s="567"/>
      <c r="C968" s="567"/>
      <c r="D968" s="567"/>
      <c r="E968" s="567"/>
      <c r="F968" s="567"/>
      <c r="G968" s="567"/>
      <c r="H968" s="567"/>
      <c r="I968" s="567"/>
      <c r="J968" s="567"/>
      <c r="K968" s="567"/>
      <c r="L968" s="567"/>
      <c r="M968" s="567"/>
      <c r="N968" s="567"/>
      <c r="O968" s="567"/>
      <c r="P968" s="567"/>
      <c r="Q968" s="567"/>
      <c r="R968" s="567"/>
      <c r="S968" s="567"/>
      <c r="T968" s="567"/>
      <c r="U968" s="567"/>
      <c r="V968" s="567"/>
      <c r="W968" s="567"/>
      <c r="X968" s="567"/>
      <c r="Y968" s="567"/>
      <c r="Z968" s="567"/>
      <c r="AA968" s="567"/>
      <c r="AB968" s="567"/>
      <c r="AC968" s="567"/>
      <c r="AD968" s="567"/>
      <c r="AE968" s="567"/>
      <c r="AF968" s="567"/>
      <c r="AG968" s="567"/>
      <c r="AH968" s="567"/>
      <c r="AI968" s="567"/>
      <c r="AJ968" s="567"/>
    </row>
    <row r="969" spans="1:36" ht="12.75" customHeight="1">
      <c r="A969" s="567"/>
      <c r="B969" s="567"/>
      <c r="C969" s="567"/>
      <c r="D969" s="567"/>
      <c r="E969" s="567"/>
      <c r="F969" s="567"/>
      <c r="G969" s="567"/>
      <c r="H969" s="567"/>
      <c r="I969" s="567"/>
      <c r="J969" s="567"/>
      <c r="K969" s="567"/>
      <c r="L969" s="567"/>
      <c r="M969" s="567"/>
      <c r="N969" s="567"/>
      <c r="O969" s="567"/>
      <c r="P969" s="567"/>
      <c r="Q969" s="567"/>
      <c r="R969" s="567"/>
      <c r="S969" s="567"/>
      <c r="T969" s="567"/>
      <c r="U969" s="567"/>
      <c r="V969" s="567"/>
      <c r="W969" s="567"/>
      <c r="X969" s="567"/>
      <c r="Y969" s="567"/>
      <c r="Z969" s="567"/>
      <c r="AA969" s="567"/>
      <c r="AB969" s="567"/>
      <c r="AC969" s="567"/>
      <c r="AD969" s="567"/>
      <c r="AE969" s="567"/>
      <c r="AF969" s="567"/>
      <c r="AG969" s="567"/>
      <c r="AH969" s="567"/>
      <c r="AI969" s="567"/>
      <c r="AJ969" s="567"/>
    </row>
    <row r="970" spans="1:36" ht="12.75" customHeight="1">
      <c r="A970" s="567"/>
      <c r="B970" s="567"/>
      <c r="C970" s="567"/>
      <c r="D970" s="567"/>
      <c r="E970" s="567"/>
      <c r="F970" s="567"/>
      <c r="G970" s="567"/>
      <c r="H970" s="567"/>
      <c r="I970" s="567"/>
      <c r="J970" s="567"/>
      <c r="K970" s="567"/>
      <c r="L970" s="567"/>
      <c r="M970" s="567"/>
      <c r="N970" s="567"/>
      <c r="O970" s="567"/>
      <c r="P970" s="567"/>
      <c r="Q970" s="567"/>
      <c r="R970" s="567"/>
      <c r="S970" s="567"/>
      <c r="T970" s="567"/>
      <c r="U970" s="567"/>
      <c r="V970" s="567"/>
      <c r="W970" s="567"/>
      <c r="X970" s="567"/>
      <c r="Y970" s="567"/>
      <c r="Z970" s="567"/>
      <c r="AA970" s="567"/>
      <c r="AB970" s="567"/>
      <c r="AC970" s="567"/>
      <c r="AD970" s="567"/>
      <c r="AE970" s="567"/>
      <c r="AF970" s="567"/>
      <c r="AG970" s="567"/>
      <c r="AH970" s="567"/>
      <c r="AI970" s="567"/>
      <c r="AJ970" s="567"/>
    </row>
    <row r="971" spans="1:36" ht="12.75" customHeight="1">
      <c r="A971" s="567"/>
      <c r="B971" s="567"/>
      <c r="C971" s="567"/>
      <c r="D971" s="567"/>
      <c r="E971" s="567"/>
      <c r="F971" s="567"/>
      <c r="G971" s="567"/>
      <c r="H971" s="567"/>
      <c r="I971" s="567"/>
      <c r="J971" s="567"/>
      <c r="K971" s="567"/>
      <c r="L971" s="567"/>
      <c r="M971" s="567"/>
      <c r="N971" s="567"/>
      <c r="O971" s="567"/>
      <c r="P971" s="567"/>
      <c r="Q971" s="567"/>
      <c r="R971" s="567"/>
      <c r="S971" s="567"/>
      <c r="T971" s="567"/>
      <c r="U971" s="567"/>
      <c r="V971" s="567"/>
      <c r="W971" s="567"/>
      <c r="X971" s="567"/>
      <c r="Y971" s="567"/>
      <c r="Z971" s="567"/>
      <c r="AA971" s="567"/>
      <c r="AB971" s="567"/>
      <c r="AC971" s="567"/>
      <c r="AD971" s="567"/>
      <c r="AE971" s="567"/>
      <c r="AF971" s="567"/>
      <c r="AG971" s="567"/>
      <c r="AH971" s="567"/>
      <c r="AI971" s="567"/>
      <c r="AJ971" s="567"/>
    </row>
  </sheetData>
  <mergeCells count="831">
    <mergeCell ref="AB155:AB161"/>
    <mergeCell ref="AC155:AC161"/>
    <mergeCell ref="AD155:AD161"/>
    <mergeCell ref="W155:W161"/>
    <mergeCell ref="X155:X161"/>
    <mergeCell ref="Y155:Y161"/>
    <mergeCell ref="Z155:Z161"/>
    <mergeCell ref="AA155:AA161"/>
    <mergeCell ref="R155:R161"/>
    <mergeCell ref="S155:S161"/>
    <mergeCell ref="T155:T161"/>
    <mergeCell ref="U155:U161"/>
    <mergeCell ref="V155:V161"/>
    <mergeCell ref="Q155:Q161"/>
    <mergeCell ref="M145:M148"/>
    <mergeCell ref="N145:N148"/>
    <mergeCell ref="O145:O148"/>
    <mergeCell ref="P145:P148"/>
    <mergeCell ref="Q145:Q148"/>
    <mergeCell ref="H145:H148"/>
    <mergeCell ref="I145:I148"/>
    <mergeCell ref="J145:J148"/>
    <mergeCell ref="K145:K148"/>
    <mergeCell ref="H155:H161"/>
    <mergeCell ref="I155:I161"/>
    <mergeCell ref="J155:J161"/>
    <mergeCell ref="K155:K161"/>
    <mergeCell ref="L155:L161"/>
    <mergeCell ref="M155:M161"/>
    <mergeCell ref="N155:N161"/>
    <mergeCell ref="O155:O161"/>
    <mergeCell ref="P155:P161"/>
    <mergeCell ref="H149:H153"/>
    <mergeCell ref="I149:I153"/>
    <mergeCell ref="J149:J153"/>
    <mergeCell ref="K149:K153"/>
    <mergeCell ref="L149:L153"/>
    <mergeCell ref="M149:M153"/>
    <mergeCell ref="N149:N153"/>
    <mergeCell ref="O149:O153"/>
    <mergeCell ref="P149:P153"/>
    <mergeCell ref="Q139:Q144"/>
    <mergeCell ref="R139:R144"/>
    <mergeCell ref="S139:S144"/>
    <mergeCell ref="T139:T144"/>
    <mergeCell ref="AB149:AB153"/>
    <mergeCell ref="R145:R148"/>
    <mergeCell ref="S145:S148"/>
    <mergeCell ref="T145:T148"/>
    <mergeCell ref="AC149:AC153"/>
    <mergeCell ref="AD149:AD153"/>
    <mergeCell ref="U149:U153"/>
    <mergeCell ref="V149:V153"/>
    <mergeCell ref="W149:W153"/>
    <mergeCell ref="X149:X153"/>
    <mergeCell ref="Y149:Y153"/>
    <mergeCell ref="Q149:Q153"/>
    <mergeCell ref="R149:R153"/>
    <mergeCell ref="S149:S153"/>
    <mergeCell ref="T149:T153"/>
    <mergeCell ref="Z149:Z153"/>
    <mergeCell ref="AA149:AA153"/>
    <mergeCell ref="R133:R138"/>
    <mergeCell ref="S133:S138"/>
    <mergeCell ref="T133:T138"/>
    <mergeCell ref="Z139:Z144"/>
    <mergeCell ref="AA139:AA144"/>
    <mergeCell ref="L145:L148"/>
    <mergeCell ref="AB139:AB144"/>
    <mergeCell ref="AC139:AC144"/>
    <mergeCell ref="AD139:AD144"/>
    <mergeCell ref="U139:U144"/>
    <mergeCell ref="V139:V144"/>
    <mergeCell ref="W139:W144"/>
    <mergeCell ref="X139:X144"/>
    <mergeCell ref="Y139:Y144"/>
    <mergeCell ref="U145:U148"/>
    <mergeCell ref="V145:V148"/>
    <mergeCell ref="AB145:AB148"/>
    <mergeCell ref="AC145:AC148"/>
    <mergeCell ref="AD145:AD148"/>
    <mergeCell ref="W145:W148"/>
    <mergeCell ref="X145:X148"/>
    <mergeCell ref="Y145:Y148"/>
    <mergeCell ref="Z145:Z148"/>
    <mergeCell ref="AA145:AA148"/>
    <mergeCell ref="H139:H144"/>
    <mergeCell ref="I139:I144"/>
    <mergeCell ref="J139:J144"/>
    <mergeCell ref="K139:K144"/>
    <mergeCell ref="L139:L144"/>
    <mergeCell ref="M139:M144"/>
    <mergeCell ref="N139:N144"/>
    <mergeCell ref="O139:O144"/>
    <mergeCell ref="P139:P144"/>
    <mergeCell ref="M133:M138"/>
    <mergeCell ref="N133:N138"/>
    <mergeCell ref="O133:O138"/>
    <mergeCell ref="P133:P138"/>
    <mergeCell ref="Q133:Q138"/>
    <mergeCell ref="H133:H138"/>
    <mergeCell ref="I133:I138"/>
    <mergeCell ref="J133:J138"/>
    <mergeCell ref="K133:K138"/>
    <mergeCell ref="L133:L138"/>
    <mergeCell ref="AB127:AB132"/>
    <mergeCell ref="AC127:AC132"/>
    <mergeCell ref="AD127:AD132"/>
    <mergeCell ref="U127:U132"/>
    <mergeCell ref="V127:V132"/>
    <mergeCell ref="W127:W132"/>
    <mergeCell ref="X127:X132"/>
    <mergeCell ref="Y127:Y132"/>
    <mergeCell ref="U133:U138"/>
    <mergeCell ref="V133:V138"/>
    <mergeCell ref="AB133:AB138"/>
    <mergeCell ref="AC133:AC138"/>
    <mergeCell ref="AD133:AD138"/>
    <mergeCell ref="W133:W138"/>
    <mergeCell ref="X133:X138"/>
    <mergeCell ref="Y133:Y138"/>
    <mergeCell ref="Z133:Z138"/>
    <mergeCell ref="AA133:AA138"/>
    <mergeCell ref="Q127:Q132"/>
    <mergeCell ref="R127:R132"/>
    <mergeCell ref="S127:S132"/>
    <mergeCell ref="T127:T132"/>
    <mergeCell ref="W121:W126"/>
    <mergeCell ref="X121:X126"/>
    <mergeCell ref="Y121:Y126"/>
    <mergeCell ref="Z121:Z126"/>
    <mergeCell ref="AA121:AA126"/>
    <mergeCell ref="R121:R126"/>
    <mergeCell ref="S121:S126"/>
    <mergeCell ref="T121:T126"/>
    <mergeCell ref="Z127:Z132"/>
    <mergeCell ref="AA127:AA132"/>
    <mergeCell ref="H127:H132"/>
    <mergeCell ref="I127:I132"/>
    <mergeCell ref="J127:J132"/>
    <mergeCell ref="K127:K132"/>
    <mergeCell ref="L127:L132"/>
    <mergeCell ref="M127:M132"/>
    <mergeCell ref="N127:N132"/>
    <mergeCell ref="O127:O132"/>
    <mergeCell ref="P127:P132"/>
    <mergeCell ref="M121:M126"/>
    <mergeCell ref="N121:N126"/>
    <mergeCell ref="O121:O126"/>
    <mergeCell ref="P121:P126"/>
    <mergeCell ref="Q121:Q126"/>
    <mergeCell ref="H121:H126"/>
    <mergeCell ref="I121:I126"/>
    <mergeCell ref="J121:J126"/>
    <mergeCell ref="K121:K126"/>
    <mergeCell ref="L121:L126"/>
    <mergeCell ref="AB115:AB120"/>
    <mergeCell ref="AC115:AC120"/>
    <mergeCell ref="AD115:AD120"/>
    <mergeCell ref="U115:U120"/>
    <mergeCell ref="V115:V120"/>
    <mergeCell ref="W115:W120"/>
    <mergeCell ref="X115:X120"/>
    <mergeCell ref="Y115:Y120"/>
    <mergeCell ref="U121:U126"/>
    <mergeCell ref="V121:V126"/>
    <mergeCell ref="AB121:AB126"/>
    <mergeCell ref="AC121:AC126"/>
    <mergeCell ref="AD121:AD126"/>
    <mergeCell ref="Q115:Q120"/>
    <mergeCell ref="R115:R120"/>
    <mergeCell ref="S115:S120"/>
    <mergeCell ref="T115:T120"/>
    <mergeCell ref="W112:W113"/>
    <mergeCell ref="X112:X113"/>
    <mergeCell ref="Y112:Y113"/>
    <mergeCell ref="Z112:Z113"/>
    <mergeCell ref="AA112:AA113"/>
    <mergeCell ref="R112:R113"/>
    <mergeCell ref="S112:S113"/>
    <mergeCell ref="T112:T113"/>
    <mergeCell ref="Z115:Z120"/>
    <mergeCell ref="AA115:AA120"/>
    <mergeCell ref="H115:H120"/>
    <mergeCell ref="I115:I120"/>
    <mergeCell ref="J115:J120"/>
    <mergeCell ref="K115:K120"/>
    <mergeCell ref="L115:L120"/>
    <mergeCell ref="M115:M120"/>
    <mergeCell ref="N115:N120"/>
    <mergeCell ref="O115:O120"/>
    <mergeCell ref="P115:P120"/>
    <mergeCell ref="M112:M113"/>
    <mergeCell ref="N112:N113"/>
    <mergeCell ref="O112:O113"/>
    <mergeCell ref="P112:P113"/>
    <mergeCell ref="Q112:Q113"/>
    <mergeCell ref="H112:H113"/>
    <mergeCell ref="I112:I113"/>
    <mergeCell ref="J112:J113"/>
    <mergeCell ref="K112:K113"/>
    <mergeCell ref="L112:L113"/>
    <mergeCell ref="AB107:AB111"/>
    <mergeCell ref="AC107:AC111"/>
    <mergeCell ref="AD107:AD111"/>
    <mergeCell ref="U107:U111"/>
    <mergeCell ref="V107:V111"/>
    <mergeCell ref="W107:W111"/>
    <mergeCell ref="X107:X111"/>
    <mergeCell ref="Y107:Y111"/>
    <mergeCell ref="U112:U113"/>
    <mergeCell ref="V112:V113"/>
    <mergeCell ref="AB112:AB113"/>
    <mergeCell ref="AC112:AC113"/>
    <mergeCell ref="AD112:AD113"/>
    <mergeCell ref="Q107:Q111"/>
    <mergeCell ref="R107:R111"/>
    <mergeCell ref="S107:S111"/>
    <mergeCell ref="T107:T111"/>
    <mergeCell ref="W103:W105"/>
    <mergeCell ref="X103:X105"/>
    <mergeCell ref="Y103:Y105"/>
    <mergeCell ref="Z103:Z105"/>
    <mergeCell ref="AA103:AA105"/>
    <mergeCell ref="R103:R105"/>
    <mergeCell ref="S103:S105"/>
    <mergeCell ref="T103:T105"/>
    <mergeCell ref="Z107:Z111"/>
    <mergeCell ref="AA107:AA111"/>
    <mergeCell ref="H107:H111"/>
    <mergeCell ref="I107:I111"/>
    <mergeCell ref="J107:J111"/>
    <mergeCell ref="K107:K111"/>
    <mergeCell ref="L107:L111"/>
    <mergeCell ref="M107:M111"/>
    <mergeCell ref="N107:N111"/>
    <mergeCell ref="O107:O111"/>
    <mergeCell ref="P107:P111"/>
    <mergeCell ref="M103:M105"/>
    <mergeCell ref="N103:N105"/>
    <mergeCell ref="O103:O105"/>
    <mergeCell ref="P103:P105"/>
    <mergeCell ref="Q103:Q105"/>
    <mergeCell ref="H103:H105"/>
    <mergeCell ref="I103:I105"/>
    <mergeCell ref="J103:J105"/>
    <mergeCell ref="K103:K105"/>
    <mergeCell ref="L103:L105"/>
    <mergeCell ref="AB96:AB100"/>
    <mergeCell ref="AC96:AC100"/>
    <mergeCell ref="AD96:AD100"/>
    <mergeCell ref="U96:U100"/>
    <mergeCell ref="V96:V100"/>
    <mergeCell ref="W96:W100"/>
    <mergeCell ref="X96:X100"/>
    <mergeCell ref="Y96:Y100"/>
    <mergeCell ref="U103:U105"/>
    <mergeCell ref="V103:V105"/>
    <mergeCell ref="AB103:AB105"/>
    <mergeCell ref="AC103:AC105"/>
    <mergeCell ref="AD103:AD105"/>
    <mergeCell ref="Q96:Q100"/>
    <mergeCell ref="R96:R100"/>
    <mergeCell ref="S96:S100"/>
    <mergeCell ref="T96:T100"/>
    <mergeCell ref="W94:W95"/>
    <mergeCell ref="X94:X95"/>
    <mergeCell ref="Y94:Y95"/>
    <mergeCell ref="Z94:Z95"/>
    <mergeCell ref="AA94:AA95"/>
    <mergeCell ref="R94:R95"/>
    <mergeCell ref="S94:S95"/>
    <mergeCell ref="T94:T95"/>
    <mergeCell ref="Z96:Z100"/>
    <mergeCell ref="AA96:AA100"/>
    <mergeCell ref="H96:H100"/>
    <mergeCell ref="I96:I100"/>
    <mergeCell ref="J96:J100"/>
    <mergeCell ref="K96:K100"/>
    <mergeCell ref="L96:L100"/>
    <mergeCell ref="M96:M100"/>
    <mergeCell ref="N96:N100"/>
    <mergeCell ref="O96:O100"/>
    <mergeCell ref="P96:P100"/>
    <mergeCell ref="M94:M95"/>
    <mergeCell ref="N94:N95"/>
    <mergeCell ref="O94:O95"/>
    <mergeCell ref="P94:P95"/>
    <mergeCell ref="Q94:Q95"/>
    <mergeCell ref="H94:H95"/>
    <mergeCell ref="I94:I95"/>
    <mergeCell ref="J94:J95"/>
    <mergeCell ref="K94:K95"/>
    <mergeCell ref="L94:L95"/>
    <mergeCell ref="AB92:AB93"/>
    <mergeCell ref="AC92:AC93"/>
    <mergeCell ref="AD92:AD93"/>
    <mergeCell ref="U92:U93"/>
    <mergeCell ref="V92:V93"/>
    <mergeCell ref="W92:W93"/>
    <mergeCell ref="X92:X93"/>
    <mergeCell ref="Y92:Y93"/>
    <mergeCell ref="U94:U95"/>
    <mergeCell ref="V94:V95"/>
    <mergeCell ref="AB94:AB95"/>
    <mergeCell ref="AC94:AC95"/>
    <mergeCell ref="AD94:AD95"/>
    <mergeCell ref="Q92:Q93"/>
    <mergeCell ref="R92:R93"/>
    <mergeCell ref="S92:S93"/>
    <mergeCell ref="T92:T93"/>
    <mergeCell ref="W89:W90"/>
    <mergeCell ref="X89:X90"/>
    <mergeCell ref="Y89:Y90"/>
    <mergeCell ref="Z89:Z90"/>
    <mergeCell ref="AA89:AA90"/>
    <mergeCell ref="R89:R90"/>
    <mergeCell ref="S89:S90"/>
    <mergeCell ref="T89:T90"/>
    <mergeCell ref="Z92:Z93"/>
    <mergeCell ref="AA92:AA93"/>
    <mergeCell ref="H92:H93"/>
    <mergeCell ref="I92:I93"/>
    <mergeCell ref="J92:J93"/>
    <mergeCell ref="K92:K93"/>
    <mergeCell ref="L92:L93"/>
    <mergeCell ref="M92:M93"/>
    <mergeCell ref="N92:N93"/>
    <mergeCell ref="O92:O93"/>
    <mergeCell ref="P92:P93"/>
    <mergeCell ref="M89:M90"/>
    <mergeCell ref="N89:N90"/>
    <mergeCell ref="O89:O90"/>
    <mergeCell ref="P89:P90"/>
    <mergeCell ref="Q89:Q90"/>
    <mergeCell ref="H89:H90"/>
    <mergeCell ref="I89:I90"/>
    <mergeCell ref="J89:J90"/>
    <mergeCell ref="K89:K90"/>
    <mergeCell ref="L89:L90"/>
    <mergeCell ref="AB87:AB88"/>
    <mergeCell ref="AC87:AC88"/>
    <mergeCell ref="AD87:AD88"/>
    <mergeCell ref="U87:U88"/>
    <mergeCell ref="V87:V88"/>
    <mergeCell ref="W87:W88"/>
    <mergeCell ref="X87:X88"/>
    <mergeCell ref="Y87:Y88"/>
    <mergeCell ref="U89:U90"/>
    <mergeCell ref="V89:V90"/>
    <mergeCell ref="AB89:AB90"/>
    <mergeCell ref="AC89:AC90"/>
    <mergeCell ref="AD89:AD90"/>
    <mergeCell ref="Q87:Q88"/>
    <mergeCell ref="R87:R88"/>
    <mergeCell ref="S87:S88"/>
    <mergeCell ref="T87:T88"/>
    <mergeCell ref="W77:W84"/>
    <mergeCell ref="X77:X84"/>
    <mergeCell ref="Y77:Y84"/>
    <mergeCell ref="Z77:Z84"/>
    <mergeCell ref="AA77:AA84"/>
    <mergeCell ref="R77:R84"/>
    <mergeCell ref="S77:S84"/>
    <mergeCell ref="T77:T84"/>
    <mergeCell ref="Z87:Z88"/>
    <mergeCell ref="AA87:AA88"/>
    <mergeCell ref="H87:H88"/>
    <mergeCell ref="I87:I88"/>
    <mergeCell ref="J87:J88"/>
    <mergeCell ref="K87:K88"/>
    <mergeCell ref="L87:L88"/>
    <mergeCell ref="M87:M88"/>
    <mergeCell ref="N87:N88"/>
    <mergeCell ref="O87:O88"/>
    <mergeCell ref="P87:P88"/>
    <mergeCell ref="M77:M84"/>
    <mergeCell ref="N77:N84"/>
    <mergeCell ref="O77:O84"/>
    <mergeCell ref="P77:P84"/>
    <mergeCell ref="Q77:Q84"/>
    <mergeCell ref="H77:H84"/>
    <mergeCell ref="I77:I84"/>
    <mergeCell ref="J77:J84"/>
    <mergeCell ref="K77:K84"/>
    <mergeCell ref="L77:L84"/>
    <mergeCell ref="AB72:AB75"/>
    <mergeCell ref="AC72:AC75"/>
    <mergeCell ref="AD72:AD75"/>
    <mergeCell ref="U72:U75"/>
    <mergeCell ref="V72:V75"/>
    <mergeCell ref="W72:W75"/>
    <mergeCell ref="X72:X75"/>
    <mergeCell ref="Y72:Y75"/>
    <mergeCell ref="U77:U84"/>
    <mergeCell ref="V77:V84"/>
    <mergeCell ref="AB77:AB84"/>
    <mergeCell ref="AC77:AC84"/>
    <mergeCell ref="AD77:AD84"/>
    <mergeCell ref="Q72:Q75"/>
    <mergeCell ref="R72:R75"/>
    <mergeCell ref="S72:S75"/>
    <mergeCell ref="T72:T75"/>
    <mergeCell ref="W67:W71"/>
    <mergeCell ref="X67:X71"/>
    <mergeCell ref="Y67:Y71"/>
    <mergeCell ref="Z67:Z71"/>
    <mergeCell ref="AA67:AA71"/>
    <mergeCell ref="R67:R71"/>
    <mergeCell ref="S67:S71"/>
    <mergeCell ref="T67:T71"/>
    <mergeCell ref="Z72:Z75"/>
    <mergeCell ref="AA72:AA75"/>
    <mergeCell ref="H72:H75"/>
    <mergeCell ref="I72:I75"/>
    <mergeCell ref="J72:J75"/>
    <mergeCell ref="K72:K75"/>
    <mergeCell ref="L72:L75"/>
    <mergeCell ref="M72:M75"/>
    <mergeCell ref="N72:N75"/>
    <mergeCell ref="O72:O75"/>
    <mergeCell ref="P72:P75"/>
    <mergeCell ref="M67:M71"/>
    <mergeCell ref="N67:N71"/>
    <mergeCell ref="O67:O71"/>
    <mergeCell ref="P67:P71"/>
    <mergeCell ref="Q67:Q71"/>
    <mergeCell ref="H67:H71"/>
    <mergeCell ref="I67:I71"/>
    <mergeCell ref="J67:J71"/>
    <mergeCell ref="K67:K71"/>
    <mergeCell ref="L67:L71"/>
    <mergeCell ref="AB63:AB65"/>
    <mergeCell ref="AC63:AC65"/>
    <mergeCell ref="AD63:AD65"/>
    <mergeCell ref="U63:U65"/>
    <mergeCell ref="V63:V65"/>
    <mergeCell ref="W63:W65"/>
    <mergeCell ref="X63:X65"/>
    <mergeCell ref="Y63:Y65"/>
    <mergeCell ref="U67:U71"/>
    <mergeCell ref="V67:V71"/>
    <mergeCell ref="AB67:AB71"/>
    <mergeCell ref="AC67:AC71"/>
    <mergeCell ref="AD67:AD71"/>
    <mergeCell ref="Q63:Q65"/>
    <mergeCell ref="R63:R65"/>
    <mergeCell ref="S63:S65"/>
    <mergeCell ref="T63:T65"/>
    <mergeCell ref="W58:W61"/>
    <mergeCell ref="X58:X61"/>
    <mergeCell ref="Y58:Y61"/>
    <mergeCell ref="Z58:Z61"/>
    <mergeCell ref="AA58:AA61"/>
    <mergeCell ref="R58:R61"/>
    <mergeCell ref="S58:S61"/>
    <mergeCell ref="T58:T61"/>
    <mergeCell ref="Z63:Z65"/>
    <mergeCell ref="AA63:AA65"/>
    <mergeCell ref="H63:H65"/>
    <mergeCell ref="I63:I65"/>
    <mergeCell ref="J63:J65"/>
    <mergeCell ref="K63:K65"/>
    <mergeCell ref="L63:L65"/>
    <mergeCell ref="M63:M65"/>
    <mergeCell ref="N63:N65"/>
    <mergeCell ref="O63:O65"/>
    <mergeCell ref="P63:P65"/>
    <mergeCell ref="M58:M61"/>
    <mergeCell ref="N58:N61"/>
    <mergeCell ref="O58:O61"/>
    <mergeCell ref="P58:P61"/>
    <mergeCell ref="Q58:Q61"/>
    <mergeCell ref="H58:H61"/>
    <mergeCell ref="I58:I61"/>
    <mergeCell ref="J58:J61"/>
    <mergeCell ref="K58:K61"/>
    <mergeCell ref="L58:L61"/>
    <mergeCell ref="AB54:AB56"/>
    <mergeCell ref="AC54:AC56"/>
    <mergeCell ref="AD54:AD56"/>
    <mergeCell ref="U54:U56"/>
    <mergeCell ref="V54:V56"/>
    <mergeCell ref="W54:W56"/>
    <mergeCell ref="X54:X56"/>
    <mergeCell ref="Y54:Y56"/>
    <mergeCell ref="U58:U61"/>
    <mergeCell ref="V58:V61"/>
    <mergeCell ref="AB58:AB61"/>
    <mergeCell ref="AC58:AC61"/>
    <mergeCell ref="AD58:AD61"/>
    <mergeCell ref="Q54:Q56"/>
    <mergeCell ref="R54:R56"/>
    <mergeCell ref="S54:S56"/>
    <mergeCell ref="T54:T56"/>
    <mergeCell ref="W48:W52"/>
    <mergeCell ref="X48:X52"/>
    <mergeCell ref="Y48:Y52"/>
    <mergeCell ref="Z48:Z52"/>
    <mergeCell ref="AA48:AA52"/>
    <mergeCell ref="R48:R52"/>
    <mergeCell ref="S48:S52"/>
    <mergeCell ref="T48:T52"/>
    <mergeCell ref="Z54:Z56"/>
    <mergeCell ref="AA54:AA56"/>
    <mergeCell ref="H54:H56"/>
    <mergeCell ref="I54:I56"/>
    <mergeCell ref="J54:J56"/>
    <mergeCell ref="K54:K56"/>
    <mergeCell ref="L54:L56"/>
    <mergeCell ref="M54:M56"/>
    <mergeCell ref="N54:N56"/>
    <mergeCell ref="O54:O56"/>
    <mergeCell ref="P54:P56"/>
    <mergeCell ref="M48:M52"/>
    <mergeCell ref="N48:N52"/>
    <mergeCell ref="O48:O52"/>
    <mergeCell ref="P48:P52"/>
    <mergeCell ref="Q48:Q52"/>
    <mergeCell ref="H48:H52"/>
    <mergeCell ref="I48:I52"/>
    <mergeCell ref="J48:J52"/>
    <mergeCell ref="K48:K52"/>
    <mergeCell ref="L48:L52"/>
    <mergeCell ref="AC41:AC46"/>
    <mergeCell ref="AD41:AD46"/>
    <mergeCell ref="U41:U46"/>
    <mergeCell ref="V41:V46"/>
    <mergeCell ref="W41:W46"/>
    <mergeCell ref="X41:X46"/>
    <mergeCell ref="Y41:Y46"/>
    <mergeCell ref="U48:U52"/>
    <mergeCell ref="V48:V52"/>
    <mergeCell ref="AB48:AB52"/>
    <mergeCell ref="AC48:AC52"/>
    <mergeCell ref="AD48:AD52"/>
    <mergeCell ref="AB36:AB39"/>
    <mergeCell ref="AC36:AC39"/>
    <mergeCell ref="AD36:AD39"/>
    <mergeCell ref="H41:H46"/>
    <mergeCell ref="I41:I46"/>
    <mergeCell ref="J41:J46"/>
    <mergeCell ref="K41:K46"/>
    <mergeCell ref="L41:L46"/>
    <mergeCell ref="M41:M46"/>
    <mergeCell ref="N41:N46"/>
    <mergeCell ref="O41:O46"/>
    <mergeCell ref="P41:P46"/>
    <mergeCell ref="Q41:Q46"/>
    <mergeCell ref="R41:R46"/>
    <mergeCell ref="S41:S46"/>
    <mergeCell ref="T41:T46"/>
    <mergeCell ref="W36:W39"/>
    <mergeCell ref="X36:X39"/>
    <mergeCell ref="Y36:Y39"/>
    <mergeCell ref="Z36:Z39"/>
    <mergeCell ref="AA36:AA39"/>
    <mergeCell ref="Z41:Z46"/>
    <mergeCell ref="AA41:AA46"/>
    <mergeCell ref="AB41:AB46"/>
    <mergeCell ref="AD33:AD34"/>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Y33:Y34"/>
    <mergeCell ref="Z33:Z34"/>
    <mergeCell ref="AA33:AA34"/>
    <mergeCell ref="AB33:AB34"/>
    <mergeCell ref="AC33:AC34"/>
    <mergeCell ref="T33:T34"/>
    <mergeCell ref="U33:U34"/>
    <mergeCell ref="V33:V34"/>
    <mergeCell ref="W33:W34"/>
    <mergeCell ref="X33:X34"/>
    <mergeCell ref="O33:O34"/>
    <mergeCell ref="P33:P34"/>
    <mergeCell ref="Q33:Q34"/>
    <mergeCell ref="R33:R34"/>
    <mergeCell ref="S33:S34"/>
    <mergeCell ref="J33:J34"/>
    <mergeCell ref="K33:K34"/>
    <mergeCell ref="L33:L34"/>
    <mergeCell ref="M33:M34"/>
    <mergeCell ref="N33:N34"/>
    <mergeCell ref="Z31:Z32"/>
    <mergeCell ref="AA31:AA32"/>
    <mergeCell ref="AB31:AB32"/>
    <mergeCell ref="AC31:AC32"/>
    <mergeCell ref="AD31:AD32"/>
    <mergeCell ref="U31:U32"/>
    <mergeCell ref="V31:V32"/>
    <mergeCell ref="W31:W32"/>
    <mergeCell ref="X31:X32"/>
    <mergeCell ref="Y31:Y32"/>
    <mergeCell ref="P31:P32"/>
    <mergeCell ref="Q31:Q32"/>
    <mergeCell ref="R31:R32"/>
    <mergeCell ref="S31:S32"/>
    <mergeCell ref="T31:T32"/>
    <mergeCell ref="K31:K32"/>
    <mergeCell ref="L31:L32"/>
    <mergeCell ref="M31:M32"/>
    <mergeCell ref="N31:N32"/>
    <mergeCell ref="O31:O32"/>
    <mergeCell ref="Z29:Z30"/>
    <mergeCell ref="AA29:AA30"/>
    <mergeCell ref="AB29:AB30"/>
    <mergeCell ref="AC29:AC30"/>
    <mergeCell ref="AD29:AD30"/>
    <mergeCell ref="U29:U30"/>
    <mergeCell ref="V29:V30"/>
    <mergeCell ref="W29:W30"/>
    <mergeCell ref="X29:X30"/>
    <mergeCell ref="Y29:Y30"/>
    <mergeCell ref="P29:P30"/>
    <mergeCell ref="Q29:Q30"/>
    <mergeCell ref="R29:R30"/>
    <mergeCell ref="S29:S30"/>
    <mergeCell ref="T29:T30"/>
    <mergeCell ref="K29:K30"/>
    <mergeCell ref="L29:L30"/>
    <mergeCell ref="M29:M30"/>
    <mergeCell ref="N29:N30"/>
    <mergeCell ref="O29:O30"/>
    <mergeCell ref="Z22:Z23"/>
    <mergeCell ref="AA22:AA23"/>
    <mergeCell ref="AB22:AB23"/>
    <mergeCell ref="AC22:AC23"/>
    <mergeCell ref="AD22:AD23"/>
    <mergeCell ref="U22:U23"/>
    <mergeCell ref="V22:V23"/>
    <mergeCell ref="W22:W23"/>
    <mergeCell ref="X22:X23"/>
    <mergeCell ref="Y22:Y23"/>
    <mergeCell ref="P22:P23"/>
    <mergeCell ref="Q22:Q23"/>
    <mergeCell ref="R22:R23"/>
    <mergeCell ref="S22:S23"/>
    <mergeCell ref="T22:T23"/>
    <mergeCell ref="K22:K23"/>
    <mergeCell ref="L22:L23"/>
    <mergeCell ref="M22:M23"/>
    <mergeCell ref="N22:N23"/>
    <mergeCell ref="O22:O23"/>
    <mergeCell ref="Z20:Z21"/>
    <mergeCell ref="AA20:AA21"/>
    <mergeCell ref="AB20:AB21"/>
    <mergeCell ref="AC20:AC21"/>
    <mergeCell ref="AD20:AD21"/>
    <mergeCell ref="U20:U21"/>
    <mergeCell ref="V20:V21"/>
    <mergeCell ref="W20:W21"/>
    <mergeCell ref="X20:X21"/>
    <mergeCell ref="Y20:Y21"/>
    <mergeCell ref="P20:P21"/>
    <mergeCell ref="Q20:Q21"/>
    <mergeCell ref="R20:R21"/>
    <mergeCell ref="S20:S21"/>
    <mergeCell ref="T20:T21"/>
    <mergeCell ref="K20:K21"/>
    <mergeCell ref="L20:L21"/>
    <mergeCell ref="M20:M21"/>
    <mergeCell ref="N20:N21"/>
    <mergeCell ref="O20:O21"/>
    <mergeCell ref="A154:B161"/>
    <mergeCell ref="G155:G161"/>
    <mergeCell ref="H20:H21"/>
    <mergeCell ref="I20:I21"/>
    <mergeCell ref="J20:J21"/>
    <mergeCell ref="H22:H23"/>
    <mergeCell ref="I22:I23"/>
    <mergeCell ref="J22:J23"/>
    <mergeCell ref="H29:H30"/>
    <mergeCell ref="I29:I30"/>
    <mergeCell ref="J29:J30"/>
    <mergeCell ref="H31:H32"/>
    <mergeCell ref="I31:I32"/>
    <mergeCell ref="J31:J32"/>
    <mergeCell ref="H33:H34"/>
    <mergeCell ref="I33:I34"/>
    <mergeCell ref="A145:B148"/>
    <mergeCell ref="G145:G148"/>
    <mergeCell ref="A149:B153"/>
    <mergeCell ref="C149:D153"/>
    <mergeCell ref="G149:G153"/>
    <mergeCell ref="A133:B138"/>
    <mergeCell ref="G133:G138"/>
    <mergeCell ref="A139:B144"/>
    <mergeCell ref="C139:D144"/>
    <mergeCell ref="G139:G144"/>
    <mergeCell ref="A121:B126"/>
    <mergeCell ref="C121:D126"/>
    <mergeCell ref="G121:G126"/>
    <mergeCell ref="A127:B132"/>
    <mergeCell ref="C127:D132"/>
    <mergeCell ref="G127:G132"/>
    <mergeCell ref="A114:B114"/>
    <mergeCell ref="A115:B120"/>
    <mergeCell ref="C115:D120"/>
    <mergeCell ref="G115:G120"/>
    <mergeCell ref="A106:B111"/>
    <mergeCell ref="G107:G111"/>
    <mergeCell ref="A112:B113"/>
    <mergeCell ref="C112:D113"/>
    <mergeCell ref="G112:G113"/>
    <mergeCell ref="C96:D100"/>
    <mergeCell ref="G96:G100"/>
    <mergeCell ref="A101:B105"/>
    <mergeCell ref="C101:D105"/>
    <mergeCell ref="G103:G105"/>
    <mergeCell ref="A96:B100"/>
    <mergeCell ref="A35:B56"/>
    <mergeCell ref="A62:B65"/>
    <mergeCell ref="C63:D65"/>
    <mergeCell ref="G77:G84"/>
    <mergeCell ref="A85:B95"/>
    <mergeCell ref="C87:D88"/>
    <mergeCell ref="G87:G88"/>
    <mergeCell ref="C89:D90"/>
    <mergeCell ref="G89:G90"/>
    <mergeCell ref="C92:D93"/>
    <mergeCell ref="C94:D95"/>
    <mergeCell ref="G92:G93"/>
    <mergeCell ref="G94:G95"/>
    <mergeCell ref="C80:D80"/>
    <mergeCell ref="A76:B84"/>
    <mergeCell ref="C78:D78"/>
    <mergeCell ref="G29:G30"/>
    <mergeCell ref="C31:D32"/>
    <mergeCell ref="C33:D34"/>
    <mergeCell ref="G31:G32"/>
    <mergeCell ref="G33:G34"/>
    <mergeCell ref="G20:G21"/>
    <mergeCell ref="C22:D23"/>
    <mergeCell ref="A22:B23"/>
    <mergeCell ref="G22:G23"/>
    <mergeCell ref="A24:B24"/>
    <mergeCell ref="C20:D21"/>
    <mergeCell ref="A20:B21"/>
    <mergeCell ref="C26:D27"/>
    <mergeCell ref="A25:B25"/>
    <mergeCell ref="A26:B27"/>
    <mergeCell ref="A28:B34"/>
    <mergeCell ref="C29:D30"/>
    <mergeCell ref="A19:B19"/>
    <mergeCell ref="A18:B18"/>
    <mergeCell ref="AH6:AH11"/>
    <mergeCell ref="AI6:AI11"/>
    <mergeCell ref="AC6:AC11"/>
    <mergeCell ref="AD6:AD11"/>
    <mergeCell ref="AE6:AE11"/>
    <mergeCell ref="A11:B11"/>
    <mergeCell ref="C11:D11"/>
    <mergeCell ref="N6:N11"/>
    <mergeCell ref="O6:O11"/>
    <mergeCell ref="P6:P11"/>
    <mergeCell ref="Q6:Q11"/>
    <mergeCell ref="R6:R11"/>
    <mergeCell ref="S6:S11"/>
    <mergeCell ref="AA6:AA11"/>
    <mergeCell ref="AB6:AB11"/>
    <mergeCell ref="V6:V11"/>
    <mergeCell ref="W6:W11"/>
    <mergeCell ref="X6:X11"/>
    <mergeCell ref="Y6:Y11"/>
    <mergeCell ref="Z6:Z11"/>
    <mergeCell ref="A12:B12"/>
    <mergeCell ref="C12:D12"/>
    <mergeCell ref="A1:AF1"/>
    <mergeCell ref="A2:AE2"/>
    <mergeCell ref="H5:Q5"/>
    <mergeCell ref="R5:W5"/>
    <mergeCell ref="X5:AD5"/>
    <mergeCell ref="F6:F11"/>
    <mergeCell ref="G6:G11"/>
    <mergeCell ref="H12:AE12"/>
    <mergeCell ref="H6:H11"/>
    <mergeCell ref="I6:I11"/>
    <mergeCell ref="J6:J11"/>
    <mergeCell ref="K6:K11"/>
    <mergeCell ref="L6:L11"/>
    <mergeCell ref="M6:M11"/>
    <mergeCell ref="T6:T11"/>
    <mergeCell ref="U6:U11"/>
    <mergeCell ref="N168:Q168"/>
    <mergeCell ref="N169:Q169"/>
    <mergeCell ref="A162:D162"/>
    <mergeCell ref="A163:D163"/>
    <mergeCell ref="N165:Q165"/>
    <mergeCell ref="N166:Q166"/>
    <mergeCell ref="N167:Q167"/>
    <mergeCell ref="C133:D138"/>
    <mergeCell ref="AG36:AH36"/>
    <mergeCell ref="AG37:AH37"/>
    <mergeCell ref="AG38:AI38"/>
    <mergeCell ref="G63:G65"/>
    <mergeCell ref="C67:D71"/>
    <mergeCell ref="G67:G71"/>
    <mergeCell ref="A67:B71"/>
    <mergeCell ref="A72:B75"/>
    <mergeCell ref="C72:D75"/>
    <mergeCell ref="G72:G75"/>
    <mergeCell ref="G36:G39"/>
    <mergeCell ref="G41:G46"/>
    <mergeCell ref="G54:G56"/>
    <mergeCell ref="G48:G52"/>
    <mergeCell ref="G58:G61"/>
    <mergeCell ref="A57:B61"/>
    <mergeCell ref="AG35:AH35"/>
    <mergeCell ref="AG6:AG11"/>
    <mergeCell ref="AG19:AH19"/>
    <mergeCell ref="AG20:AH20"/>
    <mergeCell ref="AG21:AH21"/>
    <mergeCell ref="AG22:AH22"/>
    <mergeCell ref="AG23:AI23"/>
    <mergeCell ref="AG28:AH28"/>
    <mergeCell ref="AG29:AH29"/>
    <mergeCell ref="AG30:AI30"/>
    <mergeCell ref="AG34:AH34"/>
  </mergeCells>
  <pageMargins left="0.7" right="0.7" top="0.75" bottom="0.75" header="0" footer="0"/>
  <pageSetup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995"/>
  <sheetViews>
    <sheetView workbookViewId="0">
      <selection activeCell="N22" sqref="N22:N23"/>
    </sheetView>
  </sheetViews>
  <sheetFormatPr defaultColWidth="12.5546875" defaultRowHeight="15" customHeight="1"/>
  <cols>
    <col min="1" max="1" width="2.88671875" style="354" customWidth="1"/>
    <col min="2" max="2" width="3" style="354" customWidth="1"/>
    <col min="3" max="3" width="5.44140625" style="354" customWidth="1"/>
    <col min="4" max="4" width="21.44140625" style="354" customWidth="1"/>
    <col min="5" max="5" width="33.109375" style="354" customWidth="1"/>
    <col min="6" max="6" width="27.44140625" style="354" customWidth="1"/>
    <col min="7" max="7" width="9.109375" style="354" customWidth="1"/>
    <col min="8" max="39" width="5.109375" style="354" customWidth="1"/>
    <col min="40" max="40" width="4.88671875" style="354" customWidth="1"/>
    <col min="41" max="41" width="4.5546875" style="354" customWidth="1"/>
    <col min="42" max="42" width="4.88671875" style="354" customWidth="1"/>
    <col min="43" max="43" width="5" style="354" customWidth="1"/>
    <col min="44" max="44" width="4.88671875" style="354" customWidth="1"/>
    <col min="45" max="45" width="5" style="354" customWidth="1"/>
    <col min="46" max="46" width="5.44140625" style="354" customWidth="1"/>
    <col min="47" max="47" width="6" style="354" customWidth="1"/>
    <col min="48" max="52" width="9.109375" style="354" customWidth="1"/>
    <col min="53" max="16384" width="12.5546875" style="354"/>
  </cols>
  <sheetData>
    <row r="1" spans="1:52" ht="22.5" customHeight="1">
      <c r="A1" s="1705" t="s">
        <v>1447</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N1" s="1134"/>
      <c r="AO1" s="1134"/>
      <c r="AP1" s="1134"/>
      <c r="AQ1" s="1134"/>
      <c r="AR1" s="1134"/>
      <c r="AS1" s="1134"/>
    </row>
    <row r="2" spans="1:52" ht="22.5" customHeight="1">
      <c r="A2" s="1705" t="s">
        <v>1931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row>
    <row r="3" spans="1:52" ht="1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row>
    <row r="4" spans="1:52" ht="15.75" customHeight="1">
      <c r="A4" s="361"/>
      <c r="B4" s="361"/>
      <c r="C4" s="361"/>
      <c r="D4" s="361"/>
      <c r="E4" s="361"/>
      <c r="F4" s="361"/>
      <c r="G4" s="1706" t="s">
        <v>701</v>
      </c>
      <c r="H4" s="1694"/>
      <c r="I4" s="1694"/>
      <c r="J4" s="1694"/>
      <c r="K4" s="1694"/>
      <c r="L4" s="1694"/>
      <c r="M4" s="1694"/>
      <c r="N4" s="1694"/>
      <c r="O4" s="1694"/>
      <c r="P4" s="1694"/>
      <c r="Q4" s="1694"/>
      <c r="R4" s="1694"/>
      <c r="S4" s="1704"/>
      <c r="T4" s="1704"/>
      <c r="U4" s="1704"/>
      <c r="V4" s="1704"/>
      <c r="W4" s="1704"/>
      <c r="X4" s="1704"/>
      <c r="Y4" s="1704"/>
      <c r="Z4" s="1704"/>
      <c r="AA4" s="1693"/>
      <c r="AB4" s="1693"/>
      <c r="AC4" s="1693"/>
      <c r="AD4" s="1693"/>
      <c r="AE4" s="1693"/>
      <c r="AF4" s="1693"/>
      <c r="AG4" s="1693"/>
      <c r="AH4" s="1693"/>
      <c r="AI4" s="1693"/>
      <c r="AJ4" s="1693"/>
      <c r="AK4" s="1693"/>
      <c r="AL4" s="1693"/>
      <c r="AM4" s="1693"/>
      <c r="AN4" s="1693"/>
      <c r="AO4" s="1693"/>
      <c r="AP4" s="1693"/>
      <c r="AQ4" s="1701"/>
      <c r="AR4" s="1701"/>
      <c r="AS4" s="1701"/>
      <c r="AT4" s="1701"/>
      <c r="AU4" s="1702"/>
      <c r="AW4" s="1543"/>
      <c r="AX4" s="1703"/>
      <c r="AY4" s="1596"/>
      <c r="AZ4" s="1672"/>
    </row>
    <row r="5" spans="1:52" ht="22.5" customHeight="1">
      <c r="A5" s="361"/>
      <c r="B5" s="361"/>
      <c r="C5" s="361"/>
      <c r="D5" s="361" t="s">
        <v>858</v>
      </c>
      <c r="E5" s="361" t="s">
        <v>1448</v>
      </c>
      <c r="F5" s="361"/>
      <c r="G5" s="1585"/>
      <c r="H5" s="1585"/>
      <c r="I5" s="1585"/>
      <c r="J5" s="1585"/>
      <c r="K5" s="1585"/>
      <c r="L5" s="1585"/>
      <c r="M5" s="1585"/>
      <c r="N5" s="1585"/>
      <c r="O5" s="1585"/>
      <c r="P5" s="1585"/>
      <c r="Q5" s="1585"/>
      <c r="R5" s="1585"/>
      <c r="S5" s="1585"/>
      <c r="T5" s="1585"/>
      <c r="U5" s="1585"/>
      <c r="V5" s="1585"/>
      <c r="W5" s="1585"/>
      <c r="X5" s="1585"/>
      <c r="Y5" s="1585"/>
      <c r="Z5" s="1585"/>
      <c r="AA5" s="1585"/>
      <c r="AB5" s="1585"/>
      <c r="AC5" s="1585"/>
      <c r="AD5" s="1585"/>
      <c r="AE5" s="1585"/>
      <c r="AF5" s="1585"/>
      <c r="AG5" s="1585"/>
      <c r="AH5" s="1585"/>
      <c r="AI5" s="1585"/>
      <c r="AJ5" s="1585"/>
      <c r="AK5" s="1585"/>
      <c r="AL5" s="1585"/>
      <c r="AM5" s="1585"/>
      <c r="AN5" s="1585"/>
      <c r="AO5" s="1585"/>
      <c r="AP5" s="1585"/>
      <c r="AQ5" s="1585"/>
      <c r="AR5" s="1585"/>
      <c r="AS5" s="1585"/>
      <c r="AT5" s="1585"/>
      <c r="AU5" s="1585"/>
      <c r="AW5" s="1544"/>
      <c r="AX5" s="1544"/>
      <c r="AY5" s="1544"/>
      <c r="AZ5" s="1544"/>
    </row>
    <row r="6" spans="1:52" ht="15" customHeight="1">
      <c r="A6" s="361"/>
      <c r="B6" s="361"/>
      <c r="C6" s="361"/>
      <c r="D6" s="361" t="s">
        <v>859</v>
      </c>
      <c r="E6" s="361" t="s">
        <v>1448</v>
      </c>
      <c r="F6" s="361"/>
      <c r="G6" s="1585"/>
      <c r="H6" s="1585"/>
      <c r="I6" s="1585"/>
      <c r="J6" s="1585"/>
      <c r="K6" s="1585"/>
      <c r="L6" s="1585"/>
      <c r="M6" s="1585"/>
      <c r="N6" s="1585"/>
      <c r="O6" s="1585"/>
      <c r="P6" s="1585"/>
      <c r="Q6" s="1585"/>
      <c r="R6" s="1585"/>
      <c r="S6" s="1585"/>
      <c r="T6" s="1585"/>
      <c r="U6" s="1585"/>
      <c r="V6" s="1585"/>
      <c r="W6" s="1585"/>
      <c r="X6" s="1585"/>
      <c r="Y6" s="1585"/>
      <c r="Z6" s="1585"/>
      <c r="AA6" s="1585"/>
      <c r="AB6" s="1585"/>
      <c r="AC6" s="1585"/>
      <c r="AD6" s="1585"/>
      <c r="AE6" s="1585"/>
      <c r="AF6" s="1585"/>
      <c r="AG6" s="1585"/>
      <c r="AH6" s="1585"/>
      <c r="AI6" s="1585"/>
      <c r="AJ6" s="1585"/>
      <c r="AK6" s="1585"/>
      <c r="AL6" s="1585"/>
      <c r="AM6" s="1585"/>
      <c r="AN6" s="1585"/>
      <c r="AO6" s="1585"/>
      <c r="AP6" s="1585"/>
      <c r="AQ6" s="1585"/>
      <c r="AR6" s="1585"/>
      <c r="AS6" s="1585"/>
      <c r="AT6" s="1585"/>
      <c r="AU6" s="1585"/>
      <c r="AW6" s="1544"/>
      <c r="AX6" s="1544"/>
      <c r="AY6" s="1544"/>
      <c r="AZ6" s="1544"/>
    </row>
    <row r="7" spans="1:52" ht="30.75" customHeight="1">
      <c r="A7" s="361"/>
      <c r="B7" s="361"/>
      <c r="C7" s="361"/>
      <c r="D7" s="361"/>
      <c r="E7" s="361"/>
      <c r="F7" s="361"/>
      <c r="G7" s="1585"/>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585"/>
      <c r="AU7" s="1585"/>
      <c r="AW7" s="1544"/>
      <c r="AX7" s="1544"/>
      <c r="AY7" s="1544"/>
      <c r="AZ7" s="1544"/>
    </row>
    <row r="8" spans="1:52" ht="15" customHeight="1">
      <c r="A8" s="361"/>
      <c r="B8" s="361"/>
      <c r="C8" s="361"/>
      <c r="D8" s="361"/>
      <c r="E8" s="361"/>
      <c r="F8" s="361"/>
      <c r="G8" s="1586"/>
      <c r="H8" s="1586"/>
      <c r="I8" s="1586"/>
      <c r="J8" s="1586"/>
      <c r="K8" s="1586"/>
      <c r="L8" s="1586"/>
      <c r="M8" s="1586"/>
      <c r="N8" s="1586"/>
      <c r="O8" s="1586"/>
      <c r="P8" s="1586"/>
      <c r="Q8" s="1586"/>
      <c r="R8" s="1586"/>
      <c r="S8" s="1586"/>
      <c r="T8" s="1586"/>
      <c r="U8" s="1586"/>
      <c r="V8" s="1586"/>
      <c r="W8" s="1586"/>
      <c r="X8" s="1586"/>
      <c r="Y8" s="1586"/>
      <c r="Z8" s="1586"/>
      <c r="AA8" s="1586"/>
      <c r="AB8" s="1586"/>
      <c r="AC8" s="1586"/>
      <c r="AD8" s="1586"/>
      <c r="AE8" s="1586"/>
      <c r="AF8" s="1586"/>
      <c r="AG8" s="1586"/>
      <c r="AH8" s="1586"/>
      <c r="AI8" s="1586"/>
      <c r="AJ8" s="1586"/>
      <c r="AK8" s="1586"/>
      <c r="AL8" s="1586"/>
      <c r="AM8" s="1586"/>
      <c r="AN8" s="1586"/>
      <c r="AO8" s="1586"/>
      <c r="AP8" s="1586"/>
      <c r="AQ8" s="1586"/>
      <c r="AR8" s="1586"/>
      <c r="AS8" s="1586"/>
      <c r="AT8" s="1586"/>
      <c r="AU8" s="1586"/>
      <c r="AW8" s="1545"/>
      <c r="AX8" s="1545"/>
      <c r="AY8" s="1545"/>
      <c r="AZ8" s="1545"/>
    </row>
    <row r="9" spans="1:52" ht="15" customHeight="1">
      <c r="A9" s="361"/>
      <c r="B9" s="361"/>
      <c r="C9" s="361"/>
      <c r="D9" s="1692" t="s">
        <v>860</v>
      </c>
      <c r="E9" s="1549"/>
      <c r="F9" s="642"/>
      <c r="G9" s="643"/>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5"/>
      <c r="AW9" s="567">
        <f t="shared" ref="AW9:AW11" si="0">SUM(H9:R9)</f>
        <v>0</v>
      </c>
      <c r="AX9" s="567">
        <f t="shared" ref="AX9:AX11" si="1">SUM(S9:Z9)</f>
        <v>0</v>
      </c>
      <c r="AY9" s="567">
        <f t="shared" ref="AY9:AY11" si="2">SUM(AA9:AP9)</f>
        <v>0</v>
      </c>
      <c r="AZ9" s="567">
        <f t="shared" ref="AZ9:AZ11" si="3">SUM(AQ9:AT9)</f>
        <v>0</v>
      </c>
    </row>
    <row r="10" spans="1:52" ht="15" customHeight="1">
      <c r="A10" s="361"/>
      <c r="B10" s="361"/>
      <c r="C10" s="361"/>
      <c r="D10" s="1692" t="s">
        <v>861</v>
      </c>
      <c r="E10" s="1549"/>
      <c r="F10" s="642"/>
      <c r="G10" s="643"/>
      <c r="H10" s="520"/>
      <c r="I10" s="645"/>
      <c r="J10" s="520"/>
      <c r="K10" s="645"/>
      <c r="L10" s="520"/>
      <c r="M10" s="645"/>
      <c r="N10" s="520"/>
      <c r="O10" s="645"/>
      <c r="P10" s="520"/>
      <c r="Q10" s="645"/>
      <c r="R10" s="520"/>
      <c r="S10" s="520"/>
      <c r="T10" s="645"/>
      <c r="U10" s="520"/>
      <c r="V10" s="645"/>
      <c r="W10" s="520"/>
      <c r="X10" s="645"/>
      <c r="Y10" s="520"/>
      <c r="Z10" s="645"/>
      <c r="AA10" s="520"/>
      <c r="AB10" s="645"/>
      <c r="AC10" s="520"/>
      <c r="AD10" s="645"/>
      <c r="AE10" s="520"/>
      <c r="AF10" s="645"/>
      <c r="AG10" s="520"/>
      <c r="AH10" s="645"/>
      <c r="AI10" s="520"/>
      <c r="AJ10" s="645"/>
      <c r="AK10" s="520"/>
      <c r="AL10" s="645"/>
      <c r="AM10" s="520"/>
      <c r="AN10" s="645"/>
      <c r="AO10" s="520"/>
      <c r="AP10" s="645"/>
      <c r="AQ10" s="645"/>
      <c r="AR10" s="520"/>
      <c r="AS10" s="520"/>
      <c r="AT10" s="645"/>
      <c r="AU10" s="645"/>
      <c r="AW10" s="567">
        <f t="shared" si="0"/>
        <v>0</v>
      </c>
      <c r="AX10" s="567">
        <f t="shared" si="1"/>
        <v>0</v>
      </c>
      <c r="AY10" s="567">
        <f t="shared" si="2"/>
        <v>0</v>
      </c>
      <c r="AZ10" s="567">
        <f t="shared" si="3"/>
        <v>0</v>
      </c>
    </row>
    <row r="11" spans="1:52" ht="15" customHeight="1">
      <c r="A11" s="361"/>
      <c r="B11" s="361"/>
      <c r="C11" s="361"/>
      <c r="D11" s="1692" t="s">
        <v>862</v>
      </c>
      <c r="E11" s="1549"/>
      <c r="F11" s="642"/>
      <c r="G11" s="643"/>
      <c r="H11" s="644"/>
      <c r="I11" s="646"/>
      <c r="J11" s="646"/>
      <c r="K11" s="646"/>
      <c r="L11" s="646"/>
      <c r="M11" s="646"/>
      <c r="N11" s="646"/>
      <c r="O11" s="646"/>
      <c r="P11" s="646"/>
      <c r="Q11" s="646"/>
      <c r="R11" s="644"/>
      <c r="S11" s="646"/>
      <c r="T11" s="646"/>
      <c r="U11" s="646"/>
      <c r="V11" s="646"/>
      <c r="W11" s="646"/>
      <c r="X11" s="646"/>
      <c r="Y11" s="646"/>
      <c r="Z11" s="646"/>
      <c r="AA11" s="644"/>
      <c r="AB11" s="644"/>
      <c r="AC11" s="644"/>
      <c r="AD11" s="644"/>
      <c r="AE11" s="644"/>
      <c r="AF11" s="644"/>
      <c r="AG11" s="644"/>
      <c r="AH11" s="644"/>
      <c r="AI11" s="644"/>
      <c r="AJ11" s="644"/>
      <c r="AK11" s="644"/>
      <c r="AL11" s="644"/>
      <c r="AM11" s="644"/>
      <c r="AN11" s="644"/>
      <c r="AO11" s="644"/>
      <c r="AP11" s="644"/>
      <c r="AQ11" s="646"/>
      <c r="AR11" s="646"/>
      <c r="AS11" s="646"/>
      <c r="AT11" s="646"/>
      <c r="AU11" s="645"/>
      <c r="AW11" s="567">
        <f t="shared" si="0"/>
        <v>0</v>
      </c>
      <c r="AX11" s="567">
        <f t="shared" si="1"/>
        <v>0</v>
      </c>
      <c r="AY11" s="567">
        <f t="shared" si="2"/>
        <v>0</v>
      </c>
      <c r="AZ11" s="567">
        <f t="shared" si="3"/>
        <v>0</v>
      </c>
    </row>
    <row r="12" spans="1:52" ht="15" customHeight="1">
      <c r="A12" s="1674" t="s">
        <v>1449</v>
      </c>
      <c r="B12" s="1676"/>
      <c r="C12" s="1674" t="s">
        <v>863</v>
      </c>
      <c r="D12" s="1675"/>
      <c r="E12" s="1676"/>
      <c r="F12" s="1697" t="s">
        <v>1450</v>
      </c>
      <c r="G12" s="1698" t="s">
        <v>1451</v>
      </c>
      <c r="H12" s="1700" t="s">
        <v>2203</v>
      </c>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1548"/>
      <c r="AN12" s="1548"/>
      <c r="AO12" s="1548"/>
      <c r="AP12" s="1548"/>
      <c r="AQ12" s="1548"/>
      <c r="AR12" s="1548"/>
      <c r="AS12" s="1548"/>
      <c r="AT12" s="1548"/>
      <c r="AU12" s="1549"/>
      <c r="AW12" s="567"/>
      <c r="AX12" s="567"/>
      <c r="AY12" s="567"/>
      <c r="AZ12" s="567"/>
    </row>
    <row r="13" spans="1:52" ht="12.75" customHeight="1">
      <c r="A13" s="1677"/>
      <c r="B13" s="1119"/>
      <c r="C13" s="1677"/>
      <c r="D13" s="1545"/>
      <c r="E13" s="1119"/>
      <c r="F13" s="1119"/>
      <c r="G13" s="1699"/>
      <c r="H13" s="525">
        <v>1</v>
      </c>
      <c r="I13" s="531">
        <v>2</v>
      </c>
      <c r="J13" s="531">
        <v>3</v>
      </c>
      <c r="K13" s="531">
        <v>4</v>
      </c>
      <c r="L13" s="531">
        <v>5</v>
      </c>
      <c r="M13" s="531">
        <v>6</v>
      </c>
      <c r="N13" s="531">
        <v>7</v>
      </c>
      <c r="O13" s="531">
        <v>8</v>
      </c>
      <c r="P13" s="531">
        <v>9</v>
      </c>
      <c r="Q13" s="531">
        <v>10</v>
      </c>
      <c r="R13" s="531">
        <v>11</v>
      </c>
      <c r="S13" s="531">
        <v>12</v>
      </c>
      <c r="T13" s="531">
        <v>13</v>
      </c>
      <c r="U13" s="531">
        <v>14</v>
      </c>
      <c r="V13" s="531">
        <v>15</v>
      </c>
      <c r="W13" s="531">
        <v>16</v>
      </c>
      <c r="X13" s="531">
        <v>17</v>
      </c>
      <c r="Y13" s="531">
        <v>18</v>
      </c>
      <c r="Z13" s="531">
        <v>19</v>
      </c>
      <c r="AA13" s="531">
        <v>20</v>
      </c>
      <c r="AB13" s="531">
        <v>21</v>
      </c>
      <c r="AC13" s="531">
        <v>22</v>
      </c>
      <c r="AD13" s="531">
        <v>23</v>
      </c>
      <c r="AE13" s="531">
        <v>24</v>
      </c>
      <c r="AF13" s="531">
        <v>25</v>
      </c>
      <c r="AG13" s="531">
        <v>26</v>
      </c>
      <c r="AH13" s="531">
        <v>27</v>
      </c>
      <c r="AI13" s="531">
        <v>28</v>
      </c>
      <c r="AJ13" s="531">
        <v>29</v>
      </c>
      <c r="AK13" s="531">
        <v>30</v>
      </c>
      <c r="AL13" s="531">
        <v>31</v>
      </c>
      <c r="AM13" s="531">
        <v>32</v>
      </c>
      <c r="AN13" s="531">
        <v>33</v>
      </c>
      <c r="AO13" s="531">
        <v>34</v>
      </c>
      <c r="AP13" s="531">
        <v>35</v>
      </c>
      <c r="AQ13" s="531">
        <v>36</v>
      </c>
      <c r="AR13" s="531">
        <v>37</v>
      </c>
      <c r="AS13" s="531">
        <v>38</v>
      </c>
      <c r="AT13" s="531">
        <v>39</v>
      </c>
      <c r="AU13" s="136"/>
      <c r="AW13" s="567">
        <f>AW4</f>
        <v>0</v>
      </c>
      <c r="AX13" s="567"/>
      <c r="AY13" s="567"/>
      <c r="AZ13" s="567"/>
    </row>
    <row r="14" spans="1:52" ht="15" customHeight="1">
      <c r="A14" s="685" t="s">
        <v>870</v>
      </c>
      <c r="B14" s="686"/>
      <c r="C14" s="1678" t="s">
        <v>883</v>
      </c>
      <c r="D14" s="1679"/>
      <c r="E14" s="1679"/>
      <c r="F14" s="687"/>
      <c r="G14" s="688"/>
      <c r="H14" s="689"/>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1"/>
      <c r="AO14" s="691"/>
      <c r="AP14" s="691"/>
      <c r="AQ14" s="691"/>
      <c r="AR14" s="691"/>
      <c r="AS14" s="691"/>
      <c r="AT14" s="691"/>
      <c r="AU14" s="136"/>
      <c r="AW14" s="567"/>
      <c r="AX14" s="567"/>
      <c r="AY14" s="567"/>
      <c r="AZ14" s="567"/>
    </row>
    <row r="15" spans="1:52" ht="15" customHeight="1">
      <c r="A15" s="656"/>
      <c r="B15" s="658" t="s">
        <v>873</v>
      </c>
      <c r="C15" s="665" t="s">
        <v>1452</v>
      </c>
      <c r="D15" s="666"/>
      <c r="E15" s="666"/>
      <c r="F15" s="662"/>
      <c r="G15" s="663"/>
      <c r="H15" s="524"/>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9"/>
      <c r="AO15" s="649"/>
      <c r="AP15" s="649"/>
      <c r="AQ15" s="649"/>
      <c r="AR15" s="649"/>
      <c r="AS15" s="649"/>
      <c r="AT15" s="649"/>
      <c r="AU15" s="649"/>
      <c r="AW15" s="1547" t="s">
        <v>1453</v>
      </c>
      <c r="AX15" s="1548"/>
      <c r="AY15" s="139" t="s">
        <v>873</v>
      </c>
      <c r="AZ15" s="140">
        <f>COUNTIF($H$158:$R$158,AY15)</f>
        <v>0</v>
      </c>
    </row>
    <row r="16" spans="1:52" ht="15.75" customHeight="1">
      <c r="A16" s="647"/>
      <c r="B16" s="658"/>
      <c r="C16" s="1639" t="s">
        <v>871</v>
      </c>
      <c r="D16" s="1680"/>
      <c r="E16" s="1680"/>
      <c r="F16" s="662"/>
      <c r="G16" s="663"/>
      <c r="H16" s="664"/>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49"/>
      <c r="AW16" s="1547" t="s">
        <v>1453</v>
      </c>
      <c r="AX16" s="1548"/>
      <c r="AY16" s="139" t="s">
        <v>875</v>
      </c>
      <c r="AZ16" s="140">
        <f>COUNTIF($H$158:$R$158,AY16)</f>
        <v>0</v>
      </c>
    </row>
    <row r="17" spans="1:52" ht="15.75" customHeight="1">
      <c r="A17" s="647"/>
      <c r="B17" s="651"/>
      <c r="C17" s="667" t="s">
        <v>1454</v>
      </c>
      <c r="D17" s="1681" t="s">
        <v>1455</v>
      </c>
      <c r="E17" s="1151"/>
      <c r="F17" s="676" t="s">
        <v>1456</v>
      </c>
      <c r="G17" s="672">
        <v>3</v>
      </c>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c r="AK17" s="1695"/>
      <c r="AL17" s="1695"/>
      <c r="AM17" s="1695"/>
      <c r="AN17" s="1695"/>
      <c r="AO17" s="1695"/>
      <c r="AP17" s="1695"/>
      <c r="AQ17" s="1695"/>
      <c r="AR17" s="1695"/>
      <c r="AS17" s="1695"/>
      <c r="AT17" s="1695"/>
      <c r="AU17" s="649"/>
      <c r="AW17" s="1547" t="s">
        <v>1453</v>
      </c>
      <c r="AX17" s="1548"/>
      <c r="AY17" s="139" t="s">
        <v>877</v>
      </c>
      <c r="AZ17" s="140">
        <f>COUNTIF($H$158:$R$158,AY17)</f>
        <v>0</v>
      </c>
    </row>
    <row r="18" spans="1:52" ht="15.75" customHeight="1">
      <c r="A18" s="647"/>
      <c r="B18" s="651"/>
      <c r="C18" s="653"/>
      <c r="D18" s="1682"/>
      <c r="E18" s="1645"/>
      <c r="F18" s="679" t="s">
        <v>1457</v>
      </c>
      <c r="G18" s="669">
        <v>0</v>
      </c>
      <c r="H18" s="1696"/>
      <c r="I18" s="1696"/>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6"/>
      <c r="AK18" s="1696"/>
      <c r="AL18" s="1696"/>
      <c r="AM18" s="1696"/>
      <c r="AN18" s="1696"/>
      <c r="AO18" s="1696"/>
      <c r="AP18" s="1696"/>
      <c r="AQ18" s="1696"/>
      <c r="AR18" s="1696"/>
      <c r="AS18" s="1696"/>
      <c r="AT18" s="1696"/>
      <c r="AU18" s="649"/>
      <c r="AW18" s="1547" t="s">
        <v>1453</v>
      </c>
      <c r="AX18" s="1548"/>
      <c r="AY18" s="139" t="s">
        <v>880</v>
      </c>
      <c r="AZ18" s="140">
        <f>COUNTIF($H$158:$R$158,AY18)</f>
        <v>11</v>
      </c>
    </row>
    <row r="19" spans="1:52" ht="15" customHeight="1">
      <c r="A19" s="647"/>
      <c r="B19" s="651"/>
      <c r="C19" s="652" t="s">
        <v>1458</v>
      </c>
      <c r="D19" s="1683" t="s">
        <v>1459</v>
      </c>
      <c r="E19" s="1642"/>
      <c r="F19" s="677" t="s">
        <v>1456</v>
      </c>
      <c r="G19" s="675">
        <v>3</v>
      </c>
      <c r="H19" s="1695"/>
      <c r="I19" s="1695"/>
      <c r="J19" s="1695"/>
      <c r="K19" s="1695"/>
      <c r="L19" s="1695"/>
      <c r="M19" s="1695"/>
      <c r="N19" s="1695"/>
      <c r="O19" s="1695"/>
      <c r="P19" s="1695"/>
      <c r="Q19" s="1695"/>
      <c r="R19" s="1695"/>
      <c r="S19" s="1695"/>
      <c r="T19" s="1695"/>
      <c r="U19" s="1695"/>
      <c r="V19" s="1695"/>
      <c r="W19" s="1695"/>
      <c r="X19" s="1695"/>
      <c r="Y19" s="1695"/>
      <c r="Z19" s="1695"/>
      <c r="AA19" s="1695"/>
      <c r="AB19" s="1695"/>
      <c r="AC19" s="1695"/>
      <c r="AD19" s="1695"/>
      <c r="AE19" s="1695"/>
      <c r="AF19" s="1695"/>
      <c r="AG19" s="1695"/>
      <c r="AH19" s="1695"/>
      <c r="AI19" s="1695"/>
      <c r="AJ19" s="1695"/>
      <c r="AK19" s="1695"/>
      <c r="AL19" s="1695"/>
      <c r="AM19" s="1695"/>
      <c r="AN19" s="1695"/>
      <c r="AO19" s="1695"/>
      <c r="AP19" s="1695"/>
      <c r="AQ19" s="1695"/>
      <c r="AR19" s="1695"/>
      <c r="AS19" s="1695"/>
      <c r="AT19" s="1695"/>
      <c r="AU19" s="649"/>
      <c r="AW19" s="1550" t="s">
        <v>1460</v>
      </c>
      <c r="AX19" s="1548"/>
      <c r="AY19" s="141"/>
      <c r="AZ19" s="142">
        <f>SUM(AZ15:AZ18)</f>
        <v>11</v>
      </c>
    </row>
    <row r="20" spans="1:52" ht="15" customHeight="1">
      <c r="A20" s="647"/>
      <c r="B20" s="651"/>
      <c r="C20" s="667"/>
      <c r="D20" s="1671"/>
      <c r="E20" s="1151"/>
      <c r="F20" s="677" t="s">
        <v>1457</v>
      </c>
      <c r="G20" s="675">
        <v>0</v>
      </c>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696"/>
      <c r="AM20" s="1696"/>
      <c r="AN20" s="1696"/>
      <c r="AO20" s="1696"/>
      <c r="AP20" s="1696"/>
      <c r="AQ20" s="1696"/>
      <c r="AR20" s="1696"/>
      <c r="AS20" s="1696"/>
      <c r="AT20" s="1696"/>
      <c r="AU20" s="649"/>
      <c r="AW20" s="567"/>
      <c r="AX20" s="567"/>
      <c r="AY20" s="567"/>
      <c r="AZ20" s="567"/>
    </row>
    <row r="21" spans="1:52" ht="15" customHeight="1">
      <c r="A21" s="647"/>
      <c r="B21" s="658" t="s">
        <v>875</v>
      </c>
      <c r="C21" s="1684" t="s">
        <v>1461</v>
      </c>
      <c r="D21" s="1680"/>
      <c r="E21" s="1680"/>
      <c r="F21" s="660"/>
      <c r="G21" s="661"/>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49"/>
      <c r="AW21" s="567">
        <f>AX4</f>
        <v>0</v>
      </c>
      <c r="AX21" s="567"/>
      <c r="AY21" s="567"/>
      <c r="AZ21" s="567"/>
    </row>
    <row r="22" spans="1:52" ht="15.75" customHeight="1">
      <c r="A22" s="647"/>
      <c r="B22" s="651"/>
      <c r="C22" s="1656" t="s">
        <v>1462</v>
      </c>
      <c r="D22" s="1686" t="s">
        <v>1463</v>
      </c>
      <c r="E22" s="1687"/>
      <c r="F22" s="677" t="s">
        <v>1456</v>
      </c>
      <c r="G22" s="678">
        <v>2</v>
      </c>
      <c r="H22" s="1695"/>
      <c r="I22" s="1695"/>
      <c r="J22" s="1695"/>
      <c r="K22" s="1695"/>
      <c r="L22" s="1695"/>
      <c r="M22" s="1695"/>
      <c r="N22" s="1695"/>
      <c r="O22" s="1695"/>
      <c r="P22" s="1695"/>
      <c r="Q22" s="1695"/>
      <c r="R22" s="1695"/>
      <c r="S22" s="1695"/>
      <c r="T22" s="1695"/>
      <c r="U22" s="1695"/>
      <c r="V22" s="1695"/>
      <c r="W22" s="1695"/>
      <c r="X22" s="1695"/>
      <c r="Y22" s="1695"/>
      <c r="Z22" s="1695"/>
      <c r="AA22" s="1695"/>
      <c r="AB22" s="1695"/>
      <c r="AC22" s="1695"/>
      <c r="AD22" s="1695"/>
      <c r="AE22" s="1695"/>
      <c r="AF22" s="1695"/>
      <c r="AG22" s="1695"/>
      <c r="AH22" s="1695"/>
      <c r="AI22" s="1695"/>
      <c r="AJ22" s="1695"/>
      <c r="AK22" s="1695"/>
      <c r="AL22" s="1695"/>
      <c r="AM22" s="1695"/>
      <c r="AN22" s="1695"/>
      <c r="AO22" s="1695"/>
      <c r="AP22" s="1695"/>
      <c r="AQ22" s="1695"/>
      <c r="AR22" s="1695"/>
      <c r="AS22" s="1695"/>
      <c r="AT22" s="1695"/>
      <c r="AU22" s="649"/>
      <c r="AW22" s="1547" t="s">
        <v>1453</v>
      </c>
      <c r="AX22" s="1548"/>
      <c r="AY22" s="139" t="s">
        <v>873</v>
      </c>
      <c r="AZ22" s="140">
        <f>COUNTIF($S$158:$Z$158,AY22)</f>
        <v>0</v>
      </c>
    </row>
    <row r="23" spans="1:52" ht="15.75" customHeight="1">
      <c r="A23" s="647"/>
      <c r="B23" s="651"/>
      <c r="C23" s="1685"/>
      <c r="D23" s="1688"/>
      <c r="E23" s="1689"/>
      <c r="F23" s="679" t="s">
        <v>1457</v>
      </c>
      <c r="G23" s="680">
        <v>0</v>
      </c>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696"/>
      <c r="AM23" s="1696"/>
      <c r="AN23" s="1696"/>
      <c r="AO23" s="1696"/>
      <c r="AP23" s="1696"/>
      <c r="AQ23" s="1696"/>
      <c r="AR23" s="1696"/>
      <c r="AS23" s="1696"/>
      <c r="AT23" s="1696"/>
      <c r="AU23" s="649"/>
      <c r="AW23" s="1547" t="s">
        <v>1453</v>
      </c>
      <c r="AX23" s="1548"/>
      <c r="AY23" s="139" t="s">
        <v>875</v>
      </c>
      <c r="AZ23" s="140">
        <f>COUNTIF($S$158:$Z$158,AY23)</f>
        <v>0</v>
      </c>
    </row>
    <row r="24" spans="1:52" ht="15.75" customHeight="1">
      <c r="A24" s="647"/>
      <c r="B24" s="651"/>
      <c r="C24" s="1714" t="s">
        <v>1464</v>
      </c>
      <c r="D24" s="1684" t="s">
        <v>1334</v>
      </c>
      <c r="E24" s="1640"/>
      <c r="F24" s="651"/>
      <c r="G24" s="678"/>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49"/>
      <c r="AW24" s="1547" t="s">
        <v>1453</v>
      </c>
      <c r="AX24" s="1548"/>
      <c r="AY24" s="139" t="s">
        <v>877</v>
      </c>
      <c r="AZ24" s="140">
        <f>COUNTIF($S$158:$Z$158,AY24)</f>
        <v>0</v>
      </c>
    </row>
    <row r="25" spans="1:52" ht="15.75" customHeight="1">
      <c r="A25" s="647"/>
      <c r="B25" s="651"/>
      <c r="C25" s="1715"/>
      <c r="D25" s="1671" t="s">
        <v>1335</v>
      </c>
      <c r="E25" s="1673"/>
      <c r="F25" s="676" t="s">
        <v>1456</v>
      </c>
      <c r="G25" s="672">
        <v>2</v>
      </c>
      <c r="H25" s="1695"/>
      <c r="I25" s="1695"/>
      <c r="J25" s="1695"/>
      <c r="K25" s="1695"/>
      <c r="L25" s="1695"/>
      <c r="M25" s="1695"/>
      <c r="N25" s="1695"/>
      <c r="O25" s="1695"/>
      <c r="P25" s="1695"/>
      <c r="Q25" s="1695"/>
      <c r="R25" s="1695"/>
      <c r="S25" s="1695"/>
      <c r="T25" s="1695"/>
      <c r="U25" s="1695"/>
      <c r="V25" s="1695"/>
      <c r="W25" s="1695"/>
      <c r="X25" s="1695"/>
      <c r="Y25" s="1695"/>
      <c r="Z25" s="1695"/>
      <c r="AA25" s="1695"/>
      <c r="AB25" s="1695"/>
      <c r="AC25" s="1695"/>
      <c r="AD25" s="1695"/>
      <c r="AE25" s="1695"/>
      <c r="AF25" s="1695"/>
      <c r="AG25" s="1695"/>
      <c r="AH25" s="1695"/>
      <c r="AI25" s="1695"/>
      <c r="AJ25" s="1695"/>
      <c r="AK25" s="1695"/>
      <c r="AL25" s="1695"/>
      <c r="AM25" s="1695"/>
      <c r="AN25" s="1695"/>
      <c r="AO25" s="1695"/>
      <c r="AP25" s="1695"/>
      <c r="AQ25" s="1695"/>
      <c r="AR25" s="1695"/>
      <c r="AS25" s="1695"/>
      <c r="AT25" s="1695"/>
      <c r="AU25" s="649"/>
      <c r="AW25" s="1547" t="s">
        <v>1453</v>
      </c>
      <c r="AX25" s="1548"/>
      <c r="AY25" s="139" t="s">
        <v>880</v>
      </c>
      <c r="AZ25" s="140">
        <f>COUNTIF($S$158:$Z$158,AY25)</f>
        <v>8</v>
      </c>
    </row>
    <row r="26" spans="1:52" ht="15.75" customHeight="1">
      <c r="A26" s="647"/>
      <c r="B26" s="651"/>
      <c r="C26" s="1715"/>
      <c r="D26" s="1682"/>
      <c r="E26" s="1690"/>
      <c r="F26" s="679" t="s">
        <v>1457</v>
      </c>
      <c r="G26" s="669">
        <v>0</v>
      </c>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696"/>
      <c r="AM26" s="1696"/>
      <c r="AN26" s="1696"/>
      <c r="AO26" s="1696"/>
      <c r="AP26" s="1696"/>
      <c r="AQ26" s="1696"/>
      <c r="AR26" s="1696"/>
      <c r="AS26" s="1696"/>
      <c r="AT26" s="1696"/>
      <c r="AU26" s="649"/>
      <c r="AW26" s="1550" t="s">
        <v>1460</v>
      </c>
      <c r="AX26" s="1548"/>
      <c r="AY26" s="141"/>
      <c r="AZ26" s="142">
        <f>SUM(AZ22:AZ25)</f>
        <v>8</v>
      </c>
    </row>
    <row r="27" spans="1:52" ht="15" customHeight="1">
      <c r="A27" s="647"/>
      <c r="B27" s="651"/>
      <c r="C27" s="1715"/>
      <c r="D27" s="1683" t="s">
        <v>1465</v>
      </c>
      <c r="E27" s="1691"/>
      <c r="F27" s="677" t="s">
        <v>1456</v>
      </c>
      <c r="G27" s="675">
        <v>2</v>
      </c>
      <c r="H27" s="1695"/>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1695"/>
      <c r="AI27" s="1695"/>
      <c r="AJ27" s="1695"/>
      <c r="AK27" s="1695"/>
      <c r="AL27" s="1695"/>
      <c r="AM27" s="1695"/>
      <c r="AN27" s="1695"/>
      <c r="AO27" s="1695"/>
      <c r="AP27" s="1695"/>
      <c r="AQ27" s="1695"/>
      <c r="AR27" s="1695"/>
      <c r="AS27" s="1695"/>
      <c r="AT27" s="1695"/>
      <c r="AU27" s="649"/>
    </row>
    <row r="28" spans="1:52" ht="15" customHeight="1">
      <c r="A28" s="647"/>
      <c r="B28" s="651"/>
      <c r="C28" s="1715"/>
      <c r="D28" s="1671"/>
      <c r="E28" s="1673"/>
      <c r="F28" s="679" t="s">
        <v>1457</v>
      </c>
      <c r="G28" s="669">
        <v>0</v>
      </c>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696"/>
      <c r="AM28" s="1696"/>
      <c r="AN28" s="1696"/>
      <c r="AO28" s="1696"/>
      <c r="AP28" s="1696"/>
      <c r="AQ28" s="1696"/>
      <c r="AR28" s="1696"/>
      <c r="AS28" s="1696"/>
      <c r="AT28" s="1696"/>
      <c r="AU28" s="649"/>
      <c r="AW28" s="567">
        <f>AY4</f>
        <v>0</v>
      </c>
      <c r="AX28" s="567"/>
      <c r="AY28" s="567"/>
      <c r="AZ28" s="567"/>
    </row>
    <row r="29" spans="1:52" ht="15" customHeight="1">
      <c r="A29" s="647"/>
      <c r="B29" s="651"/>
      <c r="C29" s="1657" t="s">
        <v>1466</v>
      </c>
      <c r="D29" s="1639" t="s">
        <v>1467</v>
      </c>
      <c r="E29" s="1640"/>
      <c r="F29" s="651"/>
      <c r="G29" s="678"/>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49"/>
      <c r="AW29" s="1547" t="s">
        <v>1453</v>
      </c>
      <c r="AX29" s="1548"/>
      <c r="AY29" s="139" t="s">
        <v>873</v>
      </c>
      <c r="AZ29" s="140">
        <f>COUNTIF($AA$158:$AP$158,AY29)</f>
        <v>0</v>
      </c>
    </row>
    <row r="30" spans="1:52" ht="15" customHeight="1">
      <c r="A30" s="647"/>
      <c r="B30" s="651"/>
      <c r="C30" s="1655"/>
      <c r="D30" s="1717" t="s">
        <v>1468</v>
      </c>
      <c r="E30" s="1642"/>
      <c r="F30" s="676" t="s">
        <v>1469</v>
      </c>
      <c r="G30" s="672">
        <v>3</v>
      </c>
      <c r="H30" s="1695"/>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c r="AK30" s="1695"/>
      <c r="AL30" s="1695"/>
      <c r="AM30" s="1695"/>
      <c r="AN30" s="1695"/>
      <c r="AO30" s="1695"/>
      <c r="AP30" s="1695"/>
      <c r="AQ30" s="1695"/>
      <c r="AR30" s="1695"/>
      <c r="AS30" s="1695"/>
      <c r="AT30" s="1695"/>
      <c r="AU30" s="649"/>
      <c r="AW30" s="1547" t="s">
        <v>1453</v>
      </c>
      <c r="AX30" s="1548"/>
      <c r="AY30" s="139" t="s">
        <v>875</v>
      </c>
      <c r="AZ30" s="140">
        <f>COUNTIF($AA$158:$AP$158,AY30)</f>
        <v>0</v>
      </c>
    </row>
    <row r="31" spans="1:52" ht="15" customHeight="1">
      <c r="A31" s="647"/>
      <c r="B31" s="651"/>
      <c r="C31" s="1655"/>
      <c r="D31" s="1643" t="s">
        <v>1470</v>
      </c>
      <c r="E31" s="1151"/>
      <c r="F31" s="677" t="s">
        <v>1471</v>
      </c>
      <c r="G31" s="675">
        <v>2</v>
      </c>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6"/>
      <c r="AN31" s="1716"/>
      <c r="AO31" s="1716"/>
      <c r="AP31" s="1716"/>
      <c r="AQ31" s="1716"/>
      <c r="AR31" s="1716"/>
      <c r="AS31" s="1716"/>
      <c r="AT31" s="1716"/>
      <c r="AU31" s="649"/>
      <c r="AW31" s="1547" t="s">
        <v>1453</v>
      </c>
      <c r="AX31" s="1548"/>
      <c r="AY31" s="139" t="s">
        <v>877</v>
      </c>
      <c r="AZ31" s="140">
        <f>COUNTIF($AA$158:$AP$158,AY31)</f>
        <v>0</v>
      </c>
    </row>
    <row r="32" spans="1:52" ht="15" customHeight="1">
      <c r="A32" s="647"/>
      <c r="B32" s="651"/>
      <c r="C32" s="1655"/>
      <c r="D32" s="1644"/>
      <c r="E32" s="1645"/>
      <c r="F32" s="679" t="s">
        <v>1472</v>
      </c>
      <c r="G32" s="669">
        <v>0</v>
      </c>
      <c r="H32" s="1696"/>
      <c r="I32" s="1696"/>
      <c r="J32" s="1696"/>
      <c r="K32" s="1696"/>
      <c r="L32" s="1696"/>
      <c r="M32" s="1696"/>
      <c r="N32" s="1696"/>
      <c r="O32" s="1696"/>
      <c r="P32" s="1696"/>
      <c r="Q32" s="1696"/>
      <c r="R32" s="1696"/>
      <c r="S32" s="1696"/>
      <c r="T32" s="1696"/>
      <c r="U32" s="1696"/>
      <c r="V32" s="1696"/>
      <c r="W32" s="1696"/>
      <c r="X32" s="1696"/>
      <c r="Y32" s="1696"/>
      <c r="Z32" s="1696"/>
      <c r="AA32" s="1696"/>
      <c r="AB32" s="1696"/>
      <c r="AC32" s="1696"/>
      <c r="AD32" s="1696"/>
      <c r="AE32" s="1696"/>
      <c r="AF32" s="1696"/>
      <c r="AG32" s="1696"/>
      <c r="AH32" s="1696"/>
      <c r="AI32" s="1696"/>
      <c r="AJ32" s="1696"/>
      <c r="AK32" s="1696"/>
      <c r="AL32" s="1696"/>
      <c r="AM32" s="1696"/>
      <c r="AN32" s="1696"/>
      <c r="AO32" s="1696"/>
      <c r="AP32" s="1696"/>
      <c r="AQ32" s="1696"/>
      <c r="AR32" s="1696"/>
      <c r="AS32" s="1696"/>
      <c r="AT32" s="1696"/>
      <c r="AU32" s="649"/>
      <c r="AW32" s="1547" t="s">
        <v>1453</v>
      </c>
      <c r="AX32" s="1548"/>
      <c r="AY32" s="139" t="s">
        <v>880</v>
      </c>
      <c r="AZ32" s="140">
        <f>COUNTIF($AA$158:$AP$158,AY32)</f>
        <v>16</v>
      </c>
    </row>
    <row r="33" spans="1:52" ht="15" customHeight="1">
      <c r="A33" s="647"/>
      <c r="B33" s="651"/>
      <c r="C33" s="1655"/>
      <c r="D33" s="1641" t="s">
        <v>1473</v>
      </c>
      <c r="E33" s="1135"/>
      <c r="F33" s="674"/>
      <c r="G33" s="675"/>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7"/>
      <c r="AT33" s="1707"/>
      <c r="AU33" s="649"/>
      <c r="AW33" s="1550" t="s">
        <v>1460</v>
      </c>
      <c r="AX33" s="1548"/>
      <c r="AY33" s="141"/>
      <c r="AZ33" s="142">
        <f>SUM(AZ29:AZ32)</f>
        <v>16</v>
      </c>
    </row>
    <row r="34" spans="1:52" ht="15" customHeight="1">
      <c r="A34" s="647"/>
      <c r="B34" s="651"/>
      <c r="C34" s="1655"/>
      <c r="D34" s="667" t="s">
        <v>1474</v>
      </c>
      <c r="E34" s="673"/>
      <c r="F34" s="674" t="s">
        <v>1475</v>
      </c>
      <c r="G34" s="675">
        <v>3</v>
      </c>
      <c r="H34" s="1708"/>
      <c r="I34" s="1708"/>
      <c r="J34" s="1708"/>
      <c r="K34" s="1708"/>
      <c r="L34" s="1708"/>
      <c r="M34" s="1708"/>
      <c r="N34" s="1708"/>
      <c r="O34" s="1708"/>
      <c r="P34" s="1708"/>
      <c r="Q34" s="1708"/>
      <c r="R34" s="1708"/>
      <c r="S34" s="1708"/>
      <c r="T34" s="1708"/>
      <c r="U34" s="1708"/>
      <c r="V34" s="1708"/>
      <c r="W34" s="1708"/>
      <c r="X34" s="1708"/>
      <c r="Y34" s="1708"/>
      <c r="Z34" s="1708"/>
      <c r="AA34" s="1708"/>
      <c r="AB34" s="1708"/>
      <c r="AC34" s="1708"/>
      <c r="AD34" s="1708"/>
      <c r="AE34" s="1708"/>
      <c r="AF34" s="1708"/>
      <c r="AG34" s="1708"/>
      <c r="AH34" s="1708"/>
      <c r="AI34" s="1708"/>
      <c r="AJ34" s="1708"/>
      <c r="AK34" s="1708"/>
      <c r="AL34" s="1708"/>
      <c r="AM34" s="1708"/>
      <c r="AN34" s="1708"/>
      <c r="AO34" s="1708"/>
      <c r="AP34" s="1708"/>
      <c r="AQ34" s="1708"/>
      <c r="AR34" s="1708"/>
      <c r="AS34" s="1708"/>
      <c r="AT34" s="1708"/>
      <c r="AU34" s="649"/>
    </row>
    <row r="35" spans="1:52" ht="15" customHeight="1">
      <c r="A35" s="647"/>
      <c r="B35" s="651"/>
      <c r="C35" s="1655"/>
      <c r="D35" s="1643" t="s">
        <v>1476</v>
      </c>
      <c r="E35" s="1718"/>
      <c r="F35" s="674" t="s">
        <v>1477</v>
      </c>
      <c r="G35" s="675">
        <v>2</v>
      </c>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649"/>
      <c r="AW35" s="567">
        <f>AZ4</f>
        <v>0</v>
      </c>
      <c r="AX35" s="567"/>
      <c r="AY35" s="567"/>
      <c r="AZ35" s="567"/>
    </row>
    <row r="36" spans="1:52" ht="15" customHeight="1">
      <c r="A36" s="647"/>
      <c r="B36" s="651"/>
      <c r="C36" s="1655"/>
      <c r="D36" s="1643" t="s">
        <v>1478</v>
      </c>
      <c r="E36" s="1718"/>
      <c r="F36" s="674" t="s">
        <v>1479</v>
      </c>
      <c r="G36" s="675">
        <v>1</v>
      </c>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c r="AL36" s="1708"/>
      <c r="AM36" s="1708"/>
      <c r="AN36" s="1708"/>
      <c r="AO36" s="1708"/>
      <c r="AP36" s="1708"/>
      <c r="AQ36" s="1708"/>
      <c r="AR36" s="1708"/>
      <c r="AS36" s="1708"/>
      <c r="AT36" s="1708"/>
      <c r="AU36" s="649"/>
      <c r="AW36" s="1547" t="s">
        <v>1453</v>
      </c>
      <c r="AX36" s="1548"/>
      <c r="AY36" s="139" t="s">
        <v>873</v>
      </c>
      <c r="AZ36" s="140">
        <f>COUNTIF($AQ$158:$AT$158,AY36)</f>
        <v>0</v>
      </c>
    </row>
    <row r="37" spans="1:52" ht="15" customHeight="1">
      <c r="A37" s="647"/>
      <c r="B37" s="651"/>
      <c r="C37" s="1655"/>
      <c r="D37" s="1643" t="s">
        <v>1480</v>
      </c>
      <c r="E37" s="1718"/>
      <c r="F37" s="674" t="s">
        <v>1481</v>
      </c>
      <c r="G37" s="675">
        <v>0</v>
      </c>
      <c r="H37" s="1708"/>
      <c r="I37" s="1708"/>
      <c r="J37" s="1708"/>
      <c r="K37" s="1708"/>
      <c r="L37" s="1708"/>
      <c r="M37" s="1708"/>
      <c r="N37" s="1708"/>
      <c r="O37" s="1708"/>
      <c r="P37" s="1708"/>
      <c r="Q37" s="1708"/>
      <c r="R37" s="1708"/>
      <c r="S37" s="1708"/>
      <c r="T37" s="1708"/>
      <c r="U37" s="1708"/>
      <c r="V37" s="1708"/>
      <c r="W37" s="1708"/>
      <c r="X37" s="1708"/>
      <c r="Y37" s="1708"/>
      <c r="Z37" s="1708"/>
      <c r="AA37" s="1708"/>
      <c r="AB37" s="1708"/>
      <c r="AC37" s="1708"/>
      <c r="AD37" s="1708"/>
      <c r="AE37" s="1708"/>
      <c r="AF37" s="1708"/>
      <c r="AG37" s="1708"/>
      <c r="AH37" s="1708"/>
      <c r="AI37" s="1708"/>
      <c r="AJ37" s="1708"/>
      <c r="AK37" s="1708"/>
      <c r="AL37" s="1708"/>
      <c r="AM37" s="1708"/>
      <c r="AN37" s="1708"/>
      <c r="AO37" s="1708"/>
      <c r="AP37" s="1708"/>
      <c r="AQ37" s="1708"/>
      <c r="AR37" s="1708"/>
      <c r="AS37" s="1708"/>
      <c r="AT37" s="1708"/>
      <c r="AU37" s="649"/>
      <c r="AW37" s="1547" t="s">
        <v>1453</v>
      </c>
      <c r="AX37" s="1548"/>
      <c r="AY37" s="139" t="s">
        <v>875</v>
      </c>
      <c r="AZ37" s="140">
        <f>COUNTIF($AQ$158:$AT$158,AY37)</f>
        <v>0</v>
      </c>
    </row>
    <row r="38" spans="1:52" ht="15" customHeight="1">
      <c r="A38" s="647"/>
      <c r="B38" s="651"/>
      <c r="C38" s="1655"/>
      <c r="D38" s="1643" t="s">
        <v>1482</v>
      </c>
      <c r="E38" s="1718"/>
      <c r="F38" s="674"/>
      <c r="G38" s="675"/>
      <c r="H38" s="1708"/>
      <c r="I38" s="1708"/>
      <c r="J38" s="1708"/>
      <c r="K38" s="1708"/>
      <c r="L38" s="1708"/>
      <c r="M38" s="1708"/>
      <c r="N38" s="1708"/>
      <c r="O38" s="1708"/>
      <c r="P38" s="1708"/>
      <c r="Q38" s="1708"/>
      <c r="R38" s="1708"/>
      <c r="S38" s="1708"/>
      <c r="T38" s="1708"/>
      <c r="U38" s="1708"/>
      <c r="V38" s="1708"/>
      <c r="W38" s="1708"/>
      <c r="X38" s="1708"/>
      <c r="Y38" s="1708"/>
      <c r="Z38" s="1708"/>
      <c r="AA38" s="1708"/>
      <c r="AB38" s="1708"/>
      <c r="AC38" s="1708"/>
      <c r="AD38" s="1708"/>
      <c r="AE38" s="1708"/>
      <c r="AF38" s="1708"/>
      <c r="AG38" s="1708"/>
      <c r="AH38" s="1708"/>
      <c r="AI38" s="1708"/>
      <c r="AJ38" s="1708"/>
      <c r="AK38" s="1708"/>
      <c r="AL38" s="1708"/>
      <c r="AM38" s="1708"/>
      <c r="AN38" s="1708"/>
      <c r="AO38" s="1708"/>
      <c r="AP38" s="1708"/>
      <c r="AQ38" s="1708"/>
      <c r="AR38" s="1708"/>
      <c r="AS38" s="1708"/>
      <c r="AT38" s="1708"/>
      <c r="AU38" s="649"/>
      <c r="AW38" s="1547" t="s">
        <v>1453</v>
      </c>
      <c r="AX38" s="1548"/>
      <c r="AY38" s="139" t="s">
        <v>877</v>
      </c>
      <c r="AZ38" s="140">
        <f>COUNTIF($AQ$158:$AT$158,AY38)</f>
        <v>0</v>
      </c>
    </row>
    <row r="39" spans="1:52" ht="15" customHeight="1">
      <c r="A39" s="647"/>
      <c r="B39" s="651"/>
      <c r="C39" s="1655"/>
      <c r="D39" s="1643" t="s">
        <v>1483</v>
      </c>
      <c r="E39" s="1718"/>
      <c r="F39" s="674"/>
      <c r="G39" s="675"/>
      <c r="H39" s="1708"/>
      <c r="I39" s="1708"/>
      <c r="J39" s="1708"/>
      <c r="K39" s="1708"/>
      <c r="L39" s="1708"/>
      <c r="M39" s="1708"/>
      <c r="N39" s="1708"/>
      <c r="O39" s="1708"/>
      <c r="P39" s="1708"/>
      <c r="Q39" s="1708"/>
      <c r="R39" s="1708"/>
      <c r="S39" s="1708"/>
      <c r="T39" s="1708"/>
      <c r="U39" s="1708"/>
      <c r="V39" s="1708"/>
      <c r="W39" s="1708"/>
      <c r="X39" s="1708"/>
      <c r="Y39" s="1708"/>
      <c r="Z39" s="1708"/>
      <c r="AA39" s="1708"/>
      <c r="AB39" s="1708"/>
      <c r="AC39" s="1708"/>
      <c r="AD39" s="1708"/>
      <c r="AE39" s="1708"/>
      <c r="AF39" s="1708"/>
      <c r="AG39" s="1708"/>
      <c r="AH39" s="1708"/>
      <c r="AI39" s="1708"/>
      <c r="AJ39" s="1708"/>
      <c r="AK39" s="1708"/>
      <c r="AL39" s="1708"/>
      <c r="AM39" s="1708"/>
      <c r="AN39" s="1708"/>
      <c r="AO39" s="1708"/>
      <c r="AP39" s="1708"/>
      <c r="AQ39" s="1708"/>
      <c r="AR39" s="1708"/>
      <c r="AS39" s="1708"/>
      <c r="AT39" s="1708"/>
      <c r="AU39" s="649"/>
      <c r="AW39" s="1547" t="s">
        <v>1453</v>
      </c>
      <c r="AX39" s="1548"/>
      <c r="AY39" s="139" t="s">
        <v>880</v>
      </c>
      <c r="AZ39" s="140">
        <f>COUNTIF($AQ$158:$AT$158,AY39)</f>
        <v>4</v>
      </c>
    </row>
    <row r="40" spans="1:52" ht="15" customHeight="1">
      <c r="A40" s="647"/>
      <c r="B40" s="651"/>
      <c r="C40" s="1655"/>
      <c r="D40" s="1643" t="s">
        <v>1484</v>
      </c>
      <c r="E40" s="1718"/>
      <c r="F40" s="674"/>
      <c r="G40" s="675"/>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E40" s="1708"/>
      <c r="AF40" s="1708"/>
      <c r="AG40" s="1708"/>
      <c r="AH40" s="1708"/>
      <c r="AI40" s="1708"/>
      <c r="AJ40" s="1708"/>
      <c r="AK40" s="1708"/>
      <c r="AL40" s="1708"/>
      <c r="AM40" s="1708"/>
      <c r="AN40" s="1708"/>
      <c r="AO40" s="1708"/>
      <c r="AP40" s="1708"/>
      <c r="AQ40" s="1708"/>
      <c r="AR40" s="1708"/>
      <c r="AS40" s="1708"/>
      <c r="AT40" s="1708"/>
      <c r="AU40" s="649"/>
      <c r="AW40" s="1550" t="s">
        <v>1460</v>
      </c>
      <c r="AX40" s="1548"/>
      <c r="AY40" s="141"/>
      <c r="AZ40" s="142">
        <f>SUM(AZ36:AZ39)</f>
        <v>4</v>
      </c>
    </row>
    <row r="41" spans="1:52" ht="16.5" customHeight="1">
      <c r="A41" s="647"/>
      <c r="B41" s="651"/>
      <c r="C41" s="1655"/>
      <c r="D41" s="1644" t="s">
        <v>1485</v>
      </c>
      <c r="E41" s="1719"/>
      <c r="F41" s="668"/>
      <c r="G41" s="669"/>
      <c r="H41" s="1709"/>
      <c r="I41" s="1709"/>
      <c r="J41" s="1709"/>
      <c r="K41" s="1709"/>
      <c r="L41" s="1709"/>
      <c r="M41" s="1709"/>
      <c r="N41" s="1709"/>
      <c r="O41" s="1709"/>
      <c r="P41" s="1709"/>
      <c r="Q41" s="1709"/>
      <c r="R41" s="1709"/>
      <c r="S41" s="1709"/>
      <c r="T41" s="1709"/>
      <c r="U41" s="1709"/>
      <c r="V41" s="1709"/>
      <c r="W41" s="1709"/>
      <c r="X41" s="1709"/>
      <c r="Y41" s="1709"/>
      <c r="Z41" s="1709"/>
      <c r="AA41" s="1709"/>
      <c r="AB41" s="1709"/>
      <c r="AC41" s="1709"/>
      <c r="AD41" s="1709"/>
      <c r="AE41" s="1709"/>
      <c r="AF41" s="1709"/>
      <c r="AG41" s="1709"/>
      <c r="AH41" s="1709"/>
      <c r="AI41" s="1709"/>
      <c r="AJ41" s="1709"/>
      <c r="AK41" s="1709"/>
      <c r="AL41" s="1709"/>
      <c r="AM41" s="1709"/>
      <c r="AN41" s="1709"/>
      <c r="AO41" s="1709"/>
      <c r="AP41" s="1709"/>
      <c r="AQ41" s="1709"/>
      <c r="AR41" s="1709"/>
      <c r="AS41" s="1709"/>
      <c r="AT41" s="1709"/>
      <c r="AU41" s="649"/>
    </row>
    <row r="42" spans="1:52" ht="15" customHeight="1">
      <c r="A42" s="647"/>
      <c r="B42" s="651"/>
      <c r="C42" s="1655"/>
      <c r="D42" s="1641" t="s">
        <v>1486</v>
      </c>
      <c r="E42" s="1691"/>
      <c r="F42" s="681"/>
      <c r="G42" s="640"/>
      <c r="H42" s="1707"/>
      <c r="I42" s="1707"/>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7"/>
      <c r="AI42" s="1707"/>
      <c r="AJ42" s="1707"/>
      <c r="AK42" s="1707"/>
      <c r="AL42" s="1707"/>
      <c r="AM42" s="1707"/>
      <c r="AN42" s="1707"/>
      <c r="AO42" s="1707"/>
      <c r="AP42" s="1707"/>
      <c r="AQ42" s="1707"/>
      <c r="AR42" s="1707"/>
      <c r="AS42" s="1707"/>
      <c r="AT42" s="1707"/>
      <c r="AU42" s="649"/>
    </row>
    <row r="43" spans="1:52" ht="15" customHeight="1">
      <c r="A43" s="647"/>
      <c r="B43" s="651"/>
      <c r="C43" s="1655"/>
      <c r="D43" s="1643" t="s">
        <v>1487</v>
      </c>
      <c r="E43" s="1151"/>
      <c r="F43" s="656" t="s">
        <v>1488</v>
      </c>
      <c r="G43" s="682">
        <v>3</v>
      </c>
      <c r="H43" s="1708"/>
      <c r="I43" s="1708"/>
      <c r="J43" s="1708"/>
      <c r="K43" s="1708"/>
      <c r="L43" s="1708"/>
      <c r="M43" s="1708"/>
      <c r="N43" s="1708"/>
      <c r="O43" s="1708"/>
      <c r="P43" s="1708"/>
      <c r="Q43" s="1708"/>
      <c r="R43" s="1708"/>
      <c r="S43" s="1708"/>
      <c r="T43" s="1708"/>
      <c r="U43" s="1708"/>
      <c r="V43" s="1708"/>
      <c r="W43" s="1708"/>
      <c r="X43" s="1708"/>
      <c r="Y43" s="1708"/>
      <c r="Z43" s="1708"/>
      <c r="AA43" s="1708"/>
      <c r="AB43" s="1708"/>
      <c r="AC43" s="1708"/>
      <c r="AD43" s="1708"/>
      <c r="AE43" s="1708"/>
      <c r="AF43" s="1708"/>
      <c r="AG43" s="1708"/>
      <c r="AH43" s="1708"/>
      <c r="AI43" s="1708"/>
      <c r="AJ43" s="1708"/>
      <c r="AK43" s="1708"/>
      <c r="AL43" s="1708"/>
      <c r="AM43" s="1708"/>
      <c r="AN43" s="1708"/>
      <c r="AO43" s="1708"/>
      <c r="AP43" s="1708"/>
      <c r="AQ43" s="1708"/>
      <c r="AR43" s="1708"/>
      <c r="AS43" s="1708"/>
      <c r="AT43" s="1708"/>
      <c r="AU43" s="649"/>
    </row>
    <row r="44" spans="1:52" ht="15" customHeight="1">
      <c r="A44" s="647"/>
      <c r="B44" s="651"/>
      <c r="C44" s="1655"/>
      <c r="D44" s="1643" t="s">
        <v>1489</v>
      </c>
      <c r="E44" s="1151"/>
      <c r="F44" s="656" t="s">
        <v>1490</v>
      </c>
      <c r="G44" s="682">
        <v>2</v>
      </c>
      <c r="H44" s="1708"/>
      <c r="I44" s="1708"/>
      <c r="J44" s="1708"/>
      <c r="K44" s="1708"/>
      <c r="L44" s="1708"/>
      <c r="M44" s="1708"/>
      <c r="N44" s="1708"/>
      <c r="O44" s="1708"/>
      <c r="P44" s="1708"/>
      <c r="Q44" s="1708"/>
      <c r="R44" s="1708"/>
      <c r="S44" s="1708"/>
      <c r="T44" s="1708"/>
      <c r="U44" s="1708"/>
      <c r="V44" s="1708"/>
      <c r="W44" s="1708"/>
      <c r="X44" s="1708"/>
      <c r="Y44" s="1708"/>
      <c r="Z44" s="1708"/>
      <c r="AA44" s="1708"/>
      <c r="AB44" s="1708"/>
      <c r="AC44" s="1708"/>
      <c r="AD44" s="1708"/>
      <c r="AE44" s="1708"/>
      <c r="AF44" s="1708"/>
      <c r="AG44" s="1708"/>
      <c r="AH44" s="1708"/>
      <c r="AI44" s="1708"/>
      <c r="AJ44" s="1708"/>
      <c r="AK44" s="1708"/>
      <c r="AL44" s="1708"/>
      <c r="AM44" s="1708"/>
      <c r="AN44" s="1708"/>
      <c r="AO44" s="1708"/>
      <c r="AP44" s="1708"/>
      <c r="AQ44" s="1708"/>
      <c r="AR44" s="1708"/>
      <c r="AS44" s="1708"/>
      <c r="AT44" s="1708"/>
      <c r="AU44" s="649"/>
    </row>
    <row r="45" spans="1:52" ht="15" customHeight="1">
      <c r="A45" s="647"/>
      <c r="B45" s="651"/>
      <c r="C45" s="1655"/>
      <c r="D45" s="1643" t="s">
        <v>1491</v>
      </c>
      <c r="E45" s="1151"/>
      <c r="F45" s="656" t="s">
        <v>1479</v>
      </c>
      <c r="G45" s="682">
        <v>1</v>
      </c>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E45" s="1708"/>
      <c r="AF45" s="1708"/>
      <c r="AG45" s="1708"/>
      <c r="AH45" s="1708"/>
      <c r="AI45" s="1708"/>
      <c r="AJ45" s="1708"/>
      <c r="AK45" s="1708"/>
      <c r="AL45" s="1708"/>
      <c r="AM45" s="1708"/>
      <c r="AN45" s="1708"/>
      <c r="AO45" s="1708"/>
      <c r="AP45" s="1708"/>
      <c r="AQ45" s="1708"/>
      <c r="AR45" s="1708"/>
      <c r="AS45" s="1708"/>
      <c r="AT45" s="1708"/>
      <c r="AU45" s="649"/>
    </row>
    <row r="46" spans="1:52" ht="15" customHeight="1">
      <c r="A46" s="647"/>
      <c r="B46" s="651"/>
      <c r="C46" s="1655"/>
      <c r="D46" s="1643" t="s">
        <v>1492</v>
      </c>
      <c r="E46" s="1151"/>
      <c r="F46" s="656" t="s">
        <v>1493</v>
      </c>
      <c r="G46" s="682">
        <v>0</v>
      </c>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708"/>
      <c r="AH46" s="1708"/>
      <c r="AI46" s="1708"/>
      <c r="AJ46" s="1708"/>
      <c r="AK46" s="1708"/>
      <c r="AL46" s="1708"/>
      <c r="AM46" s="1708"/>
      <c r="AN46" s="1708"/>
      <c r="AO46" s="1708"/>
      <c r="AP46" s="1708"/>
      <c r="AQ46" s="1708"/>
      <c r="AR46" s="1708"/>
      <c r="AS46" s="1708"/>
      <c r="AT46" s="1708"/>
      <c r="AU46" s="649"/>
    </row>
    <row r="47" spans="1:52" ht="15" customHeight="1">
      <c r="A47" s="647"/>
      <c r="B47" s="651"/>
      <c r="C47" s="1655"/>
      <c r="D47" s="1644" t="s">
        <v>1494</v>
      </c>
      <c r="E47" s="1645"/>
      <c r="F47" s="659"/>
      <c r="G47" s="641"/>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709"/>
      <c r="AL47" s="1709"/>
      <c r="AM47" s="1709"/>
      <c r="AN47" s="1709"/>
      <c r="AO47" s="1709"/>
      <c r="AP47" s="1709"/>
      <c r="AQ47" s="1709"/>
      <c r="AR47" s="1709"/>
      <c r="AS47" s="1709"/>
      <c r="AT47" s="1709"/>
      <c r="AU47" s="546"/>
    </row>
    <row r="48" spans="1:52" ht="15" customHeight="1">
      <c r="A48" s="647"/>
      <c r="B48" s="651"/>
      <c r="C48" s="1655"/>
      <c r="D48" s="1641" t="s">
        <v>1362</v>
      </c>
      <c r="E48" s="1642"/>
      <c r="F48" s="681"/>
      <c r="G48" s="640"/>
      <c r="H48" s="1707"/>
      <c r="I48" s="1707"/>
      <c r="J48" s="1707"/>
      <c r="K48" s="1707"/>
      <c r="L48" s="1707"/>
      <c r="M48" s="1707"/>
      <c r="N48" s="1707"/>
      <c r="O48" s="1707"/>
      <c r="P48" s="1707"/>
      <c r="Q48" s="1707"/>
      <c r="R48" s="1707"/>
      <c r="S48" s="1707"/>
      <c r="T48" s="1707"/>
      <c r="U48" s="1707"/>
      <c r="V48" s="1707"/>
      <c r="W48" s="1707"/>
      <c r="X48" s="1707"/>
      <c r="Y48" s="1707"/>
      <c r="Z48" s="1707"/>
      <c r="AA48" s="1707"/>
      <c r="AB48" s="1707"/>
      <c r="AC48" s="1707"/>
      <c r="AD48" s="1707"/>
      <c r="AE48" s="1707"/>
      <c r="AF48" s="1707"/>
      <c r="AG48" s="1707"/>
      <c r="AH48" s="1707"/>
      <c r="AI48" s="1707"/>
      <c r="AJ48" s="1707"/>
      <c r="AK48" s="1707"/>
      <c r="AL48" s="1707"/>
      <c r="AM48" s="1707"/>
      <c r="AN48" s="1707"/>
      <c r="AO48" s="1707"/>
      <c r="AP48" s="1707"/>
      <c r="AQ48" s="1707"/>
      <c r="AR48" s="1707"/>
      <c r="AS48" s="1707"/>
      <c r="AT48" s="1707"/>
      <c r="AU48" s="546"/>
    </row>
    <row r="49" spans="1:47" ht="15" customHeight="1">
      <c r="A49" s="647"/>
      <c r="B49" s="651"/>
      <c r="C49" s="1655"/>
      <c r="D49" s="1669" t="s">
        <v>1495</v>
      </c>
      <c r="E49" s="1151"/>
      <c r="F49" s="656" t="s">
        <v>1496</v>
      </c>
      <c r="G49" s="682">
        <v>2</v>
      </c>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1708"/>
      <c r="AH49" s="1708"/>
      <c r="AI49" s="1708"/>
      <c r="AJ49" s="1708"/>
      <c r="AK49" s="1708"/>
      <c r="AL49" s="1708"/>
      <c r="AM49" s="1708"/>
      <c r="AN49" s="1708"/>
      <c r="AO49" s="1708"/>
      <c r="AP49" s="1708"/>
      <c r="AQ49" s="1708"/>
      <c r="AR49" s="1708"/>
      <c r="AS49" s="1708"/>
      <c r="AT49" s="1708"/>
      <c r="AU49" s="546"/>
    </row>
    <row r="50" spans="1:47" ht="15" customHeight="1">
      <c r="A50" s="647"/>
      <c r="B50" s="651"/>
      <c r="C50" s="1655"/>
      <c r="D50" s="1643"/>
      <c r="E50" s="1151"/>
      <c r="F50" s="656" t="s">
        <v>1497</v>
      </c>
      <c r="G50" s="682">
        <v>1</v>
      </c>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c r="AI50" s="1708"/>
      <c r="AJ50" s="1708"/>
      <c r="AK50" s="1708"/>
      <c r="AL50" s="1708"/>
      <c r="AM50" s="1708"/>
      <c r="AN50" s="1708"/>
      <c r="AO50" s="1708"/>
      <c r="AP50" s="1708"/>
      <c r="AQ50" s="1708"/>
      <c r="AR50" s="1708"/>
      <c r="AS50" s="1708"/>
      <c r="AT50" s="1708"/>
      <c r="AU50" s="649"/>
    </row>
    <row r="51" spans="1:47" ht="15" customHeight="1">
      <c r="A51" s="647"/>
      <c r="B51" s="651"/>
      <c r="C51" s="1656"/>
      <c r="D51" s="1644"/>
      <c r="E51" s="1645"/>
      <c r="F51" s="659" t="s">
        <v>1498</v>
      </c>
      <c r="G51" s="641">
        <v>0</v>
      </c>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c r="AL51" s="1709"/>
      <c r="AM51" s="1709"/>
      <c r="AN51" s="1709"/>
      <c r="AO51" s="1709"/>
      <c r="AP51" s="1709"/>
      <c r="AQ51" s="1709"/>
      <c r="AR51" s="1709"/>
      <c r="AS51" s="1709"/>
      <c r="AT51" s="1709"/>
      <c r="AU51" s="649"/>
    </row>
    <row r="52" spans="1:47" ht="15" customHeight="1">
      <c r="A52" s="647"/>
      <c r="B52" s="651"/>
      <c r="C52" s="1654" t="s">
        <v>1499</v>
      </c>
      <c r="D52" s="1670" t="s">
        <v>1365</v>
      </c>
      <c r="E52" s="1635"/>
      <c r="F52" s="681"/>
      <c r="G52" s="640"/>
      <c r="H52" s="1707"/>
      <c r="I52" s="1707"/>
      <c r="J52" s="1707"/>
      <c r="K52" s="1707"/>
      <c r="L52" s="1707"/>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7"/>
      <c r="AI52" s="1707"/>
      <c r="AJ52" s="1707"/>
      <c r="AK52" s="1707"/>
      <c r="AL52" s="1707"/>
      <c r="AM52" s="1707"/>
      <c r="AN52" s="1707"/>
      <c r="AO52" s="1707"/>
      <c r="AP52" s="1707"/>
      <c r="AQ52" s="1707"/>
      <c r="AR52" s="1707"/>
      <c r="AS52" s="1707"/>
      <c r="AT52" s="1707"/>
      <c r="AU52" s="649"/>
    </row>
    <row r="53" spans="1:47" ht="15" customHeight="1">
      <c r="A53" s="647"/>
      <c r="B53" s="651"/>
      <c r="C53" s="1655"/>
      <c r="D53" s="1671" t="s">
        <v>1500</v>
      </c>
      <c r="E53" s="1151"/>
      <c r="F53" s="656" t="s">
        <v>1501</v>
      </c>
      <c r="G53" s="682">
        <v>3</v>
      </c>
      <c r="H53" s="1708"/>
      <c r="I53" s="1708"/>
      <c r="J53" s="1708"/>
      <c r="K53" s="1708"/>
      <c r="L53" s="1708"/>
      <c r="M53" s="1708"/>
      <c r="N53" s="1708"/>
      <c r="O53" s="1708"/>
      <c r="P53" s="1708"/>
      <c r="Q53" s="1708"/>
      <c r="R53" s="1708"/>
      <c r="S53" s="1708"/>
      <c r="T53" s="1708"/>
      <c r="U53" s="1708"/>
      <c r="V53" s="1708"/>
      <c r="W53" s="1708"/>
      <c r="X53" s="1708"/>
      <c r="Y53" s="1708"/>
      <c r="Z53" s="1708"/>
      <c r="AA53" s="1708"/>
      <c r="AB53" s="1708"/>
      <c r="AC53" s="1708"/>
      <c r="AD53" s="1708"/>
      <c r="AE53" s="1708"/>
      <c r="AF53" s="1708"/>
      <c r="AG53" s="1708"/>
      <c r="AH53" s="1708"/>
      <c r="AI53" s="1708"/>
      <c r="AJ53" s="1708"/>
      <c r="AK53" s="1708"/>
      <c r="AL53" s="1708"/>
      <c r="AM53" s="1708"/>
      <c r="AN53" s="1708"/>
      <c r="AO53" s="1708"/>
      <c r="AP53" s="1708"/>
      <c r="AQ53" s="1708"/>
      <c r="AR53" s="1708"/>
      <c r="AS53" s="1708"/>
      <c r="AT53" s="1708"/>
      <c r="AU53" s="649"/>
    </row>
    <row r="54" spans="1:47" ht="15" customHeight="1">
      <c r="A54" s="647"/>
      <c r="B54" s="651"/>
      <c r="C54" s="1655"/>
      <c r="D54" s="1671" t="s">
        <v>1502</v>
      </c>
      <c r="E54" s="1151"/>
      <c r="F54" s="656" t="s">
        <v>1503</v>
      </c>
      <c r="G54" s="682">
        <v>2</v>
      </c>
      <c r="H54" s="1708"/>
      <c r="I54" s="1708"/>
      <c r="J54" s="1708"/>
      <c r="K54" s="1708"/>
      <c r="L54" s="1708"/>
      <c r="M54" s="1708"/>
      <c r="N54" s="1708"/>
      <c r="O54" s="1708"/>
      <c r="P54" s="1708"/>
      <c r="Q54" s="1708"/>
      <c r="R54" s="1708"/>
      <c r="S54" s="1708"/>
      <c r="T54" s="1708"/>
      <c r="U54" s="1708"/>
      <c r="V54" s="1708"/>
      <c r="W54" s="1708"/>
      <c r="X54" s="1708"/>
      <c r="Y54" s="1708"/>
      <c r="Z54" s="1708"/>
      <c r="AA54" s="1708"/>
      <c r="AB54" s="1708"/>
      <c r="AC54" s="1708"/>
      <c r="AD54" s="1708"/>
      <c r="AE54" s="1708"/>
      <c r="AF54" s="1708"/>
      <c r="AG54" s="1708"/>
      <c r="AH54" s="1708"/>
      <c r="AI54" s="1708"/>
      <c r="AJ54" s="1708"/>
      <c r="AK54" s="1708"/>
      <c r="AL54" s="1708"/>
      <c r="AM54" s="1708"/>
      <c r="AN54" s="1708"/>
      <c r="AO54" s="1708"/>
      <c r="AP54" s="1708"/>
      <c r="AQ54" s="1708"/>
      <c r="AR54" s="1708"/>
      <c r="AS54" s="1708"/>
      <c r="AT54" s="1708"/>
      <c r="AU54" s="649"/>
    </row>
    <row r="55" spans="1:47" ht="15" customHeight="1">
      <c r="A55" s="647"/>
      <c r="B55" s="651"/>
      <c r="C55" s="1655"/>
      <c r="D55" s="1671" t="s">
        <v>1504</v>
      </c>
      <c r="E55" s="1151"/>
      <c r="F55" s="656" t="s">
        <v>1505</v>
      </c>
      <c r="G55" s="682">
        <v>1</v>
      </c>
      <c r="H55" s="1708"/>
      <c r="I55" s="1708"/>
      <c r="J55" s="1708"/>
      <c r="K55" s="1708"/>
      <c r="L55" s="1708"/>
      <c r="M55" s="1708"/>
      <c r="N55" s="1708"/>
      <c r="O55" s="1708"/>
      <c r="P55" s="1708"/>
      <c r="Q55" s="1708"/>
      <c r="R55" s="1708"/>
      <c r="S55" s="1708"/>
      <c r="T55" s="1708"/>
      <c r="U55" s="1708"/>
      <c r="V55" s="1708"/>
      <c r="W55" s="1708"/>
      <c r="X55" s="1708"/>
      <c r="Y55" s="1708"/>
      <c r="Z55" s="1708"/>
      <c r="AA55" s="1708"/>
      <c r="AB55" s="1708"/>
      <c r="AC55" s="1708"/>
      <c r="AD55" s="1708"/>
      <c r="AE55" s="1708"/>
      <c r="AF55" s="1708"/>
      <c r="AG55" s="1708"/>
      <c r="AH55" s="1708"/>
      <c r="AI55" s="1708"/>
      <c r="AJ55" s="1708"/>
      <c r="AK55" s="1708"/>
      <c r="AL55" s="1708"/>
      <c r="AM55" s="1708"/>
      <c r="AN55" s="1708"/>
      <c r="AO55" s="1708"/>
      <c r="AP55" s="1708"/>
      <c r="AQ55" s="1708"/>
      <c r="AR55" s="1708"/>
      <c r="AS55" s="1708"/>
      <c r="AT55" s="1708"/>
      <c r="AU55" s="649"/>
    </row>
    <row r="56" spans="1:47" ht="15" customHeight="1">
      <c r="A56" s="647"/>
      <c r="B56" s="651"/>
      <c r="C56" s="1656"/>
      <c r="D56" s="1671"/>
      <c r="E56" s="1151"/>
      <c r="F56" s="656" t="s">
        <v>1498</v>
      </c>
      <c r="G56" s="682">
        <v>0</v>
      </c>
      <c r="H56" s="1709"/>
      <c r="I56" s="1709"/>
      <c r="J56" s="1709"/>
      <c r="K56" s="1709"/>
      <c r="L56" s="1709"/>
      <c r="M56" s="1709"/>
      <c r="N56" s="1709"/>
      <c r="O56" s="1709"/>
      <c r="P56" s="1709"/>
      <c r="Q56" s="1709"/>
      <c r="R56" s="1709"/>
      <c r="S56" s="1709"/>
      <c r="T56" s="1709"/>
      <c r="U56" s="1709"/>
      <c r="V56" s="1709"/>
      <c r="W56" s="1709"/>
      <c r="X56" s="1709"/>
      <c r="Y56" s="1709"/>
      <c r="Z56" s="1709"/>
      <c r="AA56" s="1709"/>
      <c r="AB56" s="1709"/>
      <c r="AC56" s="1709"/>
      <c r="AD56" s="1709"/>
      <c r="AE56" s="1709"/>
      <c r="AF56" s="1709"/>
      <c r="AG56" s="1709"/>
      <c r="AH56" s="1709"/>
      <c r="AI56" s="1709"/>
      <c r="AJ56" s="1709"/>
      <c r="AK56" s="1709"/>
      <c r="AL56" s="1709"/>
      <c r="AM56" s="1709"/>
      <c r="AN56" s="1709"/>
      <c r="AO56" s="1709"/>
      <c r="AP56" s="1709"/>
      <c r="AQ56" s="1709"/>
      <c r="AR56" s="1709"/>
      <c r="AS56" s="1709"/>
      <c r="AT56" s="1709"/>
      <c r="AU56" s="649"/>
    </row>
    <row r="57" spans="1:47" ht="15" customHeight="1">
      <c r="A57" s="647"/>
      <c r="B57" s="651"/>
      <c r="C57" s="1657" t="s">
        <v>1506</v>
      </c>
      <c r="D57" s="1639" t="s">
        <v>1369</v>
      </c>
      <c r="E57" s="1640"/>
      <c r="F57" s="660"/>
      <c r="G57" s="661"/>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49"/>
    </row>
    <row r="58" spans="1:47" ht="15" customHeight="1">
      <c r="A58" s="647"/>
      <c r="B58" s="651"/>
      <c r="C58" s="1655"/>
      <c r="D58" s="1641" t="s">
        <v>1328</v>
      </c>
      <c r="E58" s="1642"/>
      <c r="F58" s="681"/>
      <c r="G58" s="640"/>
      <c r="H58" s="1707"/>
      <c r="I58" s="1707"/>
      <c r="J58" s="1707"/>
      <c r="K58" s="1707"/>
      <c r="L58" s="1707"/>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c r="AI58" s="1707"/>
      <c r="AJ58" s="1707"/>
      <c r="AK58" s="1707"/>
      <c r="AL58" s="1707"/>
      <c r="AM58" s="1707"/>
      <c r="AN58" s="1707"/>
      <c r="AO58" s="1707"/>
      <c r="AP58" s="1707"/>
      <c r="AQ58" s="1707"/>
      <c r="AR58" s="1707"/>
      <c r="AS58" s="1707"/>
      <c r="AT58" s="1707"/>
      <c r="AU58" s="649"/>
    </row>
    <row r="59" spans="1:47" ht="15" customHeight="1">
      <c r="A59" s="647"/>
      <c r="B59" s="651"/>
      <c r="C59" s="1655"/>
      <c r="D59" s="1643"/>
      <c r="E59" s="1151"/>
      <c r="F59" s="656" t="s">
        <v>1507</v>
      </c>
      <c r="G59" s="683">
        <v>3</v>
      </c>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c r="AI59" s="1708"/>
      <c r="AJ59" s="1708"/>
      <c r="AK59" s="1708"/>
      <c r="AL59" s="1708"/>
      <c r="AM59" s="1708"/>
      <c r="AN59" s="1708"/>
      <c r="AO59" s="1708"/>
      <c r="AP59" s="1708"/>
      <c r="AQ59" s="1708"/>
      <c r="AR59" s="1708"/>
      <c r="AS59" s="1708"/>
      <c r="AT59" s="1708"/>
      <c r="AU59" s="649"/>
    </row>
    <row r="60" spans="1:47" ht="15" customHeight="1">
      <c r="A60" s="647"/>
      <c r="B60" s="651"/>
      <c r="C60" s="1655"/>
      <c r="D60" s="1643"/>
      <c r="E60" s="1151"/>
      <c r="F60" s="656" t="s">
        <v>1508</v>
      </c>
      <c r="G60" s="683">
        <v>2</v>
      </c>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c r="AI60" s="1708"/>
      <c r="AJ60" s="1708"/>
      <c r="AK60" s="1708"/>
      <c r="AL60" s="1708"/>
      <c r="AM60" s="1708"/>
      <c r="AN60" s="1708"/>
      <c r="AO60" s="1708"/>
      <c r="AP60" s="1708"/>
      <c r="AQ60" s="1708"/>
      <c r="AR60" s="1708"/>
      <c r="AS60" s="1708"/>
      <c r="AT60" s="1708"/>
      <c r="AU60" s="649"/>
    </row>
    <row r="61" spans="1:47" ht="15" customHeight="1">
      <c r="A61" s="647"/>
      <c r="B61" s="651"/>
      <c r="C61" s="1655"/>
      <c r="D61" s="1643"/>
      <c r="E61" s="1151"/>
      <c r="F61" s="656" t="s">
        <v>1509</v>
      </c>
      <c r="G61" s="683">
        <v>1</v>
      </c>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c r="AI61" s="1708"/>
      <c r="AJ61" s="1708"/>
      <c r="AK61" s="1708"/>
      <c r="AL61" s="1708"/>
      <c r="AM61" s="1708"/>
      <c r="AN61" s="1708"/>
      <c r="AO61" s="1708"/>
      <c r="AP61" s="1708"/>
      <c r="AQ61" s="1708"/>
      <c r="AR61" s="1708"/>
      <c r="AS61" s="1708"/>
      <c r="AT61" s="1708"/>
      <c r="AU61" s="649"/>
    </row>
    <row r="62" spans="1:47" ht="15" customHeight="1">
      <c r="A62" s="647"/>
      <c r="B62" s="651"/>
      <c r="C62" s="1655"/>
      <c r="D62" s="1644"/>
      <c r="E62" s="1645"/>
      <c r="F62" s="656" t="s">
        <v>1457</v>
      </c>
      <c r="G62" s="683">
        <v>0</v>
      </c>
      <c r="H62" s="1709"/>
      <c r="I62" s="1709"/>
      <c r="J62" s="1709"/>
      <c r="K62" s="1709"/>
      <c r="L62" s="1709"/>
      <c r="M62" s="1709"/>
      <c r="N62" s="1709"/>
      <c r="O62" s="1709"/>
      <c r="P62" s="1709"/>
      <c r="Q62" s="1709"/>
      <c r="R62" s="1709"/>
      <c r="S62" s="1709"/>
      <c r="T62" s="1709"/>
      <c r="U62" s="1709"/>
      <c r="V62" s="1709"/>
      <c r="W62" s="1709"/>
      <c r="X62" s="1709"/>
      <c r="Y62" s="1709"/>
      <c r="Z62" s="1709"/>
      <c r="AA62" s="1709"/>
      <c r="AB62" s="1709"/>
      <c r="AC62" s="1709"/>
      <c r="AD62" s="1709"/>
      <c r="AE62" s="1709"/>
      <c r="AF62" s="1709"/>
      <c r="AG62" s="1709"/>
      <c r="AH62" s="1709"/>
      <c r="AI62" s="1709"/>
      <c r="AJ62" s="1709"/>
      <c r="AK62" s="1709"/>
      <c r="AL62" s="1709"/>
      <c r="AM62" s="1709"/>
      <c r="AN62" s="1709"/>
      <c r="AO62" s="1709"/>
      <c r="AP62" s="1709"/>
      <c r="AQ62" s="1709"/>
      <c r="AR62" s="1709"/>
      <c r="AS62" s="1709"/>
      <c r="AT62" s="1709"/>
      <c r="AU62" s="649"/>
    </row>
    <row r="63" spans="1:47" ht="15" customHeight="1">
      <c r="A63" s="647"/>
      <c r="B63" s="651"/>
      <c r="C63" s="1655"/>
      <c r="D63" s="1641" t="s">
        <v>1510</v>
      </c>
      <c r="E63" s="1642"/>
      <c r="F63" s="676" t="s">
        <v>1456</v>
      </c>
      <c r="G63" s="684">
        <v>3</v>
      </c>
      <c r="H63" s="1710"/>
      <c r="I63" s="1710"/>
      <c r="J63" s="1710"/>
      <c r="K63" s="1710"/>
      <c r="L63" s="1710"/>
      <c r="M63" s="1710"/>
      <c r="N63" s="1710"/>
      <c r="O63" s="1710"/>
      <c r="P63" s="1710"/>
      <c r="Q63" s="1710"/>
      <c r="R63" s="1710"/>
      <c r="S63" s="1710"/>
      <c r="T63" s="1710"/>
      <c r="U63" s="1710"/>
      <c r="V63" s="1710"/>
      <c r="W63" s="1710"/>
      <c r="X63" s="1710"/>
      <c r="Y63" s="1710"/>
      <c r="Z63" s="1710"/>
      <c r="AA63" s="1710"/>
      <c r="AB63" s="1710"/>
      <c r="AC63" s="1710"/>
      <c r="AD63" s="1710"/>
      <c r="AE63" s="1710"/>
      <c r="AF63" s="1710"/>
      <c r="AG63" s="1710"/>
      <c r="AH63" s="1710"/>
      <c r="AI63" s="1710"/>
      <c r="AJ63" s="1710"/>
      <c r="AK63" s="1710"/>
      <c r="AL63" s="1710"/>
      <c r="AM63" s="1710"/>
      <c r="AN63" s="1710"/>
      <c r="AO63" s="1710"/>
      <c r="AP63" s="1710"/>
      <c r="AQ63" s="1710"/>
      <c r="AR63" s="1710"/>
      <c r="AS63" s="1710"/>
      <c r="AT63" s="1710"/>
      <c r="AU63" s="649"/>
    </row>
    <row r="64" spans="1:47" ht="15" customHeight="1">
      <c r="A64" s="647"/>
      <c r="B64" s="651"/>
      <c r="C64" s="1655"/>
      <c r="D64" s="1643"/>
      <c r="E64" s="1151"/>
      <c r="F64" s="677" t="s">
        <v>1457</v>
      </c>
      <c r="G64" s="697">
        <v>0</v>
      </c>
      <c r="H64" s="1711"/>
      <c r="I64" s="1711"/>
      <c r="J64" s="1711"/>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c r="AN64" s="1711"/>
      <c r="AO64" s="1711"/>
      <c r="AP64" s="1711"/>
      <c r="AQ64" s="1711"/>
      <c r="AR64" s="1711"/>
      <c r="AS64" s="1711"/>
      <c r="AT64" s="1711"/>
      <c r="AU64" s="698"/>
    </row>
    <row r="65" spans="1:47" ht="15" customHeight="1">
      <c r="A65" s="692" t="s">
        <v>94</v>
      </c>
      <c r="B65" s="696"/>
      <c r="C65" s="1664" t="s">
        <v>944</v>
      </c>
      <c r="D65" s="1665"/>
      <c r="E65" s="1665"/>
      <c r="F65" s="700"/>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3"/>
    </row>
    <row r="66" spans="1:47" ht="15" customHeight="1">
      <c r="A66" s="647"/>
      <c r="B66" s="651"/>
      <c r="C66" s="1655" t="s">
        <v>1462</v>
      </c>
      <c r="D66" s="1641" t="s">
        <v>1511</v>
      </c>
      <c r="E66" s="1723"/>
      <c r="F66" s="656" t="s">
        <v>1512</v>
      </c>
      <c r="G66" s="682">
        <v>4</v>
      </c>
      <c r="H66" s="1712"/>
      <c r="I66" s="1712"/>
      <c r="J66" s="1712"/>
      <c r="K66" s="1712"/>
      <c r="L66" s="1712"/>
      <c r="M66" s="1712"/>
      <c r="N66" s="1712"/>
      <c r="O66" s="1712"/>
      <c r="P66" s="1712"/>
      <c r="Q66" s="1712"/>
      <c r="R66" s="1712"/>
      <c r="S66" s="1712"/>
      <c r="T66" s="1712"/>
      <c r="U66" s="1712"/>
      <c r="V66" s="1712"/>
      <c r="W66" s="1712"/>
      <c r="X66" s="1712"/>
      <c r="Y66" s="1712"/>
      <c r="Z66" s="1712"/>
      <c r="AA66" s="1712"/>
      <c r="AB66" s="1712"/>
      <c r="AC66" s="1712"/>
      <c r="AD66" s="1712"/>
      <c r="AE66" s="1712"/>
      <c r="AF66" s="1712"/>
      <c r="AG66" s="1712"/>
      <c r="AH66" s="1712"/>
      <c r="AI66" s="1712"/>
      <c r="AJ66" s="1712"/>
      <c r="AK66" s="1712"/>
      <c r="AL66" s="1712"/>
      <c r="AM66" s="1712"/>
      <c r="AN66" s="1712"/>
      <c r="AO66" s="1712"/>
      <c r="AP66" s="1712"/>
      <c r="AQ66" s="1712"/>
      <c r="AR66" s="1712"/>
      <c r="AS66" s="1712"/>
      <c r="AT66" s="1712"/>
      <c r="AU66" s="699"/>
    </row>
    <row r="67" spans="1:47" ht="15" customHeight="1">
      <c r="A67" s="647"/>
      <c r="B67" s="651"/>
      <c r="C67" s="1655"/>
      <c r="D67" s="1643"/>
      <c r="E67" s="1724"/>
      <c r="F67" s="656" t="s">
        <v>1513</v>
      </c>
      <c r="G67" s="682">
        <v>3</v>
      </c>
      <c r="H67" s="1711"/>
      <c r="I67" s="1711"/>
      <c r="J67" s="1711"/>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c r="AN67" s="1711"/>
      <c r="AO67" s="1711"/>
      <c r="AP67" s="1711"/>
      <c r="AQ67" s="1711"/>
      <c r="AR67" s="1711"/>
      <c r="AS67" s="1711"/>
      <c r="AT67" s="1711"/>
      <c r="AU67" s="649"/>
    </row>
    <row r="68" spans="1:47" ht="15" customHeight="1">
      <c r="A68" s="647"/>
      <c r="B68" s="651"/>
      <c r="C68" s="1655"/>
      <c r="D68" s="1643"/>
      <c r="E68" s="1724"/>
      <c r="F68" s="656" t="s">
        <v>1514</v>
      </c>
      <c r="G68" s="682">
        <v>2</v>
      </c>
      <c r="H68" s="1711"/>
      <c r="I68" s="1711"/>
      <c r="J68" s="1711"/>
      <c r="K68" s="1711"/>
      <c r="L68" s="1711"/>
      <c r="M68" s="1711"/>
      <c r="N68" s="1711"/>
      <c r="O68" s="1711"/>
      <c r="P68" s="1711"/>
      <c r="Q68" s="1711"/>
      <c r="R68" s="1711"/>
      <c r="S68" s="1711"/>
      <c r="T68" s="1711"/>
      <c r="U68" s="1711"/>
      <c r="V68" s="1711"/>
      <c r="W68" s="1711"/>
      <c r="X68" s="1711"/>
      <c r="Y68" s="1711"/>
      <c r="Z68" s="1711"/>
      <c r="AA68" s="1711"/>
      <c r="AB68" s="1711"/>
      <c r="AC68" s="1711"/>
      <c r="AD68" s="1711"/>
      <c r="AE68" s="1711"/>
      <c r="AF68" s="1711"/>
      <c r="AG68" s="1711"/>
      <c r="AH68" s="1711"/>
      <c r="AI68" s="1711"/>
      <c r="AJ68" s="1711"/>
      <c r="AK68" s="1711"/>
      <c r="AL68" s="1711"/>
      <c r="AM68" s="1711"/>
      <c r="AN68" s="1711"/>
      <c r="AO68" s="1711"/>
      <c r="AP68" s="1711"/>
      <c r="AQ68" s="1711"/>
      <c r="AR68" s="1711"/>
      <c r="AS68" s="1711"/>
      <c r="AT68" s="1711"/>
      <c r="AU68" s="649"/>
    </row>
    <row r="69" spans="1:47" ht="15" customHeight="1">
      <c r="A69" s="647"/>
      <c r="B69" s="651"/>
      <c r="C69" s="1655"/>
      <c r="D69" s="1643"/>
      <c r="E69" s="1724"/>
      <c r="F69" s="656" t="s">
        <v>1515</v>
      </c>
      <c r="G69" s="682">
        <v>1</v>
      </c>
      <c r="H69" s="1711"/>
      <c r="I69" s="1711"/>
      <c r="J69" s="1711"/>
      <c r="K69" s="1711"/>
      <c r="L69" s="1711"/>
      <c r="M69" s="1711"/>
      <c r="N69" s="1711"/>
      <c r="O69" s="1711"/>
      <c r="P69" s="1711"/>
      <c r="Q69" s="1711"/>
      <c r="R69" s="1711"/>
      <c r="S69" s="1711"/>
      <c r="T69" s="1711"/>
      <c r="U69" s="1711"/>
      <c r="V69" s="1711"/>
      <c r="W69" s="1711"/>
      <c r="X69" s="1711"/>
      <c r="Y69" s="1711"/>
      <c r="Z69" s="1711"/>
      <c r="AA69" s="1711"/>
      <c r="AB69" s="1711"/>
      <c r="AC69" s="1711"/>
      <c r="AD69" s="1711"/>
      <c r="AE69" s="1711"/>
      <c r="AF69" s="1711"/>
      <c r="AG69" s="1711"/>
      <c r="AH69" s="1711"/>
      <c r="AI69" s="1711"/>
      <c r="AJ69" s="1711"/>
      <c r="AK69" s="1711"/>
      <c r="AL69" s="1711"/>
      <c r="AM69" s="1711"/>
      <c r="AN69" s="1711"/>
      <c r="AO69" s="1711"/>
      <c r="AP69" s="1711"/>
      <c r="AQ69" s="1711"/>
      <c r="AR69" s="1711"/>
      <c r="AS69" s="1711"/>
      <c r="AT69" s="1711"/>
      <c r="AU69" s="649"/>
    </row>
    <row r="70" spans="1:47" ht="15" customHeight="1">
      <c r="A70" s="647"/>
      <c r="B70" s="651"/>
      <c r="C70" s="1656"/>
      <c r="D70" s="1644"/>
      <c r="E70" s="1725"/>
      <c r="F70" s="659" t="s">
        <v>1516</v>
      </c>
      <c r="G70" s="641">
        <v>0</v>
      </c>
      <c r="H70" s="1713"/>
      <c r="I70" s="1713"/>
      <c r="J70" s="1713"/>
      <c r="K70" s="1713"/>
      <c r="L70" s="1713"/>
      <c r="M70" s="1713"/>
      <c r="N70" s="1713"/>
      <c r="O70" s="1713"/>
      <c r="P70" s="1713"/>
      <c r="Q70" s="1713"/>
      <c r="R70" s="1713"/>
      <c r="S70" s="1713"/>
      <c r="T70" s="1713"/>
      <c r="U70" s="1713"/>
      <c r="V70" s="1713"/>
      <c r="W70" s="1713"/>
      <c r="X70" s="1713"/>
      <c r="Y70" s="1713"/>
      <c r="Z70" s="1713"/>
      <c r="AA70" s="1713"/>
      <c r="AB70" s="1713"/>
      <c r="AC70" s="1713"/>
      <c r="AD70" s="1713"/>
      <c r="AE70" s="1713"/>
      <c r="AF70" s="1713"/>
      <c r="AG70" s="1713"/>
      <c r="AH70" s="1713"/>
      <c r="AI70" s="1713"/>
      <c r="AJ70" s="1713"/>
      <c r="AK70" s="1713"/>
      <c r="AL70" s="1713"/>
      <c r="AM70" s="1713"/>
      <c r="AN70" s="1713"/>
      <c r="AO70" s="1713"/>
      <c r="AP70" s="1713"/>
      <c r="AQ70" s="1713"/>
      <c r="AR70" s="1713"/>
      <c r="AS70" s="1713"/>
      <c r="AT70" s="1713"/>
      <c r="AU70" s="649"/>
    </row>
    <row r="71" spans="1:47" ht="15" customHeight="1">
      <c r="A71" s="647"/>
      <c r="B71" s="651"/>
      <c r="C71" s="1657" t="s">
        <v>1464</v>
      </c>
      <c r="D71" s="1641" t="s">
        <v>1517</v>
      </c>
      <c r="E71" s="1648"/>
      <c r="F71" s="662" t="s">
        <v>1518</v>
      </c>
      <c r="G71" s="640">
        <v>3</v>
      </c>
      <c r="H71" s="1710"/>
      <c r="I71" s="1710"/>
      <c r="J71" s="1710"/>
      <c r="K71" s="1710"/>
      <c r="L71" s="1710"/>
      <c r="M71" s="1710"/>
      <c r="N71" s="1710"/>
      <c r="O71" s="1710"/>
      <c r="P71" s="1710"/>
      <c r="Q71" s="1710"/>
      <c r="R71" s="1710"/>
      <c r="S71" s="1710"/>
      <c r="T71" s="1710"/>
      <c r="U71" s="1710"/>
      <c r="V71" s="1710"/>
      <c r="W71" s="1710"/>
      <c r="X71" s="1710"/>
      <c r="Y71" s="1710"/>
      <c r="Z71" s="1710"/>
      <c r="AA71" s="1710"/>
      <c r="AB71" s="1710"/>
      <c r="AC71" s="1710"/>
      <c r="AD71" s="1710"/>
      <c r="AE71" s="1710"/>
      <c r="AF71" s="1710"/>
      <c r="AG71" s="1710"/>
      <c r="AH71" s="1710"/>
      <c r="AI71" s="1710"/>
      <c r="AJ71" s="1710"/>
      <c r="AK71" s="1710"/>
      <c r="AL71" s="1710"/>
      <c r="AM71" s="1710"/>
      <c r="AN71" s="1710"/>
      <c r="AO71" s="1710"/>
      <c r="AP71" s="1710"/>
      <c r="AQ71" s="1710"/>
      <c r="AR71" s="1710"/>
      <c r="AS71" s="1710"/>
      <c r="AT71" s="1710"/>
      <c r="AU71" s="649"/>
    </row>
    <row r="72" spans="1:47" ht="15" customHeight="1">
      <c r="A72" s="647"/>
      <c r="B72" s="651"/>
      <c r="C72" s="1658"/>
      <c r="D72" s="1643"/>
      <c r="E72" s="1649"/>
      <c r="F72" s="651" t="s">
        <v>1519</v>
      </c>
      <c r="G72" s="682">
        <v>2</v>
      </c>
      <c r="H72" s="1711"/>
      <c r="I72" s="1711"/>
      <c r="J72" s="1711"/>
      <c r="K72" s="1711"/>
      <c r="L72" s="1711"/>
      <c r="M72" s="1711"/>
      <c r="N72" s="1711"/>
      <c r="O72" s="1711"/>
      <c r="P72" s="1711"/>
      <c r="Q72" s="1711"/>
      <c r="R72" s="1711"/>
      <c r="S72" s="1711"/>
      <c r="T72" s="1711"/>
      <c r="U72" s="1711"/>
      <c r="V72" s="1711"/>
      <c r="W72" s="1711"/>
      <c r="X72" s="1711"/>
      <c r="Y72" s="1711"/>
      <c r="Z72" s="1711"/>
      <c r="AA72" s="1711"/>
      <c r="AB72" s="1711"/>
      <c r="AC72" s="1711"/>
      <c r="AD72" s="1711"/>
      <c r="AE72" s="1711"/>
      <c r="AF72" s="1711"/>
      <c r="AG72" s="1711"/>
      <c r="AH72" s="1711"/>
      <c r="AI72" s="1711"/>
      <c r="AJ72" s="1711"/>
      <c r="AK72" s="1711"/>
      <c r="AL72" s="1711"/>
      <c r="AM72" s="1711"/>
      <c r="AN72" s="1711"/>
      <c r="AO72" s="1711"/>
      <c r="AP72" s="1711"/>
      <c r="AQ72" s="1711"/>
      <c r="AR72" s="1711"/>
      <c r="AS72" s="1711"/>
      <c r="AT72" s="1711"/>
      <c r="AU72" s="649"/>
    </row>
    <row r="73" spans="1:47" ht="15" customHeight="1">
      <c r="A73" s="647"/>
      <c r="B73" s="651"/>
      <c r="C73" s="1658"/>
      <c r="D73" s="1643"/>
      <c r="E73" s="1649"/>
      <c r="F73" s="651" t="s">
        <v>1509</v>
      </c>
      <c r="G73" s="682">
        <v>1</v>
      </c>
      <c r="H73" s="1711"/>
      <c r="I73" s="1711"/>
      <c r="J73" s="1711"/>
      <c r="K73" s="1711"/>
      <c r="L73" s="1711"/>
      <c r="M73" s="1711"/>
      <c r="N73" s="1711"/>
      <c r="O73" s="1711"/>
      <c r="P73" s="1711"/>
      <c r="Q73" s="1711"/>
      <c r="R73" s="1711"/>
      <c r="S73" s="1711"/>
      <c r="T73" s="1711"/>
      <c r="U73" s="1711"/>
      <c r="V73" s="1711"/>
      <c r="W73" s="1711"/>
      <c r="X73" s="1711"/>
      <c r="Y73" s="1711"/>
      <c r="Z73" s="1711"/>
      <c r="AA73" s="1711"/>
      <c r="AB73" s="1711"/>
      <c r="AC73" s="1711"/>
      <c r="AD73" s="1711"/>
      <c r="AE73" s="1711"/>
      <c r="AF73" s="1711"/>
      <c r="AG73" s="1711"/>
      <c r="AH73" s="1711"/>
      <c r="AI73" s="1711"/>
      <c r="AJ73" s="1711"/>
      <c r="AK73" s="1711"/>
      <c r="AL73" s="1711"/>
      <c r="AM73" s="1711"/>
      <c r="AN73" s="1711"/>
      <c r="AO73" s="1711"/>
      <c r="AP73" s="1711"/>
      <c r="AQ73" s="1711"/>
      <c r="AR73" s="1711"/>
      <c r="AS73" s="1711"/>
      <c r="AT73" s="1711"/>
      <c r="AU73" s="649"/>
    </row>
    <row r="74" spans="1:47" ht="15" customHeight="1">
      <c r="A74" s="647"/>
      <c r="B74" s="651"/>
      <c r="C74" s="1659"/>
      <c r="D74" s="1644"/>
      <c r="E74" s="1650"/>
      <c r="F74" s="695" t="s">
        <v>1457</v>
      </c>
      <c r="G74" s="641">
        <v>0</v>
      </c>
      <c r="H74" s="1713"/>
      <c r="I74" s="1713"/>
      <c r="J74" s="1713"/>
      <c r="K74" s="1713"/>
      <c r="L74" s="1713"/>
      <c r="M74" s="1713"/>
      <c r="N74" s="1713"/>
      <c r="O74" s="1713"/>
      <c r="P74" s="1713"/>
      <c r="Q74" s="1713"/>
      <c r="R74" s="1713"/>
      <c r="S74" s="1713"/>
      <c r="T74" s="1713"/>
      <c r="U74" s="1713"/>
      <c r="V74" s="1713"/>
      <c r="W74" s="1713"/>
      <c r="X74" s="1713"/>
      <c r="Y74" s="1713"/>
      <c r="Z74" s="1713"/>
      <c r="AA74" s="1713"/>
      <c r="AB74" s="1713"/>
      <c r="AC74" s="1713"/>
      <c r="AD74" s="1713"/>
      <c r="AE74" s="1713"/>
      <c r="AF74" s="1713"/>
      <c r="AG74" s="1713"/>
      <c r="AH74" s="1713"/>
      <c r="AI74" s="1713"/>
      <c r="AJ74" s="1713"/>
      <c r="AK74" s="1713"/>
      <c r="AL74" s="1713"/>
      <c r="AM74" s="1713"/>
      <c r="AN74" s="1713"/>
      <c r="AO74" s="1713"/>
      <c r="AP74" s="1713"/>
      <c r="AQ74" s="1713"/>
      <c r="AR74" s="1713"/>
      <c r="AS74" s="1713"/>
      <c r="AT74" s="1713"/>
      <c r="AU74" s="649"/>
    </row>
    <row r="75" spans="1:47" ht="15" customHeight="1">
      <c r="A75" s="647"/>
      <c r="B75" s="651"/>
      <c r="C75" s="704" t="s">
        <v>1520</v>
      </c>
      <c r="D75" s="1634" t="s">
        <v>1521</v>
      </c>
      <c r="E75" s="1666"/>
      <c r="F75" s="676"/>
      <c r="G75" s="640"/>
      <c r="H75" s="1707"/>
      <c r="I75" s="1707"/>
      <c r="J75" s="1707"/>
      <c r="K75" s="1707"/>
      <c r="L75" s="1707"/>
      <c r="M75" s="1707"/>
      <c r="N75" s="1707"/>
      <c r="O75" s="1707"/>
      <c r="P75" s="1707"/>
      <c r="Q75" s="1707"/>
      <c r="R75" s="1707"/>
      <c r="S75" s="1707"/>
      <c r="T75" s="1707"/>
      <c r="U75" s="1707"/>
      <c r="V75" s="1707"/>
      <c r="W75" s="1707"/>
      <c r="X75" s="1707"/>
      <c r="Y75" s="1707"/>
      <c r="Z75" s="1707"/>
      <c r="AA75" s="1707"/>
      <c r="AB75" s="1707"/>
      <c r="AC75" s="1707"/>
      <c r="AD75" s="1707"/>
      <c r="AE75" s="1707"/>
      <c r="AF75" s="1707"/>
      <c r="AG75" s="1707"/>
      <c r="AH75" s="1707"/>
      <c r="AI75" s="1707"/>
      <c r="AJ75" s="1707"/>
      <c r="AK75" s="1707"/>
      <c r="AL75" s="1707"/>
      <c r="AM75" s="1707"/>
      <c r="AN75" s="1707"/>
      <c r="AO75" s="1707"/>
      <c r="AP75" s="1707"/>
      <c r="AQ75" s="1707"/>
      <c r="AR75" s="1707"/>
      <c r="AS75" s="1707"/>
      <c r="AT75" s="1707"/>
      <c r="AU75" s="649"/>
    </row>
    <row r="76" spans="1:47" ht="15" customHeight="1">
      <c r="A76" s="647"/>
      <c r="B76" s="651"/>
      <c r="C76" s="705"/>
      <c r="D76" s="1636" t="s">
        <v>1522</v>
      </c>
      <c r="E76" s="1638"/>
      <c r="F76" s="677" t="s">
        <v>1523</v>
      </c>
      <c r="G76" s="682">
        <v>4</v>
      </c>
      <c r="H76" s="1708"/>
      <c r="I76" s="1708"/>
      <c r="J76" s="1708"/>
      <c r="K76" s="1708"/>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8"/>
      <c r="AI76" s="1708"/>
      <c r="AJ76" s="1708"/>
      <c r="AK76" s="1708"/>
      <c r="AL76" s="1708"/>
      <c r="AM76" s="1708"/>
      <c r="AN76" s="1708"/>
      <c r="AO76" s="1708"/>
      <c r="AP76" s="1708"/>
      <c r="AQ76" s="1708"/>
      <c r="AR76" s="1708"/>
      <c r="AS76" s="1708"/>
      <c r="AT76" s="1708"/>
      <c r="AU76" s="649"/>
    </row>
    <row r="77" spans="1:47" ht="15" customHeight="1">
      <c r="A77" s="647"/>
      <c r="B77" s="651"/>
      <c r="C77" s="705"/>
      <c r="D77" s="1636" t="s">
        <v>1524</v>
      </c>
      <c r="E77" s="1638"/>
      <c r="F77" s="677" t="s">
        <v>1525</v>
      </c>
      <c r="G77" s="682">
        <v>3</v>
      </c>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c r="AI77" s="1708"/>
      <c r="AJ77" s="1708"/>
      <c r="AK77" s="1708"/>
      <c r="AL77" s="1708"/>
      <c r="AM77" s="1708"/>
      <c r="AN77" s="1708"/>
      <c r="AO77" s="1708"/>
      <c r="AP77" s="1708"/>
      <c r="AQ77" s="1708"/>
      <c r="AR77" s="1708"/>
      <c r="AS77" s="1708"/>
      <c r="AT77" s="1708"/>
      <c r="AU77" s="649"/>
    </row>
    <row r="78" spans="1:47" ht="15" customHeight="1">
      <c r="A78" s="647"/>
      <c r="B78" s="651"/>
      <c r="C78" s="705"/>
      <c r="D78" s="1636" t="s">
        <v>1526</v>
      </c>
      <c r="E78" s="1638"/>
      <c r="F78" s="677" t="s">
        <v>1527</v>
      </c>
      <c r="G78" s="682">
        <v>2</v>
      </c>
      <c r="H78" s="1708"/>
      <c r="I78" s="1708"/>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708"/>
      <c r="AI78" s="1708"/>
      <c r="AJ78" s="1708"/>
      <c r="AK78" s="1708"/>
      <c r="AL78" s="1708"/>
      <c r="AM78" s="1708"/>
      <c r="AN78" s="1708"/>
      <c r="AO78" s="1708"/>
      <c r="AP78" s="1708"/>
      <c r="AQ78" s="1708"/>
      <c r="AR78" s="1708"/>
      <c r="AS78" s="1708"/>
      <c r="AT78" s="1708"/>
      <c r="AU78" s="649"/>
    </row>
    <row r="79" spans="1:47" ht="15" customHeight="1">
      <c r="A79" s="647"/>
      <c r="B79" s="651"/>
      <c r="C79" s="705"/>
      <c r="D79" s="1636" t="s">
        <v>1528</v>
      </c>
      <c r="E79" s="1638"/>
      <c r="F79" s="677" t="s">
        <v>1529</v>
      </c>
      <c r="G79" s="682">
        <v>1</v>
      </c>
      <c r="H79" s="1708"/>
      <c r="I79" s="1708"/>
      <c r="J79" s="1708"/>
      <c r="K79" s="1708"/>
      <c r="L79" s="1708"/>
      <c r="M79" s="1708"/>
      <c r="N79" s="1708"/>
      <c r="O79" s="1708"/>
      <c r="P79" s="1708"/>
      <c r="Q79" s="1708"/>
      <c r="R79" s="1708"/>
      <c r="S79" s="1708"/>
      <c r="T79" s="1708"/>
      <c r="U79" s="1708"/>
      <c r="V79" s="1708"/>
      <c r="W79" s="1708"/>
      <c r="X79" s="1708"/>
      <c r="Y79" s="1708"/>
      <c r="Z79" s="1708"/>
      <c r="AA79" s="1708"/>
      <c r="AB79" s="1708"/>
      <c r="AC79" s="1708"/>
      <c r="AD79" s="1708"/>
      <c r="AE79" s="1708"/>
      <c r="AF79" s="1708"/>
      <c r="AG79" s="1708"/>
      <c r="AH79" s="1708"/>
      <c r="AI79" s="1708"/>
      <c r="AJ79" s="1708"/>
      <c r="AK79" s="1708"/>
      <c r="AL79" s="1708"/>
      <c r="AM79" s="1708"/>
      <c r="AN79" s="1708"/>
      <c r="AO79" s="1708"/>
      <c r="AP79" s="1708"/>
      <c r="AQ79" s="1708"/>
      <c r="AR79" s="1708"/>
      <c r="AS79" s="1708"/>
      <c r="AT79" s="1708"/>
      <c r="AU79" s="649"/>
    </row>
    <row r="80" spans="1:47" ht="15" customHeight="1">
      <c r="A80" s="647"/>
      <c r="B80" s="651"/>
      <c r="C80" s="705"/>
      <c r="D80" s="1636" t="s">
        <v>1530</v>
      </c>
      <c r="E80" s="1638"/>
      <c r="F80" s="677" t="s">
        <v>1457</v>
      </c>
      <c r="G80" s="682">
        <v>0</v>
      </c>
      <c r="H80" s="1708"/>
      <c r="I80" s="1708"/>
      <c r="J80" s="1708"/>
      <c r="K80" s="1708"/>
      <c r="L80" s="1708"/>
      <c r="M80" s="1708"/>
      <c r="N80" s="1708"/>
      <c r="O80" s="1708"/>
      <c r="P80" s="1708"/>
      <c r="Q80" s="1708"/>
      <c r="R80" s="1708"/>
      <c r="S80" s="1708"/>
      <c r="T80" s="1708"/>
      <c r="U80" s="1708"/>
      <c r="V80" s="1708"/>
      <c r="W80" s="1708"/>
      <c r="X80" s="1708"/>
      <c r="Y80" s="1708"/>
      <c r="Z80" s="1708"/>
      <c r="AA80" s="1708"/>
      <c r="AB80" s="1708"/>
      <c r="AC80" s="1708"/>
      <c r="AD80" s="1708"/>
      <c r="AE80" s="1708"/>
      <c r="AF80" s="1708"/>
      <c r="AG80" s="1708"/>
      <c r="AH80" s="1708"/>
      <c r="AI80" s="1708"/>
      <c r="AJ80" s="1708"/>
      <c r="AK80" s="1708"/>
      <c r="AL80" s="1708"/>
      <c r="AM80" s="1708"/>
      <c r="AN80" s="1708"/>
      <c r="AO80" s="1708"/>
      <c r="AP80" s="1708"/>
      <c r="AQ80" s="1708"/>
      <c r="AR80" s="1708"/>
      <c r="AS80" s="1708"/>
      <c r="AT80" s="1708"/>
      <c r="AU80" s="649"/>
    </row>
    <row r="81" spans="1:47" ht="15" customHeight="1">
      <c r="A81" s="647"/>
      <c r="B81" s="651"/>
      <c r="C81" s="706"/>
      <c r="D81" s="1636" t="s">
        <v>1531</v>
      </c>
      <c r="E81" s="1638"/>
      <c r="F81" s="677"/>
      <c r="G81" s="682"/>
      <c r="H81" s="1709"/>
      <c r="I81" s="1709"/>
      <c r="J81" s="1709"/>
      <c r="K81" s="1709"/>
      <c r="L81" s="1709"/>
      <c r="M81" s="1709"/>
      <c r="N81" s="1709"/>
      <c r="O81" s="1709"/>
      <c r="P81" s="1709"/>
      <c r="Q81" s="1709"/>
      <c r="R81" s="1709"/>
      <c r="S81" s="1709"/>
      <c r="T81" s="1709"/>
      <c r="U81" s="1709"/>
      <c r="V81" s="1709"/>
      <c r="W81" s="1709"/>
      <c r="X81" s="1709"/>
      <c r="Y81" s="1709"/>
      <c r="Z81" s="1709"/>
      <c r="AA81" s="1709"/>
      <c r="AB81" s="1709"/>
      <c r="AC81" s="1709"/>
      <c r="AD81" s="1709"/>
      <c r="AE81" s="1709"/>
      <c r="AF81" s="1709"/>
      <c r="AG81" s="1709"/>
      <c r="AH81" s="1709"/>
      <c r="AI81" s="1709"/>
      <c r="AJ81" s="1709"/>
      <c r="AK81" s="1709"/>
      <c r="AL81" s="1709"/>
      <c r="AM81" s="1709"/>
      <c r="AN81" s="1709"/>
      <c r="AO81" s="1709"/>
      <c r="AP81" s="1709"/>
      <c r="AQ81" s="1709"/>
      <c r="AR81" s="1709"/>
      <c r="AS81" s="1709"/>
      <c r="AT81" s="1709"/>
      <c r="AU81" s="649"/>
    </row>
    <row r="82" spans="1:47" ht="15" customHeight="1">
      <c r="A82" s="647"/>
      <c r="B82" s="651"/>
      <c r="C82" s="1657" t="s">
        <v>1499</v>
      </c>
      <c r="D82" s="1639" t="s">
        <v>1532</v>
      </c>
      <c r="E82" s="1640"/>
      <c r="F82" s="660"/>
      <c r="G82" s="661"/>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649"/>
    </row>
    <row r="83" spans="1:47" ht="15" customHeight="1">
      <c r="A83" s="647"/>
      <c r="B83" s="651"/>
      <c r="C83" s="1655"/>
      <c r="D83" s="1641" t="s">
        <v>1533</v>
      </c>
      <c r="E83" s="1642"/>
      <c r="F83" s="681" t="s">
        <v>1534</v>
      </c>
      <c r="G83" s="640">
        <v>3</v>
      </c>
      <c r="H83" s="1710"/>
      <c r="I83" s="1710"/>
      <c r="J83" s="1710"/>
      <c r="K83" s="1710"/>
      <c r="L83" s="1710"/>
      <c r="M83" s="1710"/>
      <c r="N83" s="1710"/>
      <c r="O83" s="1710"/>
      <c r="P83" s="1710"/>
      <c r="Q83" s="1710"/>
      <c r="R83" s="1710"/>
      <c r="S83" s="1710"/>
      <c r="T83" s="1710"/>
      <c r="U83" s="1710"/>
      <c r="V83" s="1710"/>
      <c r="W83" s="1710"/>
      <c r="X83" s="1710"/>
      <c r="Y83" s="1710"/>
      <c r="Z83" s="1710"/>
      <c r="AA83" s="1710"/>
      <c r="AB83" s="1710"/>
      <c r="AC83" s="1710"/>
      <c r="AD83" s="1710"/>
      <c r="AE83" s="1710"/>
      <c r="AF83" s="1710"/>
      <c r="AG83" s="1710"/>
      <c r="AH83" s="1710"/>
      <c r="AI83" s="1710"/>
      <c r="AJ83" s="1710"/>
      <c r="AK83" s="1710"/>
      <c r="AL83" s="1710"/>
      <c r="AM83" s="1710"/>
      <c r="AN83" s="1710"/>
      <c r="AO83" s="1710"/>
      <c r="AP83" s="1710"/>
      <c r="AQ83" s="1710"/>
      <c r="AR83" s="1710"/>
      <c r="AS83" s="1710"/>
      <c r="AT83" s="1710"/>
      <c r="AU83" s="649"/>
    </row>
    <row r="84" spans="1:47" ht="15" customHeight="1">
      <c r="A84" s="647"/>
      <c r="B84" s="651"/>
      <c r="C84" s="1655"/>
      <c r="D84" s="1643"/>
      <c r="E84" s="1151"/>
      <c r="F84" s="656" t="s">
        <v>1535</v>
      </c>
      <c r="G84" s="682">
        <v>2</v>
      </c>
      <c r="H84" s="1711"/>
      <c r="I84" s="1711"/>
      <c r="J84" s="1711"/>
      <c r="K84" s="1711"/>
      <c r="L84" s="1711"/>
      <c r="M84" s="1711"/>
      <c r="N84" s="1711"/>
      <c r="O84" s="1711"/>
      <c r="P84" s="1711"/>
      <c r="Q84" s="1711"/>
      <c r="R84" s="1711"/>
      <c r="S84" s="1711"/>
      <c r="T84" s="1711"/>
      <c r="U84" s="1711"/>
      <c r="V84" s="1711"/>
      <c r="W84" s="1711"/>
      <c r="X84" s="1711"/>
      <c r="Y84" s="1711"/>
      <c r="Z84" s="1711"/>
      <c r="AA84" s="1711"/>
      <c r="AB84" s="1711"/>
      <c r="AC84" s="1711"/>
      <c r="AD84" s="1711"/>
      <c r="AE84" s="1711"/>
      <c r="AF84" s="1711"/>
      <c r="AG84" s="1711"/>
      <c r="AH84" s="1711"/>
      <c r="AI84" s="1711"/>
      <c r="AJ84" s="1711"/>
      <c r="AK84" s="1711"/>
      <c r="AL84" s="1711"/>
      <c r="AM84" s="1711"/>
      <c r="AN84" s="1711"/>
      <c r="AO84" s="1711"/>
      <c r="AP84" s="1711"/>
      <c r="AQ84" s="1711"/>
      <c r="AR84" s="1711"/>
      <c r="AS84" s="1711"/>
      <c r="AT84" s="1711"/>
      <c r="AU84" s="649"/>
    </row>
    <row r="85" spans="1:47" ht="15" customHeight="1">
      <c r="A85" s="647"/>
      <c r="B85" s="651"/>
      <c r="C85" s="1655"/>
      <c r="D85" s="1643"/>
      <c r="E85" s="1151"/>
      <c r="F85" s="656" t="s">
        <v>1536</v>
      </c>
      <c r="G85" s="682">
        <v>1</v>
      </c>
      <c r="H85" s="1711"/>
      <c r="I85" s="1711"/>
      <c r="J85" s="1711"/>
      <c r="K85" s="1711"/>
      <c r="L85" s="1711"/>
      <c r="M85" s="1711"/>
      <c r="N85" s="1711"/>
      <c r="O85" s="1711"/>
      <c r="P85" s="1711"/>
      <c r="Q85" s="1711"/>
      <c r="R85" s="1711"/>
      <c r="S85" s="1711"/>
      <c r="T85" s="1711"/>
      <c r="U85" s="1711"/>
      <c r="V85" s="1711"/>
      <c r="W85" s="1711"/>
      <c r="X85" s="1711"/>
      <c r="Y85" s="1711"/>
      <c r="Z85" s="1711"/>
      <c r="AA85" s="1711"/>
      <c r="AB85" s="1711"/>
      <c r="AC85" s="1711"/>
      <c r="AD85" s="1711"/>
      <c r="AE85" s="1711"/>
      <c r="AF85" s="1711"/>
      <c r="AG85" s="1711"/>
      <c r="AH85" s="1711"/>
      <c r="AI85" s="1711"/>
      <c r="AJ85" s="1711"/>
      <c r="AK85" s="1711"/>
      <c r="AL85" s="1711"/>
      <c r="AM85" s="1711"/>
      <c r="AN85" s="1711"/>
      <c r="AO85" s="1711"/>
      <c r="AP85" s="1711"/>
      <c r="AQ85" s="1711"/>
      <c r="AR85" s="1711"/>
      <c r="AS85" s="1711"/>
      <c r="AT85" s="1711"/>
      <c r="AU85" s="649"/>
    </row>
    <row r="86" spans="1:47" ht="15" customHeight="1">
      <c r="A86" s="647" t="s">
        <v>112</v>
      </c>
      <c r="B86" s="651"/>
      <c r="C86" s="1655"/>
      <c r="D86" s="1644"/>
      <c r="E86" s="1645"/>
      <c r="F86" s="659" t="s">
        <v>1481</v>
      </c>
      <c r="G86" s="641">
        <v>0</v>
      </c>
      <c r="H86" s="1713"/>
      <c r="I86" s="1713"/>
      <c r="J86" s="1713"/>
      <c r="K86" s="1713"/>
      <c r="L86" s="1713"/>
      <c r="M86" s="1713"/>
      <c r="N86" s="1713"/>
      <c r="O86" s="1713"/>
      <c r="P86" s="1713"/>
      <c r="Q86" s="1713"/>
      <c r="R86" s="1713"/>
      <c r="S86" s="1713"/>
      <c r="T86" s="1713"/>
      <c r="U86" s="1713"/>
      <c r="V86" s="1713"/>
      <c r="W86" s="1713"/>
      <c r="X86" s="1713"/>
      <c r="Y86" s="1713"/>
      <c r="Z86" s="1713"/>
      <c r="AA86" s="1713"/>
      <c r="AB86" s="1713"/>
      <c r="AC86" s="1713"/>
      <c r="AD86" s="1713"/>
      <c r="AE86" s="1713"/>
      <c r="AF86" s="1713"/>
      <c r="AG86" s="1713"/>
      <c r="AH86" s="1713"/>
      <c r="AI86" s="1713"/>
      <c r="AJ86" s="1713"/>
      <c r="AK86" s="1713"/>
      <c r="AL86" s="1713"/>
      <c r="AM86" s="1713"/>
      <c r="AN86" s="1713"/>
      <c r="AO86" s="1713"/>
      <c r="AP86" s="1713"/>
      <c r="AQ86" s="1713"/>
      <c r="AR86" s="1713"/>
      <c r="AS86" s="1713"/>
      <c r="AT86" s="1713"/>
      <c r="AU86" s="649"/>
    </row>
    <row r="87" spans="1:47" ht="15" customHeight="1">
      <c r="A87" s="647"/>
      <c r="B87" s="651"/>
      <c r="C87" s="1655"/>
      <c r="D87" s="1641" t="s">
        <v>1537</v>
      </c>
      <c r="E87" s="1642"/>
      <c r="F87" s="681" t="s">
        <v>1456</v>
      </c>
      <c r="G87" s="640">
        <v>3</v>
      </c>
      <c r="H87" s="1710"/>
      <c r="I87" s="1710"/>
      <c r="J87" s="1710"/>
      <c r="K87" s="1710"/>
      <c r="L87" s="1710"/>
      <c r="M87" s="1710"/>
      <c r="N87" s="1710"/>
      <c r="O87" s="1710"/>
      <c r="P87" s="1710"/>
      <c r="Q87" s="1710"/>
      <c r="R87" s="1710"/>
      <c r="S87" s="1710"/>
      <c r="T87" s="1710"/>
      <c r="U87" s="1710"/>
      <c r="V87" s="1710"/>
      <c r="W87" s="1710"/>
      <c r="X87" s="1710"/>
      <c r="Y87" s="1710"/>
      <c r="Z87" s="1710"/>
      <c r="AA87" s="1710"/>
      <c r="AB87" s="1710"/>
      <c r="AC87" s="1710"/>
      <c r="AD87" s="1710"/>
      <c r="AE87" s="1710"/>
      <c r="AF87" s="1710"/>
      <c r="AG87" s="1710"/>
      <c r="AH87" s="1710"/>
      <c r="AI87" s="1710"/>
      <c r="AJ87" s="1710"/>
      <c r="AK87" s="1710"/>
      <c r="AL87" s="1710"/>
      <c r="AM87" s="1710"/>
      <c r="AN87" s="1710"/>
      <c r="AO87" s="1710"/>
      <c r="AP87" s="1710"/>
      <c r="AQ87" s="1710"/>
      <c r="AR87" s="1710"/>
      <c r="AS87" s="1710"/>
      <c r="AT87" s="1710"/>
      <c r="AU87" s="649"/>
    </row>
    <row r="88" spans="1:47" ht="15" customHeight="1">
      <c r="A88" s="647"/>
      <c r="B88" s="651"/>
      <c r="C88" s="1656"/>
      <c r="D88" s="1644" t="s">
        <v>1538</v>
      </c>
      <c r="E88" s="1645"/>
      <c r="F88" s="659" t="s">
        <v>1457</v>
      </c>
      <c r="G88" s="641">
        <v>0</v>
      </c>
      <c r="H88" s="1713"/>
      <c r="I88" s="1713"/>
      <c r="J88" s="1713"/>
      <c r="K88" s="1713"/>
      <c r="L88" s="1713"/>
      <c r="M88" s="1713"/>
      <c r="N88" s="1713"/>
      <c r="O88" s="1713"/>
      <c r="P88" s="1713"/>
      <c r="Q88" s="1713"/>
      <c r="R88" s="1713"/>
      <c r="S88" s="1713"/>
      <c r="T88" s="1713"/>
      <c r="U88" s="1713"/>
      <c r="V88" s="1713"/>
      <c r="W88" s="1713"/>
      <c r="X88" s="1713"/>
      <c r="Y88" s="1713"/>
      <c r="Z88" s="1713"/>
      <c r="AA88" s="1713"/>
      <c r="AB88" s="1713"/>
      <c r="AC88" s="1713"/>
      <c r="AD88" s="1713"/>
      <c r="AE88" s="1713"/>
      <c r="AF88" s="1713"/>
      <c r="AG88" s="1713"/>
      <c r="AH88" s="1713"/>
      <c r="AI88" s="1713"/>
      <c r="AJ88" s="1713"/>
      <c r="AK88" s="1713"/>
      <c r="AL88" s="1713"/>
      <c r="AM88" s="1713"/>
      <c r="AN88" s="1713"/>
      <c r="AO88" s="1713"/>
      <c r="AP88" s="1713"/>
      <c r="AQ88" s="1713"/>
      <c r="AR88" s="1713"/>
      <c r="AS88" s="1713"/>
      <c r="AT88" s="1713"/>
      <c r="AU88" s="649"/>
    </row>
    <row r="89" spans="1:47" ht="15" customHeight="1">
      <c r="A89" s="647"/>
      <c r="B89" s="651"/>
      <c r="C89" s="1654" t="s">
        <v>1539</v>
      </c>
      <c r="D89" s="1641" t="s">
        <v>1540</v>
      </c>
      <c r="E89" s="1723"/>
      <c r="F89" s="681" t="s">
        <v>1541</v>
      </c>
      <c r="G89" s="640">
        <v>4</v>
      </c>
      <c r="H89" s="1710"/>
      <c r="I89" s="1710"/>
      <c r="J89" s="1710"/>
      <c r="K89" s="1710"/>
      <c r="L89" s="1710"/>
      <c r="M89" s="1710"/>
      <c r="N89" s="1710"/>
      <c r="O89" s="1710"/>
      <c r="P89" s="1710"/>
      <c r="Q89" s="1710"/>
      <c r="R89" s="1710"/>
      <c r="S89" s="1710"/>
      <c r="T89" s="1710"/>
      <c r="U89" s="1710"/>
      <c r="V89" s="1710"/>
      <c r="W89" s="1710"/>
      <c r="X89" s="1710"/>
      <c r="Y89" s="1710"/>
      <c r="Z89" s="1710"/>
      <c r="AA89" s="1710"/>
      <c r="AB89" s="1710"/>
      <c r="AC89" s="1710"/>
      <c r="AD89" s="1710"/>
      <c r="AE89" s="1710"/>
      <c r="AF89" s="1710"/>
      <c r="AG89" s="1710"/>
      <c r="AH89" s="1710"/>
      <c r="AI89" s="1710"/>
      <c r="AJ89" s="1710"/>
      <c r="AK89" s="1710"/>
      <c r="AL89" s="1710"/>
      <c r="AM89" s="1710"/>
      <c r="AN89" s="1710"/>
      <c r="AO89" s="1710"/>
      <c r="AP89" s="1710"/>
      <c r="AQ89" s="1710"/>
      <c r="AR89" s="1710"/>
      <c r="AS89" s="1710"/>
      <c r="AT89" s="1710"/>
      <c r="AU89" s="649"/>
    </row>
    <row r="90" spans="1:47" ht="15" customHeight="1">
      <c r="A90" s="647"/>
      <c r="B90" s="651"/>
      <c r="C90" s="1655"/>
      <c r="D90" s="1643"/>
      <c r="E90" s="1724"/>
      <c r="F90" s="656" t="s">
        <v>1542</v>
      </c>
      <c r="G90" s="682">
        <v>3</v>
      </c>
      <c r="H90" s="1711"/>
      <c r="I90" s="1711"/>
      <c r="J90" s="1711"/>
      <c r="K90" s="1711"/>
      <c r="L90" s="1711"/>
      <c r="M90" s="1711"/>
      <c r="N90" s="1711"/>
      <c r="O90" s="1711"/>
      <c r="P90" s="1711"/>
      <c r="Q90" s="1711"/>
      <c r="R90" s="1711"/>
      <c r="S90" s="1711"/>
      <c r="T90" s="1711"/>
      <c r="U90" s="1711"/>
      <c r="V90" s="1711"/>
      <c r="W90" s="1711"/>
      <c r="X90" s="1711"/>
      <c r="Y90" s="1711"/>
      <c r="Z90" s="1711"/>
      <c r="AA90" s="1711"/>
      <c r="AB90" s="1711"/>
      <c r="AC90" s="1711"/>
      <c r="AD90" s="1711"/>
      <c r="AE90" s="1711"/>
      <c r="AF90" s="1711"/>
      <c r="AG90" s="1711"/>
      <c r="AH90" s="1711"/>
      <c r="AI90" s="1711"/>
      <c r="AJ90" s="1711"/>
      <c r="AK90" s="1711"/>
      <c r="AL90" s="1711"/>
      <c r="AM90" s="1711"/>
      <c r="AN90" s="1711"/>
      <c r="AO90" s="1711"/>
      <c r="AP90" s="1711"/>
      <c r="AQ90" s="1711"/>
      <c r="AR90" s="1711"/>
      <c r="AS90" s="1711"/>
      <c r="AT90" s="1711"/>
      <c r="AU90" s="649"/>
    </row>
    <row r="91" spans="1:47" ht="15" customHeight="1">
      <c r="A91" s="647"/>
      <c r="B91" s="651"/>
      <c r="C91" s="1655"/>
      <c r="D91" s="1643"/>
      <c r="E91" s="1724"/>
      <c r="F91" s="656" t="s">
        <v>1543</v>
      </c>
      <c r="G91" s="682">
        <v>2</v>
      </c>
      <c r="H91" s="1711"/>
      <c r="I91" s="1711"/>
      <c r="J91" s="1711"/>
      <c r="K91" s="1711"/>
      <c r="L91" s="1711"/>
      <c r="M91" s="1711"/>
      <c r="N91" s="1711"/>
      <c r="O91" s="1711"/>
      <c r="P91" s="1711"/>
      <c r="Q91" s="1711"/>
      <c r="R91" s="1711"/>
      <c r="S91" s="1711"/>
      <c r="T91" s="1711"/>
      <c r="U91" s="1711"/>
      <c r="V91" s="1711"/>
      <c r="W91" s="1711"/>
      <c r="X91" s="1711"/>
      <c r="Y91" s="1711"/>
      <c r="Z91" s="1711"/>
      <c r="AA91" s="1711"/>
      <c r="AB91" s="1711"/>
      <c r="AC91" s="1711"/>
      <c r="AD91" s="1711"/>
      <c r="AE91" s="1711"/>
      <c r="AF91" s="1711"/>
      <c r="AG91" s="1711"/>
      <c r="AH91" s="1711"/>
      <c r="AI91" s="1711"/>
      <c r="AJ91" s="1711"/>
      <c r="AK91" s="1711"/>
      <c r="AL91" s="1711"/>
      <c r="AM91" s="1711"/>
      <c r="AN91" s="1711"/>
      <c r="AO91" s="1711"/>
      <c r="AP91" s="1711"/>
      <c r="AQ91" s="1711"/>
      <c r="AR91" s="1711"/>
      <c r="AS91" s="1711"/>
      <c r="AT91" s="1711"/>
      <c r="AU91" s="649"/>
    </row>
    <row r="92" spans="1:47" ht="15" customHeight="1">
      <c r="A92" s="647"/>
      <c r="B92" s="651"/>
      <c r="C92" s="1655"/>
      <c r="D92" s="1643"/>
      <c r="E92" s="1724"/>
      <c r="F92" s="656" t="s">
        <v>1544</v>
      </c>
      <c r="G92" s="682">
        <v>1</v>
      </c>
      <c r="H92" s="1711"/>
      <c r="I92" s="1711"/>
      <c r="J92" s="1711"/>
      <c r="K92" s="1711"/>
      <c r="L92" s="1711"/>
      <c r="M92" s="1711"/>
      <c r="N92" s="1711"/>
      <c r="O92" s="1711"/>
      <c r="P92" s="1711"/>
      <c r="Q92" s="1711"/>
      <c r="R92" s="1711"/>
      <c r="S92" s="1711"/>
      <c r="T92" s="1711"/>
      <c r="U92" s="1711"/>
      <c r="V92" s="1711"/>
      <c r="W92" s="1711"/>
      <c r="X92" s="1711"/>
      <c r="Y92" s="1711"/>
      <c r="Z92" s="1711"/>
      <c r="AA92" s="1711"/>
      <c r="AB92" s="1711"/>
      <c r="AC92" s="1711"/>
      <c r="AD92" s="1711"/>
      <c r="AE92" s="1711"/>
      <c r="AF92" s="1711"/>
      <c r="AG92" s="1711"/>
      <c r="AH92" s="1711"/>
      <c r="AI92" s="1711"/>
      <c r="AJ92" s="1711"/>
      <c r="AK92" s="1711"/>
      <c r="AL92" s="1711"/>
      <c r="AM92" s="1711"/>
      <c r="AN92" s="1711"/>
      <c r="AO92" s="1711"/>
      <c r="AP92" s="1711"/>
      <c r="AQ92" s="1711"/>
      <c r="AR92" s="1711"/>
      <c r="AS92" s="1711"/>
      <c r="AT92" s="1711"/>
      <c r="AU92" s="649"/>
    </row>
    <row r="93" spans="1:47" ht="15" customHeight="1">
      <c r="A93" s="647"/>
      <c r="B93" s="651"/>
      <c r="C93" s="1656"/>
      <c r="D93" s="1644"/>
      <c r="E93" s="1725"/>
      <c r="F93" s="659" t="s">
        <v>1493</v>
      </c>
      <c r="G93" s="641">
        <v>0</v>
      </c>
      <c r="H93" s="1713"/>
      <c r="I93" s="1713"/>
      <c r="J93" s="1713"/>
      <c r="K93" s="1713"/>
      <c r="L93" s="1713"/>
      <c r="M93" s="1713"/>
      <c r="N93" s="1713"/>
      <c r="O93" s="1713"/>
      <c r="P93" s="1713"/>
      <c r="Q93" s="1713"/>
      <c r="R93" s="1713"/>
      <c r="S93" s="1713"/>
      <c r="T93" s="1713"/>
      <c r="U93" s="1713"/>
      <c r="V93" s="1713"/>
      <c r="W93" s="1713"/>
      <c r="X93" s="1713"/>
      <c r="Y93" s="1713"/>
      <c r="Z93" s="1713"/>
      <c r="AA93" s="1713"/>
      <c r="AB93" s="1713"/>
      <c r="AC93" s="1713"/>
      <c r="AD93" s="1713"/>
      <c r="AE93" s="1713"/>
      <c r="AF93" s="1713"/>
      <c r="AG93" s="1713"/>
      <c r="AH93" s="1713"/>
      <c r="AI93" s="1713"/>
      <c r="AJ93" s="1713"/>
      <c r="AK93" s="1713"/>
      <c r="AL93" s="1713"/>
      <c r="AM93" s="1713"/>
      <c r="AN93" s="1713"/>
      <c r="AO93" s="1713"/>
      <c r="AP93" s="1713"/>
      <c r="AQ93" s="1713"/>
      <c r="AR93" s="1713"/>
      <c r="AS93" s="1713"/>
      <c r="AT93" s="1713"/>
      <c r="AU93" s="649"/>
    </row>
    <row r="94" spans="1:47" ht="15" customHeight="1">
      <c r="A94" s="647"/>
      <c r="B94" s="654"/>
      <c r="C94" s="1667" t="s">
        <v>1545</v>
      </c>
      <c r="D94" s="1634" t="s">
        <v>1546</v>
      </c>
      <c r="E94" s="1635"/>
      <c r="F94" s="681"/>
      <c r="G94" s="640"/>
      <c r="H94" s="1707"/>
      <c r="I94" s="1707"/>
      <c r="J94" s="1707"/>
      <c r="K94" s="1707"/>
      <c r="L94" s="1707"/>
      <c r="M94" s="1707"/>
      <c r="N94" s="1707"/>
      <c r="O94" s="1707"/>
      <c r="P94" s="1707"/>
      <c r="Q94" s="1707"/>
      <c r="R94" s="1707"/>
      <c r="S94" s="1707"/>
      <c r="T94" s="1707"/>
      <c r="U94" s="1707"/>
      <c r="V94" s="1707"/>
      <c r="W94" s="1707"/>
      <c r="X94" s="1707"/>
      <c r="Y94" s="1707"/>
      <c r="Z94" s="1707"/>
      <c r="AA94" s="1707"/>
      <c r="AB94" s="1707"/>
      <c r="AC94" s="1707"/>
      <c r="AD94" s="1707"/>
      <c r="AE94" s="1707"/>
      <c r="AF94" s="1707"/>
      <c r="AG94" s="1707"/>
      <c r="AH94" s="1707"/>
      <c r="AI94" s="1707"/>
      <c r="AJ94" s="1707"/>
      <c r="AK94" s="1707"/>
      <c r="AL94" s="1707"/>
      <c r="AM94" s="1707"/>
      <c r="AN94" s="1707"/>
      <c r="AO94" s="1707"/>
      <c r="AP94" s="1707"/>
      <c r="AQ94" s="1707"/>
      <c r="AR94" s="1707"/>
      <c r="AS94" s="1707"/>
      <c r="AT94" s="1707"/>
      <c r="AU94" s="649"/>
    </row>
    <row r="95" spans="1:47" ht="15" customHeight="1">
      <c r="A95" s="647"/>
      <c r="B95" s="654"/>
      <c r="C95" s="1668"/>
      <c r="D95" s="1646" t="s">
        <v>1547</v>
      </c>
      <c r="E95" s="1637"/>
      <c r="F95" s="707" t="s">
        <v>1548</v>
      </c>
      <c r="G95" s="708">
        <v>3</v>
      </c>
      <c r="H95" s="1708"/>
      <c r="I95" s="1708"/>
      <c r="J95" s="1708"/>
      <c r="K95" s="1708"/>
      <c r="L95" s="1708"/>
      <c r="M95" s="1708"/>
      <c r="N95" s="1708"/>
      <c r="O95" s="1708"/>
      <c r="P95" s="1708"/>
      <c r="Q95" s="1708"/>
      <c r="R95" s="1708"/>
      <c r="S95" s="1708"/>
      <c r="T95" s="1708"/>
      <c r="U95" s="1708"/>
      <c r="V95" s="1708"/>
      <c r="W95" s="1708"/>
      <c r="X95" s="1708"/>
      <c r="Y95" s="1708"/>
      <c r="Z95" s="1708"/>
      <c r="AA95" s="1708"/>
      <c r="AB95" s="1708"/>
      <c r="AC95" s="1708"/>
      <c r="AD95" s="1708"/>
      <c r="AE95" s="1708"/>
      <c r="AF95" s="1708"/>
      <c r="AG95" s="1708"/>
      <c r="AH95" s="1708"/>
      <c r="AI95" s="1708"/>
      <c r="AJ95" s="1708"/>
      <c r="AK95" s="1708"/>
      <c r="AL95" s="1708"/>
      <c r="AM95" s="1708"/>
      <c r="AN95" s="1708"/>
      <c r="AO95" s="1708"/>
      <c r="AP95" s="1708"/>
      <c r="AQ95" s="1708"/>
      <c r="AR95" s="1708"/>
      <c r="AS95" s="1708"/>
      <c r="AT95" s="1708"/>
      <c r="AU95" s="649"/>
    </row>
    <row r="96" spans="1:47" ht="15" customHeight="1">
      <c r="A96" s="647"/>
      <c r="B96" s="654"/>
      <c r="C96" s="1668"/>
      <c r="D96" s="1646" t="s">
        <v>1549</v>
      </c>
      <c r="E96" s="1637"/>
      <c r="F96" s="707" t="s">
        <v>1550</v>
      </c>
      <c r="G96" s="708">
        <v>2</v>
      </c>
      <c r="H96" s="1708"/>
      <c r="I96" s="1708"/>
      <c r="J96" s="1708"/>
      <c r="K96" s="1708"/>
      <c r="L96" s="1708"/>
      <c r="M96" s="1708"/>
      <c r="N96" s="1708"/>
      <c r="O96" s="1708"/>
      <c r="P96" s="1708"/>
      <c r="Q96" s="1708"/>
      <c r="R96" s="1708"/>
      <c r="S96" s="1708"/>
      <c r="T96" s="1708"/>
      <c r="U96" s="1708"/>
      <c r="V96" s="1708"/>
      <c r="W96" s="1708"/>
      <c r="X96" s="1708"/>
      <c r="Y96" s="1708"/>
      <c r="Z96" s="1708"/>
      <c r="AA96" s="1708"/>
      <c r="AB96" s="1708"/>
      <c r="AC96" s="1708"/>
      <c r="AD96" s="1708"/>
      <c r="AE96" s="1708"/>
      <c r="AF96" s="1708"/>
      <c r="AG96" s="1708"/>
      <c r="AH96" s="1708"/>
      <c r="AI96" s="1708"/>
      <c r="AJ96" s="1708"/>
      <c r="AK96" s="1708"/>
      <c r="AL96" s="1708"/>
      <c r="AM96" s="1708"/>
      <c r="AN96" s="1708"/>
      <c r="AO96" s="1708"/>
      <c r="AP96" s="1708"/>
      <c r="AQ96" s="1708"/>
      <c r="AR96" s="1708"/>
      <c r="AS96" s="1708"/>
      <c r="AT96" s="1708"/>
      <c r="AU96" s="649"/>
    </row>
    <row r="97" spans="1:47" ht="15" customHeight="1">
      <c r="A97" s="647"/>
      <c r="B97" s="654"/>
      <c r="C97" s="1668"/>
      <c r="D97" s="1646" t="s">
        <v>1551</v>
      </c>
      <c r="E97" s="1637"/>
      <c r="F97" s="707" t="s">
        <v>1552</v>
      </c>
      <c r="G97" s="708">
        <v>1</v>
      </c>
      <c r="H97" s="1708"/>
      <c r="I97" s="1708"/>
      <c r="J97" s="1708"/>
      <c r="K97" s="1708"/>
      <c r="L97" s="1708"/>
      <c r="M97" s="1708"/>
      <c r="N97" s="1708"/>
      <c r="O97" s="1708"/>
      <c r="P97" s="1708"/>
      <c r="Q97" s="1708"/>
      <c r="R97" s="1708"/>
      <c r="S97" s="1708"/>
      <c r="T97" s="1708"/>
      <c r="U97" s="1708"/>
      <c r="V97" s="1708"/>
      <c r="W97" s="1708"/>
      <c r="X97" s="1708"/>
      <c r="Y97" s="1708"/>
      <c r="Z97" s="1708"/>
      <c r="AA97" s="1708"/>
      <c r="AB97" s="1708"/>
      <c r="AC97" s="1708"/>
      <c r="AD97" s="1708"/>
      <c r="AE97" s="1708"/>
      <c r="AF97" s="1708"/>
      <c r="AG97" s="1708"/>
      <c r="AH97" s="1708"/>
      <c r="AI97" s="1708"/>
      <c r="AJ97" s="1708"/>
      <c r="AK97" s="1708"/>
      <c r="AL97" s="1708"/>
      <c r="AM97" s="1708"/>
      <c r="AN97" s="1708"/>
      <c r="AO97" s="1708"/>
      <c r="AP97" s="1708"/>
      <c r="AQ97" s="1708"/>
      <c r="AR97" s="1708"/>
      <c r="AS97" s="1708"/>
      <c r="AT97" s="1708"/>
      <c r="AU97" s="649"/>
    </row>
    <row r="98" spans="1:47" ht="15" customHeight="1">
      <c r="A98" s="647"/>
      <c r="B98" s="654"/>
      <c r="C98" s="1668"/>
      <c r="D98" s="1646" t="s">
        <v>1553</v>
      </c>
      <c r="E98" s="1637"/>
      <c r="F98" s="707" t="s">
        <v>1493</v>
      </c>
      <c r="G98" s="708">
        <v>0</v>
      </c>
      <c r="H98" s="1708"/>
      <c r="I98" s="1708"/>
      <c r="J98" s="1708"/>
      <c r="K98" s="1708"/>
      <c r="L98" s="1708"/>
      <c r="M98" s="1708"/>
      <c r="N98" s="1708"/>
      <c r="O98" s="1708"/>
      <c r="P98" s="1708"/>
      <c r="Q98" s="1708"/>
      <c r="R98" s="1708"/>
      <c r="S98" s="1708"/>
      <c r="T98" s="1708"/>
      <c r="U98" s="1708"/>
      <c r="V98" s="1708"/>
      <c r="W98" s="1708"/>
      <c r="X98" s="1708"/>
      <c r="Y98" s="1708"/>
      <c r="Z98" s="1708"/>
      <c r="AA98" s="1708"/>
      <c r="AB98" s="1708"/>
      <c r="AC98" s="1708"/>
      <c r="AD98" s="1708"/>
      <c r="AE98" s="1708"/>
      <c r="AF98" s="1708"/>
      <c r="AG98" s="1708"/>
      <c r="AH98" s="1708"/>
      <c r="AI98" s="1708"/>
      <c r="AJ98" s="1708"/>
      <c r="AK98" s="1708"/>
      <c r="AL98" s="1708"/>
      <c r="AM98" s="1708"/>
      <c r="AN98" s="1708"/>
      <c r="AO98" s="1708"/>
      <c r="AP98" s="1708"/>
      <c r="AQ98" s="1708"/>
      <c r="AR98" s="1708"/>
      <c r="AS98" s="1708"/>
      <c r="AT98" s="1708"/>
      <c r="AU98" s="649"/>
    </row>
    <row r="99" spans="1:47" ht="15" customHeight="1">
      <c r="A99" s="647"/>
      <c r="B99" s="654"/>
      <c r="C99" s="1668"/>
      <c r="D99" s="1647" t="s">
        <v>1554</v>
      </c>
      <c r="E99" s="1633"/>
      <c r="F99" s="659"/>
      <c r="G99" s="641"/>
      <c r="H99" s="1709"/>
      <c r="I99" s="1709"/>
      <c r="J99" s="1709"/>
      <c r="K99" s="1709"/>
      <c r="L99" s="1709"/>
      <c r="M99" s="1709"/>
      <c r="N99" s="1709"/>
      <c r="O99" s="1709"/>
      <c r="P99" s="1709"/>
      <c r="Q99" s="1709"/>
      <c r="R99" s="1709"/>
      <c r="S99" s="1709"/>
      <c r="T99" s="1709"/>
      <c r="U99" s="1709"/>
      <c r="V99" s="1709"/>
      <c r="W99" s="1709"/>
      <c r="X99" s="1709"/>
      <c r="Y99" s="1709"/>
      <c r="Z99" s="1709"/>
      <c r="AA99" s="1709"/>
      <c r="AB99" s="1709"/>
      <c r="AC99" s="1709"/>
      <c r="AD99" s="1709"/>
      <c r="AE99" s="1709"/>
      <c r="AF99" s="1709"/>
      <c r="AG99" s="1709"/>
      <c r="AH99" s="1709"/>
      <c r="AI99" s="1709"/>
      <c r="AJ99" s="1709"/>
      <c r="AK99" s="1709"/>
      <c r="AL99" s="1709"/>
      <c r="AM99" s="1709"/>
      <c r="AN99" s="1709"/>
      <c r="AO99" s="1709"/>
      <c r="AP99" s="1709"/>
      <c r="AQ99" s="1709"/>
      <c r="AR99" s="1709"/>
      <c r="AS99" s="1709"/>
      <c r="AT99" s="1709"/>
      <c r="AU99" s="649"/>
    </row>
    <row r="100" spans="1:47" ht="15" customHeight="1">
      <c r="A100" s="647"/>
      <c r="B100" s="651"/>
      <c r="C100" s="1654" t="s">
        <v>1555</v>
      </c>
      <c r="D100" s="1641" t="s">
        <v>1556</v>
      </c>
      <c r="E100" s="1723"/>
      <c r="F100" s="681" t="s">
        <v>1456</v>
      </c>
      <c r="G100" s="640">
        <v>2</v>
      </c>
      <c r="H100" s="1710"/>
      <c r="I100" s="1710"/>
      <c r="J100" s="1710"/>
      <c r="K100" s="1710"/>
      <c r="L100" s="1710"/>
      <c r="M100" s="1710"/>
      <c r="N100" s="1710"/>
      <c r="O100" s="1710"/>
      <c r="P100" s="1710"/>
      <c r="Q100" s="1710"/>
      <c r="R100" s="1710"/>
      <c r="S100" s="1710"/>
      <c r="T100" s="1710"/>
      <c r="U100" s="1710"/>
      <c r="V100" s="1710"/>
      <c r="W100" s="1710"/>
      <c r="X100" s="1710"/>
      <c r="Y100" s="1710"/>
      <c r="Z100" s="1710"/>
      <c r="AA100" s="1710"/>
      <c r="AB100" s="1710"/>
      <c r="AC100" s="1710"/>
      <c r="AD100" s="1710"/>
      <c r="AE100" s="1710"/>
      <c r="AF100" s="1710"/>
      <c r="AG100" s="1710"/>
      <c r="AH100" s="1710"/>
      <c r="AI100" s="1710"/>
      <c r="AJ100" s="1710"/>
      <c r="AK100" s="1710"/>
      <c r="AL100" s="1710"/>
      <c r="AM100" s="1710"/>
      <c r="AN100" s="1710"/>
      <c r="AO100" s="1710"/>
      <c r="AP100" s="1710"/>
      <c r="AQ100" s="1710"/>
      <c r="AR100" s="1710"/>
      <c r="AS100" s="1710"/>
      <c r="AT100" s="1710"/>
      <c r="AU100" s="649"/>
    </row>
    <row r="101" spans="1:47" ht="15" customHeight="1">
      <c r="A101" s="647"/>
      <c r="B101" s="651"/>
      <c r="C101" s="1656"/>
      <c r="D101" s="1644"/>
      <c r="E101" s="1725"/>
      <c r="F101" s="659" t="s">
        <v>1457</v>
      </c>
      <c r="G101" s="641">
        <v>0</v>
      </c>
      <c r="H101" s="1713"/>
      <c r="I101" s="1713"/>
      <c r="J101" s="1713"/>
      <c r="K101" s="1713"/>
      <c r="L101" s="1713"/>
      <c r="M101" s="1713"/>
      <c r="N101" s="1713"/>
      <c r="O101" s="1713"/>
      <c r="P101" s="1713"/>
      <c r="Q101" s="1713"/>
      <c r="R101" s="1713"/>
      <c r="S101" s="1713"/>
      <c r="T101" s="1713"/>
      <c r="U101" s="1713"/>
      <c r="V101" s="1713"/>
      <c r="W101" s="1713"/>
      <c r="X101" s="1713"/>
      <c r="Y101" s="1713"/>
      <c r="Z101" s="1713"/>
      <c r="AA101" s="1713"/>
      <c r="AB101" s="1713"/>
      <c r="AC101" s="1713"/>
      <c r="AD101" s="1713"/>
      <c r="AE101" s="1713"/>
      <c r="AF101" s="1713"/>
      <c r="AG101" s="1713"/>
      <c r="AH101" s="1713"/>
      <c r="AI101" s="1713"/>
      <c r="AJ101" s="1713"/>
      <c r="AK101" s="1713"/>
      <c r="AL101" s="1713"/>
      <c r="AM101" s="1713"/>
      <c r="AN101" s="1713"/>
      <c r="AO101" s="1713"/>
      <c r="AP101" s="1713"/>
      <c r="AQ101" s="1713"/>
      <c r="AR101" s="1713"/>
      <c r="AS101" s="1713"/>
      <c r="AT101" s="1713"/>
      <c r="AU101" s="649"/>
    </row>
    <row r="102" spans="1:47" ht="15" customHeight="1">
      <c r="A102" s="647"/>
      <c r="B102" s="651"/>
      <c r="C102" s="1654" t="s">
        <v>1557</v>
      </c>
      <c r="D102" s="1641" t="s">
        <v>1558</v>
      </c>
      <c r="E102" s="1723"/>
      <c r="F102" s="681" t="s">
        <v>1456</v>
      </c>
      <c r="G102" s="640">
        <v>2</v>
      </c>
      <c r="H102" s="1710"/>
      <c r="I102" s="1710"/>
      <c r="J102" s="1710"/>
      <c r="K102" s="1710"/>
      <c r="L102" s="1710"/>
      <c r="M102" s="1710"/>
      <c r="N102" s="1710"/>
      <c r="O102" s="1710"/>
      <c r="P102" s="1710"/>
      <c r="Q102" s="1710"/>
      <c r="R102" s="1710"/>
      <c r="S102" s="1710"/>
      <c r="T102" s="1710"/>
      <c r="U102" s="1710"/>
      <c r="V102" s="1710"/>
      <c r="W102" s="1710"/>
      <c r="X102" s="1710"/>
      <c r="Y102" s="1710"/>
      <c r="Z102" s="1710"/>
      <c r="AA102" s="1710"/>
      <c r="AB102" s="1710"/>
      <c r="AC102" s="1710"/>
      <c r="AD102" s="1710"/>
      <c r="AE102" s="1710"/>
      <c r="AF102" s="1710"/>
      <c r="AG102" s="1710"/>
      <c r="AH102" s="1710"/>
      <c r="AI102" s="1710"/>
      <c r="AJ102" s="1710"/>
      <c r="AK102" s="1710"/>
      <c r="AL102" s="1710"/>
      <c r="AM102" s="1710"/>
      <c r="AN102" s="1710"/>
      <c r="AO102" s="1710"/>
      <c r="AP102" s="1710"/>
      <c r="AQ102" s="1710"/>
      <c r="AR102" s="1710"/>
      <c r="AS102" s="1710"/>
      <c r="AT102" s="1710"/>
      <c r="AU102" s="649"/>
    </row>
    <row r="103" spans="1:47" ht="15" customHeight="1">
      <c r="A103" s="647"/>
      <c r="B103" s="651"/>
      <c r="C103" s="1655"/>
      <c r="D103" s="1644"/>
      <c r="E103" s="1725"/>
      <c r="F103" s="656" t="s">
        <v>1457</v>
      </c>
      <c r="G103" s="682">
        <v>0</v>
      </c>
      <c r="H103" s="1720"/>
      <c r="I103" s="1720"/>
      <c r="J103" s="1720"/>
      <c r="K103" s="1720"/>
      <c r="L103" s="1720"/>
      <c r="M103" s="1720"/>
      <c r="N103" s="1720"/>
      <c r="O103" s="1720"/>
      <c r="P103" s="1720"/>
      <c r="Q103" s="1720"/>
      <c r="R103" s="1720"/>
      <c r="S103" s="1720"/>
      <c r="T103" s="1720"/>
      <c r="U103" s="1720"/>
      <c r="V103" s="1720"/>
      <c r="W103" s="1720"/>
      <c r="X103" s="1720"/>
      <c r="Y103" s="1720"/>
      <c r="Z103" s="1720"/>
      <c r="AA103" s="1720"/>
      <c r="AB103" s="1720"/>
      <c r="AC103" s="1720"/>
      <c r="AD103" s="1720"/>
      <c r="AE103" s="1720"/>
      <c r="AF103" s="1720"/>
      <c r="AG103" s="1720"/>
      <c r="AH103" s="1720"/>
      <c r="AI103" s="1720"/>
      <c r="AJ103" s="1720"/>
      <c r="AK103" s="1720"/>
      <c r="AL103" s="1720"/>
      <c r="AM103" s="1720"/>
      <c r="AN103" s="1720"/>
      <c r="AO103" s="1720"/>
      <c r="AP103" s="1720"/>
      <c r="AQ103" s="1720"/>
      <c r="AR103" s="1720"/>
      <c r="AS103" s="1720"/>
      <c r="AT103" s="1720"/>
      <c r="AU103" s="649"/>
    </row>
    <row r="104" spans="1:47" ht="15" customHeight="1">
      <c r="A104" s="647"/>
      <c r="B104" s="651"/>
      <c r="C104" s="1654" t="s">
        <v>1559</v>
      </c>
      <c r="D104" s="1641" t="s">
        <v>1560</v>
      </c>
      <c r="E104" s="1723"/>
      <c r="F104" s="681" t="s">
        <v>1456</v>
      </c>
      <c r="G104" s="710">
        <v>2</v>
      </c>
      <c r="H104" s="1721"/>
      <c r="I104" s="1721"/>
      <c r="J104" s="1721"/>
      <c r="K104" s="1721"/>
      <c r="L104" s="1721"/>
      <c r="M104" s="1721"/>
      <c r="N104" s="1721"/>
      <c r="O104" s="1721"/>
      <c r="P104" s="1721"/>
      <c r="Q104" s="1721"/>
      <c r="R104" s="1721"/>
      <c r="S104" s="1721"/>
      <c r="T104" s="1721"/>
      <c r="U104" s="1721"/>
      <c r="V104" s="1721"/>
      <c r="W104" s="1721"/>
      <c r="X104" s="1721"/>
      <c r="Y104" s="1721"/>
      <c r="Z104" s="1721"/>
      <c r="AA104" s="1721"/>
      <c r="AB104" s="1721"/>
      <c r="AC104" s="1721"/>
      <c r="AD104" s="1721"/>
      <c r="AE104" s="1721"/>
      <c r="AF104" s="1721"/>
      <c r="AG104" s="1721"/>
      <c r="AH104" s="1721"/>
      <c r="AI104" s="1721"/>
      <c r="AJ104" s="1721"/>
      <c r="AK104" s="1721"/>
      <c r="AL104" s="1721"/>
      <c r="AM104" s="1721"/>
      <c r="AN104" s="1721"/>
      <c r="AO104" s="1721"/>
      <c r="AP104" s="1721"/>
      <c r="AQ104" s="1721"/>
      <c r="AR104" s="1721"/>
      <c r="AS104" s="1721"/>
      <c r="AT104" s="1721"/>
      <c r="AU104" s="649"/>
    </row>
    <row r="105" spans="1:47" ht="15" customHeight="1">
      <c r="A105" s="647"/>
      <c r="B105" s="651"/>
      <c r="C105" s="1655"/>
      <c r="D105" s="1643"/>
      <c r="E105" s="1724"/>
      <c r="F105" s="656" t="s">
        <v>1457</v>
      </c>
      <c r="G105" s="657">
        <v>0</v>
      </c>
      <c r="H105" s="1722"/>
      <c r="I105" s="1722"/>
      <c r="J105" s="1722"/>
      <c r="K105" s="1722"/>
      <c r="L105" s="1722"/>
      <c r="M105" s="1722"/>
      <c r="N105" s="1722"/>
      <c r="O105" s="1722"/>
      <c r="P105" s="1722"/>
      <c r="Q105" s="1722"/>
      <c r="R105" s="1722"/>
      <c r="S105" s="1722"/>
      <c r="T105" s="1722"/>
      <c r="U105" s="1722"/>
      <c r="V105" s="1722"/>
      <c r="W105" s="1722"/>
      <c r="X105" s="1722"/>
      <c r="Y105" s="1722"/>
      <c r="Z105" s="1722"/>
      <c r="AA105" s="1722"/>
      <c r="AB105" s="1722"/>
      <c r="AC105" s="1722"/>
      <c r="AD105" s="1722"/>
      <c r="AE105" s="1722"/>
      <c r="AF105" s="1722"/>
      <c r="AG105" s="1722"/>
      <c r="AH105" s="1722"/>
      <c r="AI105" s="1722"/>
      <c r="AJ105" s="1722"/>
      <c r="AK105" s="1722"/>
      <c r="AL105" s="1722"/>
      <c r="AM105" s="1722"/>
      <c r="AN105" s="1722"/>
      <c r="AO105" s="1722"/>
      <c r="AP105" s="1722"/>
      <c r="AQ105" s="1722"/>
      <c r="AR105" s="1722"/>
      <c r="AS105" s="1722"/>
      <c r="AT105" s="1722"/>
      <c r="AU105" s="698"/>
    </row>
    <row r="106" spans="1:47" ht="19.5" customHeight="1">
      <c r="A106" s="693" t="s">
        <v>1051</v>
      </c>
      <c r="B106" s="658"/>
      <c r="C106" s="685" t="s">
        <v>970</v>
      </c>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713"/>
    </row>
    <row r="107" spans="1:47" ht="15" customHeight="1">
      <c r="A107" s="647"/>
      <c r="B107" s="651"/>
      <c r="C107" s="1657" t="s">
        <v>1462</v>
      </c>
      <c r="D107" s="1641" t="s">
        <v>1561</v>
      </c>
      <c r="E107" s="1648"/>
      <c r="F107" s="716" t="s">
        <v>1562</v>
      </c>
      <c r="G107" s="640">
        <v>4</v>
      </c>
      <c r="H107" s="1712"/>
      <c r="I107" s="1712"/>
      <c r="J107" s="1712"/>
      <c r="K107" s="1712"/>
      <c r="L107" s="1712"/>
      <c r="M107" s="1712"/>
      <c r="N107" s="1712"/>
      <c r="O107" s="1712"/>
      <c r="P107" s="1712"/>
      <c r="Q107" s="1712"/>
      <c r="R107" s="1712"/>
      <c r="S107" s="1712"/>
      <c r="T107" s="1712"/>
      <c r="U107" s="1712"/>
      <c r="V107" s="1712"/>
      <c r="W107" s="1712"/>
      <c r="X107" s="1712"/>
      <c r="Y107" s="1712"/>
      <c r="Z107" s="1712"/>
      <c r="AA107" s="1712"/>
      <c r="AB107" s="1712"/>
      <c r="AC107" s="1712"/>
      <c r="AD107" s="1712"/>
      <c r="AE107" s="1712"/>
      <c r="AF107" s="1712"/>
      <c r="AG107" s="1712"/>
      <c r="AH107" s="1712"/>
      <c r="AI107" s="1712"/>
      <c r="AJ107" s="1712"/>
      <c r="AK107" s="1712"/>
      <c r="AL107" s="1712"/>
      <c r="AM107" s="1712"/>
      <c r="AN107" s="1712"/>
      <c r="AO107" s="1712"/>
      <c r="AP107" s="1712"/>
      <c r="AQ107" s="1712"/>
      <c r="AR107" s="1712"/>
      <c r="AS107" s="1712"/>
      <c r="AT107" s="1712"/>
      <c r="AU107" s="699"/>
    </row>
    <row r="108" spans="1:47" ht="15" customHeight="1">
      <c r="A108" s="647"/>
      <c r="B108" s="651"/>
      <c r="C108" s="1658"/>
      <c r="D108" s="1643"/>
      <c r="E108" s="1649"/>
      <c r="F108" s="709" t="s">
        <v>1563</v>
      </c>
      <c r="G108" s="682">
        <v>3</v>
      </c>
      <c r="H108" s="1711"/>
      <c r="I108" s="1711"/>
      <c r="J108" s="1711"/>
      <c r="K108" s="1711"/>
      <c r="L108" s="1711"/>
      <c r="M108" s="1711"/>
      <c r="N108" s="1711"/>
      <c r="O108" s="1711"/>
      <c r="P108" s="1711"/>
      <c r="Q108" s="1711"/>
      <c r="R108" s="1711"/>
      <c r="S108" s="1711"/>
      <c r="T108" s="1711"/>
      <c r="U108" s="1711"/>
      <c r="V108" s="1711"/>
      <c r="W108" s="1711"/>
      <c r="X108" s="1711"/>
      <c r="Y108" s="1711"/>
      <c r="Z108" s="1711"/>
      <c r="AA108" s="1711"/>
      <c r="AB108" s="1711"/>
      <c r="AC108" s="1711"/>
      <c r="AD108" s="1711"/>
      <c r="AE108" s="1711"/>
      <c r="AF108" s="1711"/>
      <c r="AG108" s="1711"/>
      <c r="AH108" s="1711"/>
      <c r="AI108" s="1711"/>
      <c r="AJ108" s="1711"/>
      <c r="AK108" s="1711"/>
      <c r="AL108" s="1711"/>
      <c r="AM108" s="1711"/>
      <c r="AN108" s="1711"/>
      <c r="AO108" s="1711"/>
      <c r="AP108" s="1711"/>
      <c r="AQ108" s="1711"/>
      <c r="AR108" s="1711"/>
      <c r="AS108" s="1711"/>
      <c r="AT108" s="1711"/>
      <c r="AU108" s="649"/>
    </row>
    <row r="109" spans="1:47" ht="15" customHeight="1">
      <c r="A109" s="647"/>
      <c r="B109" s="651"/>
      <c r="C109" s="1658"/>
      <c r="D109" s="1643"/>
      <c r="E109" s="1649"/>
      <c r="F109" s="709" t="s">
        <v>1564</v>
      </c>
      <c r="G109" s="682">
        <v>2</v>
      </c>
      <c r="H109" s="1711"/>
      <c r="I109" s="1711"/>
      <c r="J109" s="1711"/>
      <c r="K109" s="1711"/>
      <c r="L109" s="1711"/>
      <c r="M109" s="1711"/>
      <c r="N109" s="1711"/>
      <c r="O109" s="1711"/>
      <c r="P109" s="1711"/>
      <c r="Q109" s="1711"/>
      <c r="R109" s="1711"/>
      <c r="S109" s="1711"/>
      <c r="T109" s="1711"/>
      <c r="U109" s="1711"/>
      <c r="V109" s="1711"/>
      <c r="W109" s="1711"/>
      <c r="X109" s="1711"/>
      <c r="Y109" s="1711"/>
      <c r="Z109" s="1711"/>
      <c r="AA109" s="1711"/>
      <c r="AB109" s="1711"/>
      <c r="AC109" s="1711"/>
      <c r="AD109" s="1711"/>
      <c r="AE109" s="1711"/>
      <c r="AF109" s="1711"/>
      <c r="AG109" s="1711"/>
      <c r="AH109" s="1711"/>
      <c r="AI109" s="1711"/>
      <c r="AJ109" s="1711"/>
      <c r="AK109" s="1711"/>
      <c r="AL109" s="1711"/>
      <c r="AM109" s="1711"/>
      <c r="AN109" s="1711"/>
      <c r="AO109" s="1711"/>
      <c r="AP109" s="1711"/>
      <c r="AQ109" s="1711"/>
      <c r="AR109" s="1711"/>
      <c r="AS109" s="1711"/>
      <c r="AT109" s="1711"/>
      <c r="AU109" s="649"/>
    </row>
    <row r="110" spans="1:47" ht="15" customHeight="1">
      <c r="A110" s="647"/>
      <c r="B110" s="651"/>
      <c r="C110" s="1658"/>
      <c r="D110" s="1643"/>
      <c r="E110" s="1649"/>
      <c r="F110" s="709" t="s">
        <v>1565</v>
      </c>
      <c r="G110" s="682">
        <v>1</v>
      </c>
      <c r="H110" s="1711"/>
      <c r="I110" s="1711"/>
      <c r="J110" s="1711"/>
      <c r="K110" s="1711"/>
      <c r="L110" s="1711"/>
      <c r="M110" s="1711"/>
      <c r="N110" s="1711"/>
      <c r="O110" s="1711"/>
      <c r="P110" s="1711"/>
      <c r="Q110" s="1711"/>
      <c r="R110" s="1711"/>
      <c r="S110" s="1711"/>
      <c r="T110" s="1711"/>
      <c r="U110" s="1711"/>
      <c r="V110" s="1711"/>
      <c r="W110" s="1711"/>
      <c r="X110" s="1711"/>
      <c r="Y110" s="1711"/>
      <c r="Z110" s="1711"/>
      <c r="AA110" s="1711"/>
      <c r="AB110" s="1711"/>
      <c r="AC110" s="1711"/>
      <c r="AD110" s="1711"/>
      <c r="AE110" s="1711"/>
      <c r="AF110" s="1711"/>
      <c r="AG110" s="1711"/>
      <c r="AH110" s="1711"/>
      <c r="AI110" s="1711"/>
      <c r="AJ110" s="1711"/>
      <c r="AK110" s="1711"/>
      <c r="AL110" s="1711"/>
      <c r="AM110" s="1711"/>
      <c r="AN110" s="1711"/>
      <c r="AO110" s="1711"/>
      <c r="AP110" s="1711"/>
      <c r="AQ110" s="1711"/>
      <c r="AR110" s="1711"/>
      <c r="AS110" s="1711"/>
      <c r="AT110" s="1711"/>
      <c r="AU110" s="649"/>
    </row>
    <row r="111" spans="1:47" ht="15" customHeight="1">
      <c r="A111" s="647"/>
      <c r="B111" s="651"/>
      <c r="C111" s="1659"/>
      <c r="D111" s="1644"/>
      <c r="E111" s="1650"/>
      <c r="F111" s="717" t="s">
        <v>1419</v>
      </c>
      <c r="G111" s="641">
        <v>0</v>
      </c>
      <c r="H111" s="1713"/>
      <c r="I111" s="1713"/>
      <c r="J111" s="1713"/>
      <c r="K111" s="1713"/>
      <c r="L111" s="1713"/>
      <c r="M111" s="1713"/>
      <c r="N111" s="1713"/>
      <c r="O111" s="1713"/>
      <c r="P111" s="1713"/>
      <c r="Q111" s="1713"/>
      <c r="R111" s="1713"/>
      <c r="S111" s="1713"/>
      <c r="T111" s="1713"/>
      <c r="U111" s="1713"/>
      <c r="V111" s="1713"/>
      <c r="W111" s="1713"/>
      <c r="X111" s="1713"/>
      <c r="Y111" s="1713"/>
      <c r="Z111" s="1713"/>
      <c r="AA111" s="1713"/>
      <c r="AB111" s="1713"/>
      <c r="AC111" s="1713"/>
      <c r="AD111" s="1713"/>
      <c r="AE111" s="1713"/>
      <c r="AF111" s="1713"/>
      <c r="AG111" s="1713"/>
      <c r="AH111" s="1713"/>
      <c r="AI111" s="1713"/>
      <c r="AJ111" s="1713"/>
      <c r="AK111" s="1713"/>
      <c r="AL111" s="1713"/>
      <c r="AM111" s="1713"/>
      <c r="AN111" s="1713"/>
      <c r="AO111" s="1713"/>
      <c r="AP111" s="1713"/>
      <c r="AQ111" s="1713"/>
      <c r="AR111" s="1713"/>
      <c r="AS111" s="1713"/>
      <c r="AT111" s="1713"/>
      <c r="AU111" s="649"/>
    </row>
    <row r="112" spans="1:47" ht="15" customHeight="1">
      <c r="A112" s="647"/>
      <c r="B112" s="651"/>
      <c r="C112" s="1654" t="s">
        <v>1566</v>
      </c>
      <c r="D112" s="1634" t="s">
        <v>1567</v>
      </c>
      <c r="E112" s="1635"/>
      <c r="F112" s="714" t="s">
        <v>1562</v>
      </c>
      <c r="G112" s="640">
        <v>4</v>
      </c>
      <c r="H112" s="1710"/>
      <c r="I112" s="1710"/>
      <c r="J112" s="1710"/>
      <c r="K112" s="1710"/>
      <c r="L112" s="1710"/>
      <c r="M112" s="1710"/>
      <c r="N112" s="1710"/>
      <c r="O112" s="1710"/>
      <c r="P112" s="1710"/>
      <c r="Q112" s="1710"/>
      <c r="R112" s="1710"/>
      <c r="S112" s="1710"/>
      <c r="T112" s="1710"/>
      <c r="U112" s="1710"/>
      <c r="V112" s="1710"/>
      <c r="W112" s="1710"/>
      <c r="X112" s="1710"/>
      <c r="Y112" s="1710"/>
      <c r="Z112" s="1710"/>
      <c r="AA112" s="1710"/>
      <c r="AB112" s="1710"/>
      <c r="AC112" s="1710"/>
      <c r="AD112" s="1710"/>
      <c r="AE112" s="1710"/>
      <c r="AF112" s="1710"/>
      <c r="AG112" s="1710"/>
      <c r="AH112" s="1710"/>
      <c r="AI112" s="1710"/>
      <c r="AJ112" s="1710"/>
      <c r="AK112" s="1710"/>
      <c r="AL112" s="1710"/>
      <c r="AM112" s="1710"/>
      <c r="AN112" s="1710"/>
      <c r="AO112" s="1710"/>
      <c r="AP112" s="1710"/>
      <c r="AQ112" s="1710"/>
      <c r="AR112" s="1710"/>
      <c r="AS112" s="1710"/>
      <c r="AT112" s="1710"/>
      <c r="AU112" s="649"/>
    </row>
    <row r="113" spans="1:47" ht="15" customHeight="1">
      <c r="A113" s="647"/>
      <c r="B113" s="651"/>
      <c r="C113" s="1655"/>
      <c r="D113" s="1663" t="s">
        <v>1568</v>
      </c>
      <c r="E113" s="1637"/>
      <c r="F113" s="712" t="s">
        <v>1563</v>
      </c>
      <c r="G113" s="682">
        <v>3</v>
      </c>
      <c r="H113" s="1711"/>
      <c r="I113" s="1711"/>
      <c r="J113" s="1711"/>
      <c r="K113" s="1711"/>
      <c r="L113" s="1711"/>
      <c r="M113" s="1711"/>
      <c r="N113" s="1711"/>
      <c r="O113" s="1711"/>
      <c r="P113" s="1711"/>
      <c r="Q113" s="1711"/>
      <c r="R113" s="1711"/>
      <c r="S113" s="1711"/>
      <c r="T113" s="1711"/>
      <c r="U113" s="1711"/>
      <c r="V113" s="1711"/>
      <c r="W113" s="1711"/>
      <c r="X113" s="1711"/>
      <c r="Y113" s="1711"/>
      <c r="Z113" s="1711"/>
      <c r="AA113" s="1711"/>
      <c r="AB113" s="1711"/>
      <c r="AC113" s="1711"/>
      <c r="AD113" s="1711"/>
      <c r="AE113" s="1711"/>
      <c r="AF113" s="1711"/>
      <c r="AG113" s="1711"/>
      <c r="AH113" s="1711"/>
      <c r="AI113" s="1711"/>
      <c r="AJ113" s="1711"/>
      <c r="AK113" s="1711"/>
      <c r="AL113" s="1711"/>
      <c r="AM113" s="1711"/>
      <c r="AN113" s="1711"/>
      <c r="AO113" s="1711"/>
      <c r="AP113" s="1711"/>
      <c r="AQ113" s="1711"/>
      <c r="AR113" s="1711"/>
      <c r="AS113" s="1711"/>
      <c r="AT113" s="1711"/>
      <c r="AU113" s="649"/>
    </row>
    <row r="114" spans="1:47" ht="15" customHeight="1">
      <c r="A114" s="647"/>
      <c r="B114" s="651"/>
      <c r="C114" s="1655"/>
      <c r="D114" s="1643"/>
      <c r="E114" s="1151"/>
      <c r="F114" s="712" t="s">
        <v>1564</v>
      </c>
      <c r="G114" s="682">
        <v>2</v>
      </c>
      <c r="H114" s="1711"/>
      <c r="I114" s="1711"/>
      <c r="J114" s="1711"/>
      <c r="K114" s="1711"/>
      <c r="L114" s="1711"/>
      <c r="M114" s="1711"/>
      <c r="N114" s="1711"/>
      <c r="O114" s="1711"/>
      <c r="P114" s="1711"/>
      <c r="Q114" s="1711"/>
      <c r="R114" s="1711"/>
      <c r="S114" s="1711"/>
      <c r="T114" s="1711"/>
      <c r="U114" s="1711"/>
      <c r="V114" s="1711"/>
      <c r="W114" s="1711"/>
      <c r="X114" s="1711"/>
      <c r="Y114" s="1711"/>
      <c r="Z114" s="1711"/>
      <c r="AA114" s="1711"/>
      <c r="AB114" s="1711"/>
      <c r="AC114" s="1711"/>
      <c r="AD114" s="1711"/>
      <c r="AE114" s="1711"/>
      <c r="AF114" s="1711"/>
      <c r="AG114" s="1711"/>
      <c r="AH114" s="1711"/>
      <c r="AI114" s="1711"/>
      <c r="AJ114" s="1711"/>
      <c r="AK114" s="1711"/>
      <c r="AL114" s="1711"/>
      <c r="AM114" s="1711"/>
      <c r="AN114" s="1711"/>
      <c r="AO114" s="1711"/>
      <c r="AP114" s="1711"/>
      <c r="AQ114" s="1711"/>
      <c r="AR114" s="1711"/>
      <c r="AS114" s="1711"/>
      <c r="AT114" s="1711"/>
      <c r="AU114" s="649"/>
    </row>
    <row r="115" spans="1:47" ht="15" customHeight="1">
      <c r="A115" s="647"/>
      <c r="B115" s="651"/>
      <c r="C115" s="1655"/>
      <c r="D115" s="1643"/>
      <c r="E115" s="1151"/>
      <c r="F115" s="712" t="s">
        <v>1569</v>
      </c>
      <c r="G115" s="682">
        <v>1</v>
      </c>
      <c r="H115" s="1711"/>
      <c r="I115" s="1711"/>
      <c r="J115" s="1711"/>
      <c r="K115" s="1711"/>
      <c r="L115" s="1711"/>
      <c r="M115" s="1711"/>
      <c r="N115" s="1711"/>
      <c r="O115" s="1711"/>
      <c r="P115" s="1711"/>
      <c r="Q115" s="1711"/>
      <c r="R115" s="1711"/>
      <c r="S115" s="1711"/>
      <c r="T115" s="1711"/>
      <c r="U115" s="1711"/>
      <c r="V115" s="1711"/>
      <c r="W115" s="1711"/>
      <c r="X115" s="1711"/>
      <c r="Y115" s="1711"/>
      <c r="Z115" s="1711"/>
      <c r="AA115" s="1711"/>
      <c r="AB115" s="1711"/>
      <c r="AC115" s="1711"/>
      <c r="AD115" s="1711"/>
      <c r="AE115" s="1711"/>
      <c r="AF115" s="1711"/>
      <c r="AG115" s="1711"/>
      <c r="AH115" s="1711"/>
      <c r="AI115" s="1711"/>
      <c r="AJ115" s="1711"/>
      <c r="AK115" s="1711"/>
      <c r="AL115" s="1711"/>
      <c r="AM115" s="1711"/>
      <c r="AN115" s="1711"/>
      <c r="AO115" s="1711"/>
      <c r="AP115" s="1711"/>
      <c r="AQ115" s="1711"/>
      <c r="AR115" s="1711"/>
      <c r="AS115" s="1711"/>
      <c r="AT115" s="1711"/>
      <c r="AU115" s="649"/>
    </row>
    <row r="116" spans="1:47" ht="15" customHeight="1">
      <c r="A116" s="647"/>
      <c r="B116" s="651"/>
      <c r="C116" s="1656"/>
      <c r="D116" s="1644"/>
      <c r="E116" s="1645"/>
      <c r="F116" s="715" t="s">
        <v>1419</v>
      </c>
      <c r="G116" s="641">
        <v>0</v>
      </c>
      <c r="H116" s="1713"/>
      <c r="I116" s="1713"/>
      <c r="J116" s="1713"/>
      <c r="K116" s="1713"/>
      <c r="L116" s="1713"/>
      <c r="M116" s="1713"/>
      <c r="N116" s="1713"/>
      <c r="O116" s="1713"/>
      <c r="P116" s="1713"/>
      <c r="Q116" s="1713"/>
      <c r="R116" s="1713"/>
      <c r="S116" s="1713"/>
      <c r="T116" s="1713"/>
      <c r="U116" s="1713"/>
      <c r="V116" s="1713"/>
      <c r="W116" s="1713"/>
      <c r="X116" s="1713"/>
      <c r="Y116" s="1713"/>
      <c r="Z116" s="1713"/>
      <c r="AA116" s="1713"/>
      <c r="AB116" s="1713"/>
      <c r="AC116" s="1713"/>
      <c r="AD116" s="1713"/>
      <c r="AE116" s="1713"/>
      <c r="AF116" s="1713"/>
      <c r="AG116" s="1713"/>
      <c r="AH116" s="1713"/>
      <c r="AI116" s="1713"/>
      <c r="AJ116" s="1713"/>
      <c r="AK116" s="1713"/>
      <c r="AL116" s="1713"/>
      <c r="AM116" s="1713"/>
      <c r="AN116" s="1713"/>
      <c r="AO116" s="1713"/>
      <c r="AP116" s="1713"/>
      <c r="AQ116" s="1713"/>
      <c r="AR116" s="1713"/>
      <c r="AS116" s="1713"/>
      <c r="AT116" s="1713"/>
      <c r="AU116" s="649"/>
    </row>
    <row r="117" spans="1:47" ht="15" customHeight="1">
      <c r="A117" s="647"/>
      <c r="B117" s="651"/>
      <c r="C117" s="1654" t="s">
        <v>1466</v>
      </c>
      <c r="D117" s="1641" t="s">
        <v>1570</v>
      </c>
      <c r="E117" s="1648"/>
      <c r="F117" s="652" t="s">
        <v>1562</v>
      </c>
      <c r="G117" s="640">
        <v>4</v>
      </c>
      <c r="H117" s="1710"/>
      <c r="I117" s="1710"/>
      <c r="J117" s="1710"/>
      <c r="K117" s="1710"/>
      <c r="L117" s="1710"/>
      <c r="M117" s="1710"/>
      <c r="N117" s="1710"/>
      <c r="O117" s="1710"/>
      <c r="P117" s="1710"/>
      <c r="Q117" s="1710"/>
      <c r="R117" s="1710"/>
      <c r="S117" s="1710"/>
      <c r="T117" s="1710"/>
      <c r="U117" s="1710"/>
      <c r="V117" s="1710"/>
      <c r="W117" s="1710"/>
      <c r="X117" s="1710"/>
      <c r="Y117" s="1710"/>
      <c r="Z117" s="1710"/>
      <c r="AA117" s="1710"/>
      <c r="AB117" s="1710"/>
      <c r="AC117" s="1710"/>
      <c r="AD117" s="1710"/>
      <c r="AE117" s="1710"/>
      <c r="AF117" s="1710"/>
      <c r="AG117" s="1710"/>
      <c r="AH117" s="1710"/>
      <c r="AI117" s="1710"/>
      <c r="AJ117" s="1710"/>
      <c r="AK117" s="1710"/>
      <c r="AL117" s="1710"/>
      <c r="AM117" s="1710"/>
      <c r="AN117" s="1710"/>
      <c r="AO117" s="1710"/>
      <c r="AP117" s="1710"/>
      <c r="AQ117" s="1710"/>
      <c r="AR117" s="1710"/>
      <c r="AS117" s="1710"/>
      <c r="AT117" s="1710"/>
      <c r="AU117" s="649"/>
    </row>
    <row r="118" spans="1:47" ht="15" customHeight="1">
      <c r="A118" s="647"/>
      <c r="B118" s="651"/>
      <c r="C118" s="1655"/>
      <c r="D118" s="1643"/>
      <c r="E118" s="1649"/>
      <c r="F118" s="667" t="s">
        <v>1563</v>
      </c>
      <c r="G118" s="682">
        <v>3</v>
      </c>
      <c r="H118" s="1711"/>
      <c r="I118" s="1711"/>
      <c r="J118" s="1711"/>
      <c r="K118" s="1711"/>
      <c r="L118" s="1711"/>
      <c r="M118" s="1711"/>
      <c r="N118" s="1711"/>
      <c r="O118" s="1711"/>
      <c r="P118" s="1711"/>
      <c r="Q118" s="1711"/>
      <c r="R118" s="1711"/>
      <c r="S118" s="1711"/>
      <c r="T118" s="1711"/>
      <c r="U118" s="1711"/>
      <c r="V118" s="1711"/>
      <c r="W118" s="1711"/>
      <c r="X118" s="1711"/>
      <c r="Y118" s="1711"/>
      <c r="Z118" s="1711"/>
      <c r="AA118" s="1711"/>
      <c r="AB118" s="1711"/>
      <c r="AC118" s="1711"/>
      <c r="AD118" s="1711"/>
      <c r="AE118" s="1711"/>
      <c r="AF118" s="1711"/>
      <c r="AG118" s="1711"/>
      <c r="AH118" s="1711"/>
      <c r="AI118" s="1711"/>
      <c r="AJ118" s="1711"/>
      <c r="AK118" s="1711"/>
      <c r="AL118" s="1711"/>
      <c r="AM118" s="1711"/>
      <c r="AN118" s="1711"/>
      <c r="AO118" s="1711"/>
      <c r="AP118" s="1711"/>
      <c r="AQ118" s="1711"/>
      <c r="AR118" s="1711"/>
      <c r="AS118" s="1711"/>
      <c r="AT118" s="1711"/>
      <c r="AU118" s="649"/>
    </row>
    <row r="119" spans="1:47" ht="15" customHeight="1">
      <c r="A119" s="647"/>
      <c r="B119" s="651"/>
      <c r="C119" s="1655"/>
      <c r="D119" s="1643"/>
      <c r="E119" s="1649"/>
      <c r="F119" s="667" t="s">
        <v>1564</v>
      </c>
      <c r="G119" s="682">
        <v>2</v>
      </c>
      <c r="H119" s="1711"/>
      <c r="I119" s="1711"/>
      <c r="J119" s="1711"/>
      <c r="K119" s="1711"/>
      <c r="L119" s="1711"/>
      <c r="M119" s="1711"/>
      <c r="N119" s="1711"/>
      <c r="O119" s="1711"/>
      <c r="P119" s="1711"/>
      <c r="Q119" s="1711"/>
      <c r="R119" s="1711"/>
      <c r="S119" s="1711"/>
      <c r="T119" s="1711"/>
      <c r="U119" s="1711"/>
      <c r="V119" s="1711"/>
      <c r="W119" s="1711"/>
      <c r="X119" s="1711"/>
      <c r="Y119" s="1711"/>
      <c r="Z119" s="1711"/>
      <c r="AA119" s="1711"/>
      <c r="AB119" s="1711"/>
      <c r="AC119" s="1711"/>
      <c r="AD119" s="1711"/>
      <c r="AE119" s="1711"/>
      <c r="AF119" s="1711"/>
      <c r="AG119" s="1711"/>
      <c r="AH119" s="1711"/>
      <c r="AI119" s="1711"/>
      <c r="AJ119" s="1711"/>
      <c r="AK119" s="1711"/>
      <c r="AL119" s="1711"/>
      <c r="AM119" s="1711"/>
      <c r="AN119" s="1711"/>
      <c r="AO119" s="1711"/>
      <c r="AP119" s="1711"/>
      <c r="AQ119" s="1711"/>
      <c r="AR119" s="1711"/>
      <c r="AS119" s="1711"/>
      <c r="AT119" s="1711"/>
      <c r="AU119" s="649"/>
    </row>
    <row r="120" spans="1:47" ht="15" customHeight="1">
      <c r="A120" s="647"/>
      <c r="B120" s="651"/>
      <c r="C120" s="1655"/>
      <c r="D120" s="1643"/>
      <c r="E120" s="1649"/>
      <c r="F120" s="667" t="s">
        <v>1571</v>
      </c>
      <c r="G120" s="682">
        <v>1</v>
      </c>
      <c r="H120" s="1711"/>
      <c r="I120" s="1711"/>
      <c r="J120" s="1711"/>
      <c r="K120" s="1711"/>
      <c r="L120" s="1711"/>
      <c r="M120" s="1711"/>
      <c r="N120" s="1711"/>
      <c r="O120" s="1711"/>
      <c r="P120" s="1711"/>
      <c r="Q120" s="1711"/>
      <c r="R120" s="1711"/>
      <c r="S120" s="1711"/>
      <c r="T120" s="1711"/>
      <c r="U120" s="1711"/>
      <c r="V120" s="1711"/>
      <c r="W120" s="1711"/>
      <c r="X120" s="1711"/>
      <c r="Y120" s="1711"/>
      <c r="Z120" s="1711"/>
      <c r="AA120" s="1711"/>
      <c r="AB120" s="1711"/>
      <c r="AC120" s="1711"/>
      <c r="AD120" s="1711"/>
      <c r="AE120" s="1711"/>
      <c r="AF120" s="1711"/>
      <c r="AG120" s="1711"/>
      <c r="AH120" s="1711"/>
      <c r="AI120" s="1711"/>
      <c r="AJ120" s="1711"/>
      <c r="AK120" s="1711"/>
      <c r="AL120" s="1711"/>
      <c r="AM120" s="1711"/>
      <c r="AN120" s="1711"/>
      <c r="AO120" s="1711"/>
      <c r="AP120" s="1711"/>
      <c r="AQ120" s="1711"/>
      <c r="AR120" s="1711"/>
      <c r="AS120" s="1711"/>
      <c r="AT120" s="1711"/>
      <c r="AU120" s="649"/>
    </row>
    <row r="121" spans="1:47" ht="15" customHeight="1">
      <c r="A121" s="647"/>
      <c r="B121" s="651"/>
      <c r="C121" s="1656"/>
      <c r="D121" s="1644"/>
      <c r="E121" s="1650"/>
      <c r="F121" s="653" t="s">
        <v>1419</v>
      </c>
      <c r="G121" s="641">
        <v>0</v>
      </c>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1713"/>
      <c r="AI121" s="1713"/>
      <c r="AJ121" s="1713"/>
      <c r="AK121" s="1713"/>
      <c r="AL121" s="1713"/>
      <c r="AM121" s="1713"/>
      <c r="AN121" s="1713"/>
      <c r="AO121" s="1713"/>
      <c r="AP121" s="1713"/>
      <c r="AQ121" s="1713"/>
      <c r="AR121" s="1713"/>
      <c r="AS121" s="1713"/>
      <c r="AT121" s="1713"/>
      <c r="AU121" s="649"/>
    </row>
    <row r="122" spans="1:47" ht="15" customHeight="1">
      <c r="A122" s="647"/>
      <c r="B122" s="651"/>
      <c r="C122" s="1654" t="s">
        <v>1499</v>
      </c>
      <c r="D122" s="1641" t="s">
        <v>1572</v>
      </c>
      <c r="E122" s="1135"/>
      <c r="F122" s="652" t="s">
        <v>1562</v>
      </c>
      <c r="G122" s="640">
        <v>4</v>
      </c>
      <c r="H122" s="1710"/>
      <c r="I122" s="1710"/>
      <c r="J122" s="1710"/>
      <c r="K122" s="1710"/>
      <c r="L122" s="1710"/>
      <c r="M122" s="1710"/>
      <c r="N122" s="1710"/>
      <c r="O122" s="1710"/>
      <c r="P122" s="1710"/>
      <c r="Q122" s="1710"/>
      <c r="R122" s="1710"/>
      <c r="S122" s="1710"/>
      <c r="T122" s="1710"/>
      <c r="U122" s="1710"/>
      <c r="V122" s="1710"/>
      <c r="W122" s="1710"/>
      <c r="X122" s="1710"/>
      <c r="Y122" s="1710"/>
      <c r="Z122" s="1710"/>
      <c r="AA122" s="1710"/>
      <c r="AB122" s="1710"/>
      <c r="AC122" s="1710"/>
      <c r="AD122" s="1710"/>
      <c r="AE122" s="1710"/>
      <c r="AF122" s="1710"/>
      <c r="AG122" s="1710"/>
      <c r="AH122" s="1710"/>
      <c r="AI122" s="1710"/>
      <c r="AJ122" s="1710"/>
      <c r="AK122" s="1710"/>
      <c r="AL122" s="1710"/>
      <c r="AM122" s="1710"/>
      <c r="AN122" s="1710"/>
      <c r="AO122" s="1710"/>
      <c r="AP122" s="1710"/>
      <c r="AQ122" s="1710"/>
      <c r="AR122" s="1710"/>
      <c r="AS122" s="1710"/>
      <c r="AT122" s="1710"/>
      <c r="AU122" s="649"/>
    </row>
    <row r="123" spans="1:47" ht="15" customHeight="1">
      <c r="A123" s="647"/>
      <c r="B123" s="651"/>
      <c r="C123" s="1655"/>
      <c r="D123" s="1636" t="s">
        <v>1573</v>
      </c>
      <c r="E123" s="1638"/>
      <c r="F123" s="667" t="s">
        <v>1563</v>
      </c>
      <c r="G123" s="682">
        <v>3</v>
      </c>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1711"/>
      <c r="AI123" s="1711"/>
      <c r="AJ123" s="1711"/>
      <c r="AK123" s="1711"/>
      <c r="AL123" s="1711"/>
      <c r="AM123" s="1711"/>
      <c r="AN123" s="1711"/>
      <c r="AO123" s="1711"/>
      <c r="AP123" s="1711"/>
      <c r="AQ123" s="1711"/>
      <c r="AR123" s="1711"/>
      <c r="AS123" s="1711"/>
      <c r="AT123" s="1711"/>
      <c r="AU123" s="649"/>
    </row>
    <row r="124" spans="1:47" ht="15" customHeight="1">
      <c r="A124" s="647"/>
      <c r="B124" s="651"/>
      <c r="C124" s="1655"/>
      <c r="D124" s="1643"/>
      <c r="E124" s="1718"/>
      <c r="F124" s="667" t="s">
        <v>1564</v>
      </c>
      <c r="G124" s="682">
        <v>2</v>
      </c>
      <c r="H124" s="1711"/>
      <c r="I124" s="1711"/>
      <c r="J124" s="1711"/>
      <c r="K124" s="1711"/>
      <c r="L124" s="1711"/>
      <c r="M124" s="1711"/>
      <c r="N124" s="1711"/>
      <c r="O124" s="1711"/>
      <c r="P124" s="1711"/>
      <c r="Q124" s="1711"/>
      <c r="R124" s="1711"/>
      <c r="S124" s="1711"/>
      <c r="T124" s="1711"/>
      <c r="U124" s="1711"/>
      <c r="V124" s="1711"/>
      <c r="W124" s="1711"/>
      <c r="X124" s="1711"/>
      <c r="Y124" s="1711"/>
      <c r="Z124" s="1711"/>
      <c r="AA124" s="1711"/>
      <c r="AB124" s="1711"/>
      <c r="AC124" s="1711"/>
      <c r="AD124" s="1711"/>
      <c r="AE124" s="1711"/>
      <c r="AF124" s="1711"/>
      <c r="AG124" s="1711"/>
      <c r="AH124" s="1711"/>
      <c r="AI124" s="1711"/>
      <c r="AJ124" s="1711"/>
      <c r="AK124" s="1711"/>
      <c r="AL124" s="1711"/>
      <c r="AM124" s="1711"/>
      <c r="AN124" s="1711"/>
      <c r="AO124" s="1711"/>
      <c r="AP124" s="1711"/>
      <c r="AQ124" s="1711"/>
      <c r="AR124" s="1711"/>
      <c r="AS124" s="1711"/>
      <c r="AT124" s="1711"/>
      <c r="AU124" s="649"/>
    </row>
    <row r="125" spans="1:47" ht="15" customHeight="1">
      <c r="A125" s="647"/>
      <c r="B125" s="651"/>
      <c r="C125" s="1655"/>
      <c r="D125" s="1643"/>
      <c r="E125" s="1718"/>
      <c r="F125" s="667" t="s">
        <v>1574</v>
      </c>
      <c r="G125" s="682">
        <v>1</v>
      </c>
      <c r="H125" s="1711"/>
      <c r="I125" s="1711"/>
      <c r="J125" s="1711"/>
      <c r="K125" s="1711"/>
      <c r="L125" s="1711"/>
      <c r="M125" s="1711"/>
      <c r="N125" s="1711"/>
      <c r="O125" s="1711"/>
      <c r="P125" s="1711"/>
      <c r="Q125" s="1711"/>
      <c r="R125" s="1711"/>
      <c r="S125" s="1711"/>
      <c r="T125" s="1711"/>
      <c r="U125" s="1711"/>
      <c r="V125" s="1711"/>
      <c r="W125" s="1711"/>
      <c r="X125" s="1711"/>
      <c r="Y125" s="1711"/>
      <c r="Z125" s="1711"/>
      <c r="AA125" s="1711"/>
      <c r="AB125" s="1711"/>
      <c r="AC125" s="1711"/>
      <c r="AD125" s="1711"/>
      <c r="AE125" s="1711"/>
      <c r="AF125" s="1711"/>
      <c r="AG125" s="1711"/>
      <c r="AH125" s="1711"/>
      <c r="AI125" s="1711"/>
      <c r="AJ125" s="1711"/>
      <c r="AK125" s="1711"/>
      <c r="AL125" s="1711"/>
      <c r="AM125" s="1711"/>
      <c r="AN125" s="1711"/>
      <c r="AO125" s="1711"/>
      <c r="AP125" s="1711"/>
      <c r="AQ125" s="1711"/>
      <c r="AR125" s="1711"/>
      <c r="AS125" s="1711"/>
      <c r="AT125" s="1711"/>
      <c r="AU125" s="649"/>
    </row>
    <row r="126" spans="1:47" ht="15" customHeight="1">
      <c r="A126" s="647"/>
      <c r="B126" s="651"/>
      <c r="C126" s="1656"/>
      <c r="D126" s="1644"/>
      <c r="E126" s="1719"/>
      <c r="F126" s="653" t="s">
        <v>1419</v>
      </c>
      <c r="G126" s="641">
        <v>0</v>
      </c>
      <c r="H126" s="1713"/>
      <c r="I126" s="1713"/>
      <c r="J126" s="1713"/>
      <c r="K126" s="1713"/>
      <c r="L126" s="1713"/>
      <c r="M126" s="1713"/>
      <c r="N126" s="1713"/>
      <c r="O126" s="1713"/>
      <c r="P126" s="1713"/>
      <c r="Q126" s="1713"/>
      <c r="R126" s="1713"/>
      <c r="S126" s="1713"/>
      <c r="T126" s="1713"/>
      <c r="U126" s="1713"/>
      <c r="V126" s="1713"/>
      <c r="W126" s="1713"/>
      <c r="X126" s="1713"/>
      <c r="Y126" s="1713"/>
      <c r="Z126" s="1713"/>
      <c r="AA126" s="1713"/>
      <c r="AB126" s="1713"/>
      <c r="AC126" s="1713"/>
      <c r="AD126" s="1713"/>
      <c r="AE126" s="1713"/>
      <c r="AF126" s="1713"/>
      <c r="AG126" s="1713"/>
      <c r="AH126" s="1713"/>
      <c r="AI126" s="1713"/>
      <c r="AJ126" s="1713"/>
      <c r="AK126" s="1713"/>
      <c r="AL126" s="1713"/>
      <c r="AM126" s="1713"/>
      <c r="AN126" s="1713"/>
      <c r="AO126" s="1713"/>
      <c r="AP126" s="1713"/>
      <c r="AQ126" s="1713"/>
      <c r="AR126" s="1713"/>
      <c r="AS126" s="1713"/>
      <c r="AT126" s="1713"/>
      <c r="AU126" s="649"/>
    </row>
    <row r="127" spans="1:47" ht="15" customHeight="1">
      <c r="A127" s="647"/>
      <c r="B127" s="651"/>
      <c r="C127" s="1654" t="s">
        <v>1506</v>
      </c>
      <c r="D127" s="1641" t="s">
        <v>1575</v>
      </c>
      <c r="E127" s="1642"/>
      <c r="F127" s="714" t="s">
        <v>1562</v>
      </c>
      <c r="G127" s="640">
        <v>4</v>
      </c>
      <c r="H127" s="1710"/>
      <c r="I127" s="1710"/>
      <c r="J127" s="1710"/>
      <c r="K127" s="1710"/>
      <c r="L127" s="1710"/>
      <c r="M127" s="1710"/>
      <c r="N127" s="1710"/>
      <c r="O127" s="1710"/>
      <c r="P127" s="1710"/>
      <c r="Q127" s="1710"/>
      <c r="R127" s="1710"/>
      <c r="S127" s="1710"/>
      <c r="T127" s="1710"/>
      <c r="U127" s="1710"/>
      <c r="V127" s="1710"/>
      <c r="W127" s="1710"/>
      <c r="X127" s="1710"/>
      <c r="Y127" s="1710"/>
      <c r="Z127" s="1710"/>
      <c r="AA127" s="1710"/>
      <c r="AB127" s="1710"/>
      <c r="AC127" s="1710"/>
      <c r="AD127" s="1710"/>
      <c r="AE127" s="1710"/>
      <c r="AF127" s="1710"/>
      <c r="AG127" s="1710"/>
      <c r="AH127" s="1710"/>
      <c r="AI127" s="1710"/>
      <c r="AJ127" s="1710"/>
      <c r="AK127" s="1710"/>
      <c r="AL127" s="1710"/>
      <c r="AM127" s="1710"/>
      <c r="AN127" s="1710"/>
      <c r="AO127" s="1710"/>
      <c r="AP127" s="1710"/>
      <c r="AQ127" s="1710"/>
      <c r="AR127" s="1710"/>
      <c r="AS127" s="1710"/>
      <c r="AT127" s="1710"/>
      <c r="AU127" s="649"/>
    </row>
    <row r="128" spans="1:47" ht="15" customHeight="1">
      <c r="A128" s="647"/>
      <c r="B128" s="651"/>
      <c r="C128" s="1655"/>
      <c r="D128" s="1636" t="s">
        <v>1576</v>
      </c>
      <c r="E128" s="1637"/>
      <c r="F128" s="712" t="s">
        <v>1563</v>
      </c>
      <c r="G128" s="682">
        <v>3</v>
      </c>
      <c r="H128" s="1711"/>
      <c r="I128" s="1711"/>
      <c r="J128" s="1711"/>
      <c r="K128" s="1711"/>
      <c r="L128" s="1711"/>
      <c r="M128" s="1711"/>
      <c r="N128" s="1711"/>
      <c r="O128" s="1711"/>
      <c r="P128" s="1711"/>
      <c r="Q128" s="1711"/>
      <c r="R128" s="1711"/>
      <c r="S128" s="1711"/>
      <c r="T128" s="1711"/>
      <c r="U128" s="1711"/>
      <c r="V128" s="1711"/>
      <c r="W128" s="1711"/>
      <c r="X128" s="1711"/>
      <c r="Y128" s="1711"/>
      <c r="Z128" s="1711"/>
      <c r="AA128" s="1711"/>
      <c r="AB128" s="1711"/>
      <c r="AC128" s="1711"/>
      <c r="AD128" s="1711"/>
      <c r="AE128" s="1711"/>
      <c r="AF128" s="1711"/>
      <c r="AG128" s="1711"/>
      <c r="AH128" s="1711"/>
      <c r="AI128" s="1711"/>
      <c r="AJ128" s="1711"/>
      <c r="AK128" s="1711"/>
      <c r="AL128" s="1711"/>
      <c r="AM128" s="1711"/>
      <c r="AN128" s="1711"/>
      <c r="AO128" s="1711"/>
      <c r="AP128" s="1711"/>
      <c r="AQ128" s="1711"/>
      <c r="AR128" s="1711"/>
      <c r="AS128" s="1711"/>
      <c r="AT128" s="1711"/>
      <c r="AU128" s="649"/>
    </row>
    <row r="129" spans="1:47" ht="15" customHeight="1">
      <c r="A129" s="647"/>
      <c r="B129" s="651"/>
      <c r="C129" s="1655"/>
      <c r="D129" s="1643"/>
      <c r="E129" s="1151"/>
      <c r="F129" s="712" t="s">
        <v>1564</v>
      </c>
      <c r="G129" s="682">
        <v>2</v>
      </c>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E129" s="1711"/>
      <c r="AF129" s="1711"/>
      <c r="AG129" s="1711"/>
      <c r="AH129" s="1711"/>
      <c r="AI129" s="1711"/>
      <c r="AJ129" s="1711"/>
      <c r="AK129" s="1711"/>
      <c r="AL129" s="1711"/>
      <c r="AM129" s="1711"/>
      <c r="AN129" s="1711"/>
      <c r="AO129" s="1711"/>
      <c r="AP129" s="1711"/>
      <c r="AQ129" s="1711"/>
      <c r="AR129" s="1711"/>
      <c r="AS129" s="1711"/>
      <c r="AT129" s="1711"/>
      <c r="AU129" s="649"/>
    </row>
    <row r="130" spans="1:47" ht="15" customHeight="1">
      <c r="A130" s="647"/>
      <c r="B130" s="651"/>
      <c r="C130" s="1655"/>
      <c r="D130" s="1643"/>
      <c r="E130" s="1151"/>
      <c r="F130" s="712" t="s">
        <v>1577</v>
      </c>
      <c r="G130" s="682">
        <v>1</v>
      </c>
      <c r="H130" s="1711"/>
      <c r="I130" s="1711"/>
      <c r="J130" s="1711"/>
      <c r="K130" s="1711"/>
      <c r="L130" s="1711"/>
      <c r="M130" s="1711"/>
      <c r="N130" s="1711"/>
      <c r="O130" s="1711"/>
      <c r="P130" s="1711"/>
      <c r="Q130" s="1711"/>
      <c r="R130" s="1711"/>
      <c r="S130" s="1711"/>
      <c r="T130" s="1711"/>
      <c r="U130" s="1711"/>
      <c r="V130" s="1711"/>
      <c r="W130" s="1711"/>
      <c r="X130" s="1711"/>
      <c r="Y130" s="1711"/>
      <c r="Z130" s="1711"/>
      <c r="AA130" s="1711"/>
      <c r="AB130" s="1711"/>
      <c r="AC130" s="1711"/>
      <c r="AD130" s="1711"/>
      <c r="AE130" s="1711"/>
      <c r="AF130" s="1711"/>
      <c r="AG130" s="1711"/>
      <c r="AH130" s="1711"/>
      <c r="AI130" s="1711"/>
      <c r="AJ130" s="1711"/>
      <c r="AK130" s="1711"/>
      <c r="AL130" s="1711"/>
      <c r="AM130" s="1711"/>
      <c r="AN130" s="1711"/>
      <c r="AO130" s="1711"/>
      <c r="AP130" s="1711"/>
      <c r="AQ130" s="1711"/>
      <c r="AR130" s="1711"/>
      <c r="AS130" s="1711"/>
      <c r="AT130" s="1711"/>
      <c r="AU130" s="649"/>
    </row>
    <row r="131" spans="1:47" ht="15" customHeight="1">
      <c r="A131" s="647"/>
      <c r="B131" s="651"/>
      <c r="C131" s="1656"/>
      <c r="D131" s="1644"/>
      <c r="E131" s="1645"/>
      <c r="F131" s="715" t="s">
        <v>1419</v>
      </c>
      <c r="G131" s="641">
        <v>0</v>
      </c>
      <c r="H131" s="1713"/>
      <c r="I131" s="1713"/>
      <c r="J131" s="1713"/>
      <c r="K131" s="1713"/>
      <c r="L131" s="1713"/>
      <c r="M131" s="1713"/>
      <c r="N131" s="1713"/>
      <c r="O131" s="1713"/>
      <c r="P131" s="1713"/>
      <c r="Q131" s="1713"/>
      <c r="R131" s="1713"/>
      <c r="S131" s="1713"/>
      <c r="T131" s="1713"/>
      <c r="U131" s="1713"/>
      <c r="V131" s="1713"/>
      <c r="W131" s="1713"/>
      <c r="X131" s="1713"/>
      <c r="Y131" s="1713"/>
      <c r="Z131" s="1713"/>
      <c r="AA131" s="1713"/>
      <c r="AB131" s="1713"/>
      <c r="AC131" s="1713"/>
      <c r="AD131" s="1713"/>
      <c r="AE131" s="1713"/>
      <c r="AF131" s="1713"/>
      <c r="AG131" s="1713"/>
      <c r="AH131" s="1713"/>
      <c r="AI131" s="1713"/>
      <c r="AJ131" s="1713"/>
      <c r="AK131" s="1713"/>
      <c r="AL131" s="1713"/>
      <c r="AM131" s="1713"/>
      <c r="AN131" s="1713"/>
      <c r="AO131" s="1713"/>
      <c r="AP131" s="1713"/>
      <c r="AQ131" s="1713"/>
      <c r="AR131" s="1713"/>
      <c r="AS131" s="1713"/>
      <c r="AT131" s="1713"/>
      <c r="AU131" s="649"/>
    </row>
    <row r="132" spans="1:47" ht="15" customHeight="1">
      <c r="A132" s="647"/>
      <c r="B132" s="651"/>
      <c r="C132" s="1654" t="s">
        <v>1545</v>
      </c>
      <c r="D132" s="1641" t="s">
        <v>1578</v>
      </c>
      <c r="E132" s="1648"/>
      <c r="F132" s="652" t="s">
        <v>1562</v>
      </c>
      <c r="G132" s="640">
        <v>4</v>
      </c>
      <c r="H132" s="1710"/>
      <c r="I132" s="1710"/>
      <c r="J132" s="1710"/>
      <c r="K132" s="1710"/>
      <c r="L132" s="1710"/>
      <c r="M132" s="1710"/>
      <c r="N132" s="1710"/>
      <c r="O132" s="1710"/>
      <c r="P132" s="1710"/>
      <c r="Q132" s="1710"/>
      <c r="R132" s="1710"/>
      <c r="S132" s="1710"/>
      <c r="T132" s="1710"/>
      <c r="U132" s="1710"/>
      <c r="V132" s="1710"/>
      <c r="W132" s="1710"/>
      <c r="X132" s="1710"/>
      <c r="Y132" s="1710"/>
      <c r="Z132" s="1710"/>
      <c r="AA132" s="1710"/>
      <c r="AB132" s="1710"/>
      <c r="AC132" s="1710"/>
      <c r="AD132" s="1710"/>
      <c r="AE132" s="1710"/>
      <c r="AF132" s="1710"/>
      <c r="AG132" s="1710"/>
      <c r="AH132" s="1710"/>
      <c r="AI132" s="1710"/>
      <c r="AJ132" s="1710"/>
      <c r="AK132" s="1710"/>
      <c r="AL132" s="1710"/>
      <c r="AM132" s="1710"/>
      <c r="AN132" s="1710"/>
      <c r="AO132" s="1710"/>
      <c r="AP132" s="1710"/>
      <c r="AQ132" s="1710"/>
      <c r="AR132" s="1710"/>
      <c r="AS132" s="1710"/>
      <c r="AT132" s="1710"/>
      <c r="AU132" s="649"/>
    </row>
    <row r="133" spans="1:47" ht="15" customHeight="1">
      <c r="A133" s="647"/>
      <c r="B133" s="651"/>
      <c r="C133" s="1655"/>
      <c r="D133" s="1643"/>
      <c r="E133" s="1649"/>
      <c r="F133" s="667" t="s">
        <v>1563</v>
      </c>
      <c r="G133" s="682">
        <v>3</v>
      </c>
      <c r="H133" s="1711"/>
      <c r="I133" s="1711"/>
      <c r="J133" s="1711"/>
      <c r="K133" s="1711"/>
      <c r="L133" s="1711"/>
      <c r="M133" s="1711"/>
      <c r="N133" s="1711"/>
      <c r="O133" s="1711"/>
      <c r="P133" s="1711"/>
      <c r="Q133" s="1711"/>
      <c r="R133" s="1711"/>
      <c r="S133" s="1711"/>
      <c r="T133" s="1711"/>
      <c r="U133" s="1711"/>
      <c r="V133" s="1711"/>
      <c r="W133" s="1711"/>
      <c r="X133" s="1711"/>
      <c r="Y133" s="1711"/>
      <c r="Z133" s="1711"/>
      <c r="AA133" s="1711"/>
      <c r="AB133" s="1711"/>
      <c r="AC133" s="1711"/>
      <c r="AD133" s="1711"/>
      <c r="AE133" s="1711"/>
      <c r="AF133" s="1711"/>
      <c r="AG133" s="1711"/>
      <c r="AH133" s="1711"/>
      <c r="AI133" s="1711"/>
      <c r="AJ133" s="1711"/>
      <c r="AK133" s="1711"/>
      <c r="AL133" s="1711"/>
      <c r="AM133" s="1711"/>
      <c r="AN133" s="1711"/>
      <c r="AO133" s="1711"/>
      <c r="AP133" s="1711"/>
      <c r="AQ133" s="1711"/>
      <c r="AR133" s="1711"/>
      <c r="AS133" s="1711"/>
      <c r="AT133" s="1711"/>
      <c r="AU133" s="649"/>
    </row>
    <row r="134" spans="1:47" ht="15" customHeight="1">
      <c r="A134" s="647"/>
      <c r="B134" s="651"/>
      <c r="C134" s="1655"/>
      <c r="D134" s="1643"/>
      <c r="E134" s="1649"/>
      <c r="F134" s="667" t="s">
        <v>1564</v>
      </c>
      <c r="G134" s="682">
        <v>2</v>
      </c>
      <c r="H134" s="1711"/>
      <c r="I134" s="1711"/>
      <c r="J134" s="1711"/>
      <c r="K134" s="1711"/>
      <c r="L134" s="1711"/>
      <c r="M134" s="1711"/>
      <c r="N134" s="1711"/>
      <c r="O134" s="1711"/>
      <c r="P134" s="1711"/>
      <c r="Q134" s="1711"/>
      <c r="R134" s="1711"/>
      <c r="S134" s="1711"/>
      <c r="T134" s="1711"/>
      <c r="U134" s="1711"/>
      <c r="V134" s="1711"/>
      <c r="W134" s="1711"/>
      <c r="X134" s="1711"/>
      <c r="Y134" s="1711"/>
      <c r="Z134" s="1711"/>
      <c r="AA134" s="1711"/>
      <c r="AB134" s="1711"/>
      <c r="AC134" s="1711"/>
      <c r="AD134" s="1711"/>
      <c r="AE134" s="1711"/>
      <c r="AF134" s="1711"/>
      <c r="AG134" s="1711"/>
      <c r="AH134" s="1711"/>
      <c r="AI134" s="1711"/>
      <c r="AJ134" s="1711"/>
      <c r="AK134" s="1711"/>
      <c r="AL134" s="1711"/>
      <c r="AM134" s="1711"/>
      <c r="AN134" s="1711"/>
      <c r="AO134" s="1711"/>
      <c r="AP134" s="1711"/>
      <c r="AQ134" s="1711"/>
      <c r="AR134" s="1711"/>
      <c r="AS134" s="1711"/>
      <c r="AT134" s="1711"/>
      <c r="AU134" s="649"/>
    </row>
    <row r="135" spans="1:47" ht="15" customHeight="1">
      <c r="A135" s="647"/>
      <c r="B135" s="651"/>
      <c r="C135" s="1655"/>
      <c r="D135" s="1643"/>
      <c r="E135" s="1649"/>
      <c r="F135" s="667" t="s">
        <v>1579</v>
      </c>
      <c r="G135" s="682">
        <v>1</v>
      </c>
      <c r="H135" s="1711"/>
      <c r="I135" s="1711"/>
      <c r="J135" s="1711"/>
      <c r="K135" s="1711"/>
      <c r="L135" s="1711"/>
      <c r="M135" s="1711"/>
      <c r="N135" s="1711"/>
      <c r="O135" s="1711"/>
      <c r="P135" s="1711"/>
      <c r="Q135" s="1711"/>
      <c r="R135" s="1711"/>
      <c r="S135" s="1711"/>
      <c r="T135" s="1711"/>
      <c r="U135" s="1711"/>
      <c r="V135" s="1711"/>
      <c r="W135" s="1711"/>
      <c r="X135" s="1711"/>
      <c r="Y135" s="1711"/>
      <c r="Z135" s="1711"/>
      <c r="AA135" s="1711"/>
      <c r="AB135" s="1711"/>
      <c r="AC135" s="1711"/>
      <c r="AD135" s="1711"/>
      <c r="AE135" s="1711"/>
      <c r="AF135" s="1711"/>
      <c r="AG135" s="1711"/>
      <c r="AH135" s="1711"/>
      <c r="AI135" s="1711"/>
      <c r="AJ135" s="1711"/>
      <c r="AK135" s="1711"/>
      <c r="AL135" s="1711"/>
      <c r="AM135" s="1711"/>
      <c r="AN135" s="1711"/>
      <c r="AO135" s="1711"/>
      <c r="AP135" s="1711"/>
      <c r="AQ135" s="1711"/>
      <c r="AR135" s="1711"/>
      <c r="AS135" s="1711"/>
      <c r="AT135" s="1711"/>
      <c r="AU135" s="649"/>
    </row>
    <row r="136" spans="1:47" ht="15" customHeight="1">
      <c r="A136" s="647"/>
      <c r="B136" s="651"/>
      <c r="C136" s="1656"/>
      <c r="D136" s="1644"/>
      <c r="E136" s="1650"/>
      <c r="F136" s="653" t="s">
        <v>1419</v>
      </c>
      <c r="G136" s="641">
        <v>0</v>
      </c>
      <c r="H136" s="1713"/>
      <c r="I136" s="1713"/>
      <c r="J136" s="1713"/>
      <c r="K136" s="1713"/>
      <c r="L136" s="1713"/>
      <c r="M136" s="1713"/>
      <c r="N136" s="1713"/>
      <c r="O136" s="1713"/>
      <c r="P136" s="1713"/>
      <c r="Q136" s="1713"/>
      <c r="R136" s="1713"/>
      <c r="S136" s="1713"/>
      <c r="T136" s="1713"/>
      <c r="U136" s="1713"/>
      <c r="V136" s="1713"/>
      <c r="W136" s="1713"/>
      <c r="X136" s="1713"/>
      <c r="Y136" s="1713"/>
      <c r="Z136" s="1713"/>
      <c r="AA136" s="1713"/>
      <c r="AB136" s="1713"/>
      <c r="AC136" s="1713"/>
      <c r="AD136" s="1713"/>
      <c r="AE136" s="1713"/>
      <c r="AF136" s="1713"/>
      <c r="AG136" s="1713"/>
      <c r="AH136" s="1713"/>
      <c r="AI136" s="1713"/>
      <c r="AJ136" s="1713"/>
      <c r="AK136" s="1713"/>
      <c r="AL136" s="1713"/>
      <c r="AM136" s="1713"/>
      <c r="AN136" s="1713"/>
      <c r="AO136" s="1713"/>
      <c r="AP136" s="1713"/>
      <c r="AQ136" s="1713"/>
      <c r="AR136" s="1713"/>
      <c r="AS136" s="1713"/>
      <c r="AT136" s="1713"/>
      <c r="AU136" s="649"/>
    </row>
    <row r="137" spans="1:47" ht="15" customHeight="1">
      <c r="A137" s="647"/>
      <c r="B137" s="651"/>
      <c r="C137" s="1654" t="s">
        <v>1555</v>
      </c>
      <c r="D137" s="1641" t="s">
        <v>1580</v>
      </c>
      <c r="E137" s="1648"/>
      <c r="F137" s="652" t="s">
        <v>1562</v>
      </c>
      <c r="G137" s="640">
        <v>4</v>
      </c>
      <c r="H137" s="1710"/>
      <c r="I137" s="1710"/>
      <c r="J137" s="1710"/>
      <c r="K137" s="1710"/>
      <c r="L137" s="1710"/>
      <c r="M137" s="1710"/>
      <c r="N137" s="1710"/>
      <c r="O137" s="1710"/>
      <c r="P137" s="1710"/>
      <c r="Q137" s="1710"/>
      <c r="R137" s="1710"/>
      <c r="S137" s="1710"/>
      <c r="T137" s="1710"/>
      <c r="U137" s="1710"/>
      <c r="V137" s="1710"/>
      <c r="W137" s="1710"/>
      <c r="X137" s="1710"/>
      <c r="Y137" s="1710"/>
      <c r="Z137" s="1710"/>
      <c r="AA137" s="1710"/>
      <c r="AB137" s="1710"/>
      <c r="AC137" s="1710"/>
      <c r="AD137" s="1710"/>
      <c r="AE137" s="1710"/>
      <c r="AF137" s="1710"/>
      <c r="AG137" s="1710"/>
      <c r="AH137" s="1710"/>
      <c r="AI137" s="1710"/>
      <c r="AJ137" s="1710"/>
      <c r="AK137" s="1710"/>
      <c r="AL137" s="1710"/>
      <c r="AM137" s="1710"/>
      <c r="AN137" s="1710"/>
      <c r="AO137" s="1710"/>
      <c r="AP137" s="1710"/>
      <c r="AQ137" s="1710"/>
      <c r="AR137" s="1710"/>
      <c r="AS137" s="1710"/>
      <c r="AT137" s="1710"/>
      <c r="AU137" s="649"/>
    </row>
    <row r="138" spans="1:47" ht="15" customHeight="1">
      <c r="A138" s="647"/>
      <c r="B138" s="651"/>
      <c r="C138" s="1655"/>
      <c r="D138" s="1643"/>
      <c r="E138" s="1649"/>
      <c r="F138" s="667" t="s">
        <v>1563</v>
      </c>
      <c r="G138" s="682">
        <v>3</v>
      </c>
      <c r="H138" s="1711"/>
      <c r="I138" s="1711"/>
      <c r="J138" s="1711"/>
      <c r="K138" s="1711"/>
      <c r="L138" s="1711"/>
      <c r="M138" s="1711"/>
      <c r="N138" s="1711"/>
      <c r="O138" s="1711"/>
      <c r="P138" s="1711"/>
      <c r="Q138" s="1711"/>
      <c r="R138" s="1711"/>
      <c r="S138" s="1711"/>
      <c r="T138" s="1711"/>
      <c r="U138" s="1711"/>
      <c r="V138" s="1711"/>
      <c r="W138" s="1711"/>
      <c r="X138" s="1711"/>
      <c r="Y138" s="1711"/>
      <c r="Z138" s="1711"/>
      <c r="AA138" s="1711"/>
      <c r="AB138" s="1711"/>
      <c r="AC138" s="1711"/>
      <c r="AD138" s="1711"/>
      <c r="AE138" s="1711"/>
      <c r="AF138" s="1711"/>
      <c r="AG138" s="1711"/>
      <c r="AH138" s="1711"/>
      <c r="AI138" s="1711"/>
      <c r="AJ138" s="1711"/>
      <c r="AK138" s="1711"/>
      <c r="AL138" s="1711"/>
      <c r="AM138" s="1711"/>
      <c r="AN138" s="1711"/>
      <c r="AO138" s="1711"/>
      <c r="AP138" s="1711"/>
      <c r="AQ138" s="1711"/>
      <c r="AR138" s="1711"/>
      <c r="AS138" s="1711"/>
      <c r="AT138" s="1711"/>
      <c r="AU138" s="649"/>
    </row>
    <row r="139" spans="1:47" ht="15" customHeight="1">
      <c r="A139" s="647"/>
      <c r="B139" s="651"/>
      <c r="C139" s="1655"/>
      <c r="D139" s="1643"/>
      <c r="E139" s="1649"/>
      <c r="F139" s="667" t="s">
        <v>1564</v>
      </c>
      <c r="G139" s="682">
        <v>2</v>
      </c>
      <c r="H139" s="1711"/>
      <c r="I139" s="1711"/>
      <c r="J139" s="1711"/>
      <c r="K139" s="1711"/>
      <c r="L139" s="1711"/>
      <c r="M139" s="1711"/>
      <c r="N139" s="1711"/>
      <c r="O139" s="1711"/>
      <c r="P139" s="1711"/>
      <c r="Q139" s="1711"/>
      <c r="R139" s="1711"/>
      <c r="S139" s="1711"/>
      <c r="T139" s="1711"/>
      <c r="U139" s="1711"/>
      <c r="V139" s="1711"/>
      <c r="W139" s="1711"/>
      <c r="X139" s="1711"/>
      <c r="Y139" s="1711"/>
      <c r="Z139" s="1711"/>
      <c r="AA139" s="1711"/>
      <c r="AB139" s="1711"/>
      <c r="AC139" s="1711"/>
      <c r="AD139" s="1711"/>
      <c r="AE139" s="1711"/>
      <c r="AF139" s="1711"/>
      <c r="AG139" s="1711"/>
      <c r="AH139" s="1711"/>
      <c r="AI139" s="1711"/>
      <c r="AJ139" s="1711"/>
      <c r="AK139" s="1711"/>
      <c r="AL139" s="1711"/>
      <c r="AM139" s="1711"/>
      <c r="AN139" s="1711"/>
      <c r="AO139" s="1711"/>
      <c r="AP139" s="1711"/>
      <c r="AQ139" s="1711"/>
      <c r="AR139" s="1711"/>
      <c r="AS139" s="1711"/>
      <c r="AT139" s="1711"/>
      <c r="AU139" s="649"/>
    </row>
    <row r="140" spans="1:47" ht="15" customHeight="1">
      <c r="A140" s="647"/>
      <c r="B140" s="651"/>
      <c r="C140" s="1655"/>
      <c r="D140" s="1643"/>
      <c r="E140" s="1649"/>
      <c r="F140" s="667" t="s">
        <v>1581</v>
      </c>
      <c r="G140" s="682">
        <v>1</v>
      </c>
      <c r="H140" s="1711"/>
      <c r="I140" s="1711"/>
      <c r="J140" s="1711"/>
      <c r="K140" s="1711"/>
      <c r="L140" s="1711"/>
      <c r="M140" s="1711"/>
      <c r="N140" s="1711"/>
      <c r="O140" s="1711"/>
      <c r="P140" s="1711"/>
      <c r="Q140" s="1711"/>
      <c r="R140" s="1711"/>
      <c r="S140" s="1711"/>
      <c r="T140" s="1711"/>
      <c r="U140" s="1711"/>
      <c r="V140" s="1711"/>
      <c r="W140" s="1711"/>
      <c r="X140" s="1711"/>
      <c r="Y140" s="1711"/>
      <c r="Z140" s="1711"/>
      <c r="AA140" s="1711"/>
      <c r="AB140" s="1711"/>
      <c r="AC140" s="1711"/>
      <c r="AD140" s="1711"/>
      <c r="AE140" s="1711"/>
      <c r="AF140" s="1711"/>
      <c r="AG140" s="1711"/>
      <c r="AH140" s="1711"/>
      <c r="AI140" s="1711"/>
      <c r="AJ140" s="1711"/>
      <c r="AK140" s="1711"/>
      <c r="AL140" s="1711"/>
      <c r="AM140" s="1711"/>
      <c r="AN140" s="1711"/>
      <c r="AO140" s="1711"/>
      <c r="AP140" s="1711"/>
      <c r="AQ140" s="1711"/>
      <c r="AR140" s="1711"/>
      <c r="AS140" s="1711"/>
      <c r="AT140" s="1711"/>
      <c r="AU140" s="649"/>
    </row>
    <row r="141" spans="1:47" ht="15" customHeight="1">
      <c r="A141" s="647"/>
      <c r="B141" s="651"/>
      <c r="C141" s="1656"/>
      <c r="D141" s="1644"/>
      <c r="E141" s="1650"/>
      <c r="F141" s="653" t="s">
        <v>1419</v>
      </c>
      <c r="G141" s="641">
        <v>0</v>
      </c>
      <c r="H141" s="1713"/>
      <c r="I141" s="1713"/>
      <c r="J141" s="1713"/>
      <c r="K141" s="1713"/>
      <c r="L141" s="1713"/>
      <c r="M141" s="1713"/>
      <c r="N141" s="1713"/>
      <c r="O141" s="1713"/>
      <c r="P141" s="1713"/>
      <c r="Q141" s="1713"/>
      <c r="R141" s="1713"/>
      <c r="S141" s="1713"/>
      <c r="T141" s="1713"/>
      <c r="U141" s="1713"/>
      <c r="V141" s="1713"/>
      <c r="W141" s="1713"/>
      <c r="X141" s="1713"/>
      <c r="Y141" s="1713"/>
      <c r="Z141" s="1713"/>
      <c r="AA141" s="1713"/>
      <c r="AB141" s="1713"/>
      <c r="AC141" s="1713"/>
      <c r="AD141" s="1713"/>
      <c r="AE141" s="1713"/>
      <c r="AF141" s="1713"/>
      <c r="AG141" s="1713"/>
      <c r="AH141" s="1713"/>
      <c r="AI141" s="1713"/>
      <c r="AJ141" s="1713"/>
      <c r="AK141" s="1713"/>
      <c r="AL141" s="1713"/>
      <c r="AM141" s="1713"/>
      <c r="AN141" s="1713"/>
      <c r="AO141" s="1713"/>
      <c r="AP141" s="1713"/>
      <c r="AQ141" s="1713"/>
      <c r="AR141" s="1713"/>
      <c r="AS141" s="1713"/>
      <c r="AT141" s="1713"/>
      <c r="AU141" s="649"/>
    </row>
    <row r="142" spans="1:47" ht="15" customHeight="1">
      <c r="A142" s="647"/>
      <c r="B142" s="651"/>
      <c r="C142" s="1654" t="s">
        <v>1557</v>
      </c>
      <c r="D142" s="1634" t="s">
        <v>1582</v>
      </c>
      <c r="E142" s="1635"/>
      <c r="F142" s="714" t="s">
        <v>1583</v>
      </c>
      <c r="G142" s="640">
        <v>4</v>
      </c>
      <c r="H142" s="1710"/>
      <c r="I142" s="1710"/>
      <c r="J142" s="1710"/>
      <c r="K142" s="1710"/>
      <c r="L142" s="1710"/>
      <c r="M142" s="1710"/>
      <c r="N142" s="1710"/>
      <c r="O142" s="1710"/>
      <c r="P142" s="1710"/>
      <c r="Q142" s="1710"/>
      <c r="R142" s="1710"/>
      <c r="S142" s="1710"/>
      <c r="T142" s="1710"/>
      <c r="U142" s="1710"/>
      <c r="V142" s="1710"/>
      <c r="W142" s="1710"/>
      <c r="X142" s="1710"/>
      <c r="Y142" s="1710"/>
      <c r="Z142" s="1710"/>
      <c r="AA142" s="1710"/>
      <c r="AB142" s="1710"/>
      <c r="AC142" s="1710"/>
      <c r="AD142" s="1710"/>
      <c r="AE142" s="1710"/>
      <c r="AF142" s="1710"/>
      <c r="AG142" s="1710"/>
      <c r="AH142" s="1710"/>
      <c r="AI142" s="1710"/>
      <c r="AJ142" s="1710"/>
      <c r="AK142" s="1710"/>
      <c r="AL142" s="1710"/>
      <c r="AM142" s="1710"/>
      <c r="AN142" s="1710"/>
      <c r="AO142" s="1710"/>
      <c r="AP142" s="1710"/>
      <c r="AQ142" s="1710"/>
      <c r="AR142" s="1710"/>
      <c r="AS142" s="1710"/>
      <c r="AT142" s="1710"/>
      <c r="AU142" s="649"/>
    </row>
    <row r="143" spans="1:47" ht="15" customHeight="1">
      <c r="A143" s="647"/>
      <c r="B143" s="651"/>
      <c r="C143" s="1655"/>
      <c r="D143" s="1636" t="s">
        <v>1584</v>
      </c>
      <c r="E143" s="1637"/>
      <c r="F143" s="712" t="s">
        <v>1585</v>
      </c>
      <c r="G143" s="682">
        <v>3</v>
      </c>
      <c r="H143" s="1711"/>
      <c r="I143" s="1711"/>
      <c r="J143" s="1711"/>
      <c r="K143" s="1711"/>
      <c r="L143" s="1711"/>
      <c r="M143" s="1711"/>
      <c r="N143" s="1711"/>
      <c r="O143" s="1711"/>
      <c r="P143" s="1711"/>
      <c r="Q143" s="1711"/>
      <c r="R143" s="1711"/>
      <c r="S143" s="1711"/>
      <c r="T143" s="1711"/>
      <c r="U143" s="1711"/>
      <c r="V143" s="1711"/>
      <c r="W143" s="1711"/>
      <c r="X143" s="1711"/>
      <c r="Y143" s="1711"/>
      <c r="Z143" s="1711"/>
      <c r="AA143" s="1711"/>
      <c r="AB143" s="1711"/>
      <c r="AC143" s="1711"/>
      <c r="AD143" s="1711"/>
      <c r="AE143" s="1711"/>
      <c r="AF143" s="1711"/>
      <c r="AG143" s="1711"/>
      <c r="AH143" s="1711"/>
      <c r="AI143" s="1711"/>
      <c r="AJ143" s="1711"/>
      <c r="AK143" s="1711"/>
      <c r="AL143" s="1711"/>
      <c r="AM143" s="1711"/>
      <c r="AN143" s="1711"/>
      <c r="AO143" s="1711"/>
      <c r="AP143" s="1711"/>
      <c r="AQ143" s="1711"/>
      <c r="AR143" s="1711"/>
      <c r="AS143" s="1711"/>
      <c r="AT143" s="1711"/>
      <c r="AU143" s="649"/>
    </row>
    <row r="144" spans="1:47" ht="15" customHeight="1">
      <c r="A144" s="647"/>
      <c r="B144" s="651"/>
      <c r="C144" s="1655"/>
      <c r="D144" s="1643"/>
      <c r="E144" s="1151"/>
      <c r="F144" s="712" t="s">
        <v>1564</v>
      </c>
      <c r="G144" s="682">
        <v>2</v>
      </c>
      <c r="H144" s="1711"/>
      <c r="I144" s="1711"/>
      <c r="J144" s="1711"/>
      <c r="K144" s="1711"/>
      <c r="L144" s="1711"/>
      <c r="M144" s="1711"/>
      <c r="N144" s="1711"/>
      <c r="O144" s="1711"/>
      <c r="P144" s="1711"/>
      <c r="Q144" s="1711"/>
      <c r="R144" s="1711"/>
      <c r="S144" s="1711"/>
      <c r="T144" s="1711"/>
      <c r="U144" s="1711"/>
      <c r="V144" s="1711"/>
      <c r="W144" s="1711"/>
      <c r="X144" s="1711"/>
      <c r="Y144" s="1711"/>
      <c r="Z144" s="1711"/>
      <c r="AA144" s="1711"/>
      <c r="AB144" s="1711"/>
      <c r="AC144" s="1711"/>
      <c r="AD144" s="1711"/>
      <c r="AE144" s="1711"/>
      <c r="AF144" s="1711"/>
      <c r="AG144" s="1711"/>
      <c r="AH144" s="1711"/>
      <c r="AI144" s="1711"/>
      <c r="AJ144" s="1711"/>
      <c r="AK144" s="1711"/>
      <c r="AL144" s="1711"/>
      <c r="AM144" s="1711"/>
      <c r="AN144" s="1711"/>
      <c r="AO144" s="1711"/>
      <c r="AP144" s="1711"/>
      <c r="AQ144" s="1711"/>
      <c r="AR144" s="1711"/>
      <c r="AS144" s="1711"/>
      <c r="AT144" s="1711"/>
      <c r="AU144" s="649"/>
    </row>
    <row r="145" spans="1:47" ht="15" customHeight="1">
      <c r="A145" s="647"/>
      <c r="B145" s="651"/>
      <c r="C145" s="1655"/>
      <c r="D145" s="1643"/>
      <c r="E145" s="1151"/>
      <c r="F145" s="712" t="s">
        <v>1563</v>
      </c>
      <c r="G145" s="682">
        <v>1</v>
      </c>
      <c r="H145" s="1711"/>
      <c r="I145" s="1711"/>
      <c r="J145" s="1711"/>
      <c r="K145" s="1711"/>
      <c r="L145" s="1711"/>
      <c r="M145" s="1711"/>
      <c r="N145" s="1711"/>
      <c r="O145" s="1711"/>
      <c r="P145" s="1711"/>
      <c r="Q145" s="1711"/>
      <c r="R145" s="1711"/>
      <c r="S145" s="1711"/>
      <c r="T145" s="1711"/>
      <c r="U145" s="1711"/>
      <c r="V145" s="1711"/>
      <c r="W145" s="1711"/>
      <c r="X145" s="1711"/>
      <c r="Y145" s="1711"/>
      <c r="Z145" s="1711"/>
      <c r="AA145" s="1711"/>
      <c r="AB145" s="1711"/>
      <c r="AC145" s="1711"/>
      <c r="AD145" s="1711"/>
      <c r="AE145" s="1711"/>
      <c r="AF145" s="1711"/>
      <c r="AG145" s="1711"/>
      <c r="AH145" s="1711"/>
      <c r="AI145" s="1711"/>
      <c r="AJ145" s="1711"/>
      <c r="AK145" s="1711"/>
      <c r="AL145" s="1711"/>
      <c r="AM145" s="1711"/>
      <c r="AN145" s="1711"/>
      <c r="AO145" s="1711"/>
      <c r="AP145" s="1711"/>
      <c r="AQ145" s="1711"/>
      <c r="AR145" s="1711"/>
      <c r="AS145" s="1711"/>
      <c r="AT145" s="1711"/>
      <c r="AU145" s="649"/>
    </row>
    <row r="146" spans="1:47" ht="15" customHeight="1">
      <c r="A146" s="647"/>
      <c r="B146" s="651"/>
      <c r="C146" s="1656"/>
      <c r="D146" s="1644"/>
      <c r="E146" s="1645"/>
      <c r="F146" s="715" t="s">
        <v>1562</v>
      </c>
      <c r="G146" s="641">
        <v>0</v>
      </c>
      <c r="H146" s="1713"/>
      <c r="I146" s="1713"/>
      <c r="J146" s="1713"/>
      <c r="K146" s="1713"/>
      <c r="L146" s="1713"/>
      <c r="M146" s="1713"/>
      <c r="N146" s="1713"/>
      <c r="O146" s="1713"/>
      <c r="P146" s="1713"/>
      <c r="Q146" s="1713"/>
      <c r="R146" s="1713"/>
      <c r="S146" s="1713"/>
      <c r="T146" s="1713"/>
      <c r="U146" s="1713"/>
      <c r="V146" s="1713"/>
      <c r="W146" s="1713"/>
      <c r="X146" s="1713"/>
      <c r="Y146" s="1713"/>
      <c r="Z146" s="1713"/>
      <c r="AA146" s="1713"/>
      <c r="AB146" s="1713"/>
      <c r="AC146" s="1713"/>
      <c r="AD146" s="1713"/>
      <c r="AE146" s="1713"/>
      <c r="AF146" s="1713"/>
      <c r="AG146" s="1713"/>
      <c r="AH146" s="1713"/>
      <c r="AI146" s="1713"/>
      <c r="AJ146" s="1713"/>
      <c r="AK146" s="1713"/>
      <c r="AL146" s="1713"/>
      <c r="AM146" s="1713"/>
      <c r="AN146" s="1713"/>
      <c r="AO146" s="1713"/>
      <c r="AP146" s="1713"/>
      <c r="AQ146" s="1713"/>
      <c r="AR146" s="1713"/>
      <c r="AS146" s="1713"/>
      <c r="AT146" s="1713"/>
      <c r="AU146" s="649"/>
    </row>
    <row r="147" spans="1:47" ht="15" customHeight="1">
      <c r="A147" s="647"/>
      <c r="B147" s="651"/>
      <c r="C147" s="1654" t="s">
        <v>1559</v>
      </c>
      <c r="D147" s="1641" t="s">
        <v>1586</v>
      </c>
      <c r="E147" s="1648"/>
      <c r="F147" s="652" t="s">
        <v>1587</v>
      </c>
      <c r="G147" s="640">
        <v>4</v>
      </c>
      <c r="H147" s="1710"/>
      <c r="I147" s="1710"/>
      <c r="J147" s="1710"/>
      <c r="K147" s="1710"/>
      <c r="L147" s="1710"/>
      <c r="M147" s="1710"/>
      <c r="N147" s="1710"/>
      <c r="O147" s="1710"/>
      <c r="P147" s="1710"/>
      <c r="Q147" s="1710"/>
      <c r="R147" s="1710"/>
      <c r="S147" s="1710"/>
      <c r="T147" s="1710"/>
      <c r="U147" s="1710"/>
      <c r="V147" s="1710"/>
      <c r="W147" s="1710"/>
      <c r="X147" s="1710"/>
      <c r="Y147" s="1710"/>
      <c r="Z147" s="1710"/>
      <c r="AA147" s="1710"/>
      <c r="AB147" s="1710"/>
      <c r="AC147" s="1710"/>
      <c r="AD147" s="1710"/>
      <c r="AE147" s="1710"/>
      <c r="AF147" s="1710"/>
      <c r="AG147" s="1710"/>
      <c r="AH147" s="1710"/>
      <c r="AI147" s="1710"/>
      <c r="AJ147" s="1710"/>
      <c r="AK147" s="1710"/>
      <c r="AL147" s="1710"/>
      <c r="AM147" s="1710"/>
      <c r="AN147" s="1710"/>
      <c r="AO147" s="1710"/>
      <c r="AP147" s="1710"/>
      <c r="AQ147" s="1710"/>
      <c r="AR147" s="1710"/>
      <c r="AS147" s="1710"/>
      <c r="AT147" s="1710"/>
      <c r="AU147" s="649"/>
    </row>
    <row r="148" spans="1:47" ht="15" customHeight="1">
      <c r="A148" s="647"/>
      <c r="B148" s="651"/>
      <c r="C148" s="1655"/>
      <c r="D148" s="1643"/>
      <c r="E148" s="1649"/>
      <c r="F148" s="667" t="s">
        <v>1563</v>
      </c>
      <c r="G148" s="682">
        <v>3</v>
      </c>
      <c r="H148" s="1711"/>
      <c r="I148" s="1711"/>
      <c r="J148" s="1711"/>
      <c r="K148" s="1711"/>
      <c r="L148" s="1711"/>
      <c r="M148" s="1711"/>
      <c r="N148" s="1711"/>
      <c r="O148" s="1711"/>
      <c r="P148" s="1711"/>
      <c r="Q148" s="1711"/>
      <c r="R148" s="1711"/>
      <c r="S148" s="1711"/>
      <c r="T148" s="1711"/>
      <c r="U148" s="1711"/>
      <c r="V148" s="1711"/>
      <c r="W148" s="1711"/>
      <c r="X148" s="1711"/>
      <c r="Y148" s="1711"/>
      <c r="Z148" s="1711"/>
      <c r="AA148" s="1711"/>
      <c r="AB148" s="1711"/>
      <c r="AC148" s="1711"/>
      <c r="AD148" s="1711"/>
      <c r="AE148" s="1711"/>
      <c r="AF148" s="1711"/>
      <c r="AG148" s="1711"/>
      <c r="AH148" s="1711"/>
      <c r="AI148" s="1711"/>
      <c r="AJ148" s="1711"/>
      <c r="AK148" s="1711"/>
      <c r="AL148" s="1711"/>
      <c r="AM148" s="1711"/>
      <c r="AN148" s="1711"/>
      <c r="AO148" s="1711"/>
      <c r="AP148" s="1711"/>
      <c r="AQ148" s="1711"/>
      <c r="AR148" s="1711"/>
      <c r="AS148" s="1711"/>
      <c r="AT148" s="1711"/>
      <c r="AU148" s="649"/>
    </row>
    <row r="149" spans="1:47" ht="15" customHeight="1">
      <c r="A149" s="647"/>
      <c r="B149" s="651"/>
      <c r="C149" s="1655"/>
      <c r="D149" s="1643"/>
      <c r="E149" s="1649"/>
      <c r="F149" s="667" t="s">
        <v>1564</v>
      </c>
      <c r="G149" s="682">
        <v>2</v>
      </c>
      <c r="H149" s="1711"/>
      <c r="I149" s="1711"/>
      <c r="J149" s="1711"/>
      <c r="K149" s="1711"/>
      <c r="L149" s="1711"/>
      <c r="M149" s="1711"/>
      <c r="N149" s="1711"/>
      <c r="O149" s="1711"/>
      <c r="P149" s="1711"/>
      <c r="Q149" s="1711"/>
      <c r="R149" s="1711"/>
      <c r="S149" s="1711"/>
      <c r="T149" s="1711"/>
      <c r="U149" s="1711"/>
      <c r="V149" s="1711"/>
      <c r="W149" s="1711"/>
      <c r="X149" s="1711"/>
      <c r="Y149" s="1711"/>
      <c r="Z149" s="1711"/>
      <c r="AA149" s="1711"/>
      <c r="AB149" s="1711"/>
      <c r="AC149" s="1711"/>
      <c r="AD149" s="1711"/>
      <c r="AE149" s="1711"/>
      <c r="AF149" s="1711"/>
      <c r="AG149" s="1711"/>
      <c r="AH149" s="1711"/>
      <c r="AI149" s="1711"/>
      <c r="AJ149" s="1711"/>
      <c r="AK149" s="1711"/>
      <c r="AL149" s="1711"/>
      <c r="AM149" s="1711"/>
      <c r="AN149" s="1711"/>
      <c r="AO149" s="1711"/>
      <c r="AP149" s="1711"/>
      <c r="AQ149" s="1711"/>
      <c r="AR149" s="1711"/>
      <c r="AS149" s="1711"/>
      <c r="AT149" s="1711"/>
      <c r="AU149" s="649"/>
    </row>
    <row r="150" spans="1:47" ht="15" customHeight="1">
      <c r="A150" s="647"/>
      <c r="B150" s="651"/>
      <c r="C150" s="1655"/>
      <c r="D150" s="1643"/>
      <c r="E150" s="1649"/>
      <c r="F150" s="667" t="s">
        <v>1588</v>
      </c>
      <c r="G150" s="682">
        <v>1</v>
      </c>
      <c r="H150" s="1711"/>
      <c r="I150" s="1711"/>
      <c r="J150" s="1711"/>
      <c r="K150" s="1711"/>
      <c r="L150" s="1711"/>
      <c r="M150" s="1711"/>
      <c r="N150" s="1711"/>
      <c r="O150" s="1711"/>
      <c r="P150" s="1711"/>
      <c r="Q150" s="1711"/>
      <c r="R150" s="1711"/>
      <c r="S150" s="1711"/>
      <c r="T150" s="1711"/>
      <c r="U150" s="1711"/>
      <c r="V150" s="1711"/>
      <c r="W150" s="1711"/>
      <c r="X150" s="1711"/>
      <c r="Y150" s="1711"/>
      <c r="Z150" s="1711"/>
      <c r="AA150" s="1711"/>
      <c r="AB150" s="1711"/>
      <c r="AC150" s="1711"/>
      <c r="AD150" s="1711"/>
      <c r="AE150" s="1711"/>
      <c r="AF150" s="1711"/>
      <c r="AG150" s="1711"/>
      <c r="AH150" s="1711"/>
      <c r="AI150" s="1711"/>
      <c r="AJ150" s="1711"/>
      <c r="AK150" s="1711"/>
      <c r="AL150" s="1711"/>
      <c r="AM150" s="1711"/>
      <c r="AN150" s="1711"/>
      <c r="AO150" s="1711"/>
      <c r="AP150" s="1711"/>
      <c r="AQ150" s="1711"/>
      <c r="AR150" s="1711"/>
      <c r="AS150" s="1711"/>
      <c r="AT150" s="1711"/>
      <c r="AU150" s="649"/>
    </row>
    <row r="151" spans="1:47" ht="15" customHeight="1">
      <c r="A151" s="647"/>
      <c r="B151" s="651"/>
      <c r="C151" s="1656"/>
      <c r="D151" s="1643"/>
      <c r="E151" s="1649"/>
      <c r="F151" s="667" t="s">
        <v>1419</v>
      </c>
      <c r="G151" s="682">
        <v>0</v>
      </c>
      <c r="H151" s="1713"/>
      <c r="I151" s="1713"/>
      <c r="J151" s="1713"/>
      <c r="K151" s="1713"/>
      <c r="L151" s="1713"/>
      <c r="M151" s="1713"/>
      <c r="N151" s="1713"/>
      <c r="O151" s="1713"/>
      <c r="P151" s="1713"/>
      <c r="Q151" s="1713"/>
      <c r="R151" s="1713"/>
      <c r="S151" s="1713"/>
      <c r="T151" s="1713"/>
      <c r="U151" s="1713"/>
      <c r="V151" s="1713"/>
      <c r="W151" s="1713"/>
      <c r="X151" s="1713"/>
      <c r="Y151" s="1713"/>
      <c r="Z151" s="1713"/>
      <c r="AA151" s="1713"/>
      <c r="AB151" s="1713"/>
      <c r="AC151" s="1713"/>
      <c r="AD151" s="1713"/>
      <c r="AE151" s="1713"/>
      <c r="AF151" s="1713"/>
      <c r="AG151" s="1713"/>
      <c r="AH151" s="1713"/>
      <c r="AI151" s="1713"/>
      <c r="AJ151" s="1713"/>
      <c r="AK151" s="1713"/>
      <c r="AL151" s="1713"/>
      <c r="AM151" s="1713"/>
      <c r="AN151" s="1713"/>
      <c r="AO151" s="1713"/>
      <c r="AP151" s="1713"/>
      <c r="AQ151" s="1713"/>
      <c r="AR151" s="1713"/>
      <c r="AS151" s="1713"/>
      <c r="AT151" s="1713"/>
      <c r="AU151" s="649"/>
    </row>
    <row r="152" spans="1:47" ht="15" customHeight="1">
      <c r="A152" s="647"/>
      <c r="B152" s="651"/>
      <c r="C152" s="1657" t="s">
        <v>1589</v>
      </c>
      <c r="D152" s="1634" t="s">
        <v>1590</v>
      </c>
      <c r="E152" s="1635"/>
      <c r="F152" s="671"/>
      <c r="G152" s="663"/>
      <c r="H152" s="1710"/>
      <c r="I152" s="1710"/>
      <c r="J152" s="1710"/>
      <c r="K152" s="1710"/>
      <c r="L152" s="1710"/>
      <c r="M152" s="1710"/>
      <c r="N152" s="1710"/>
      <c r="O152" s="1710"/>
      <c r="P152" s="1710"/>
      <c r="Q152" s="1710"/>
      <c r="R152" s="1710"/>
      <c r="S152" s="1710"/>
      <c r="T152" s="1710"/>
      <c r="U152" s="1710"/>
      <c r="V152" s="1710"/>
      <c r="W152" s="1710"/>
      <c r="X152" s="1710"/>
      <c r="Y152" s="1710"/>
      <c r="Z152" s="1710"/>
      <c r="AA152" s="1710"/>
      <c r="AB152" s="1710"/>
      <c r="AC152" s="1710"/>
      <c r="AD152" s="1710"/>
      <c r="AE152" s="1710"/>
      <c r="AF152" s="1710"/>
      <c r="AG152" s="1710"/>
      <c r="AH152" s="1710"/>
      <c r="AI152" s="1710"/>
      <c r="AJ152" s="1710"/>
      <c r="AK152" s="1710"/>
      <c r="AL152" s="1710"/>
      <c r="AM152" s="1710"/>
      <c r="AN152" s="1710"/>
      <c r="AO152" s="1710"/>
      <c r="AP152" s="1710"/>
      <c r="AQ152" s="1710"/>
      <c r="AR152" s="1710"/>
      <c r="AS152" s="1710"/>
      <c r="AT152" s="1710"/>
      <c r="AU152" s="649"/>
    </row>
    <row r="153" spans="1:47" ht="15" customHeight="1">
      <c r="A153" s="647"/>
      <c r="B153" s="651"/>
      <c r="C153" s="1658"/>
      <c r="D153" s="1636" t="s">
        <v>1591</v>
      </c>
      <c r="E153" s="1637"/>
      <c r="F153" s="705" t="s">
        <v>1592</v>
      </c>
      <c r="G153" s="678">
        <v>2</v>
      </c>
      <c r="H153" s="1711"/>
      <c r="I153" s="1711"/>
      <c r="J153" s="1711"/>
      <c r="K153" s="1711"/>
      <c r="L153" s="1711"/>
      <c r="M153" s="1711"/>
      <c r="N153" s="1711"/>
      <c r="O153" s="1711"/>
      <c r="P153" s="1711"/>
      <c r="Q153" s="1711"/>
      <c r="R153" s="1711"/>
      <c r="S153" s="1711"/>
      <c r="T153" s="1711"/>
      <c r="U153" s="1711"/>
      <c r="V153" s="1711"/>
      <c r="W153" s="1711"/>
      <c r="X153" s="1711"/>
      <c r="Y153" s="1711"/>
      <c r="Z153" s="1711"/>
      <c r="AA153" s="1711"/>
      <c r="AB153" s="1711"/>
      <c r="AC153" s="1711"/>
      <c r="AD153" s="1711"/>
      <c r="AE153" s="1711"/>
      <c r="AF153" s="1711"/>
      <c r="AG153" s="1711"/>
      <c r="AH153" s="1711"/>
      <c r="AI153" s="1711"/>
      <c r="AJ153" s="1711"/>
      <c r="AK153" s="1711"/>
      <c r="AL153" s="1711"/>
      <c r="AM153" s="1711"/>
      <c r="AN153" s="1711"/>
      <c r="AO153" s="1711"/>
      <c r="AP153" s="1711"/>
      <c r="AQ153" s="1711"/>
      <c r="AR153" s="1711"/>
      <c r="AS153" s="1711"/>
      <c r="AT153" s="1711"/>
      <c r="AU153" s="649"/>
    </row>
    <row r="154" spans="1:47" ht="15" customHeight="1">
      <c r="A154" s="647"/>
      <c r="B154" s="651"/>
      <c r="C154" s="1658"/>
      <c r="D154" s="1636" t="s">
        <v>1593</v>
      </c>
      <c r="E154" s="1637"/>
      <c r="F154" s="705" t="s">
        <v>1594</v>
      </c>
      <c r="G154" s="678">
        <v>1</v>
      </c>
      <c r="H154" s="1711"/>
      <c r="I154" s="1711"/>
      <c r="J154" s="1711"/>
      <c r="K154" s="1711"/>
      <c r="L154" s="1711"/>
      <c r="M154" s="1711"/>
      <c r="N154" s="1711"/>
      <c r="O154" s="1711"/>
      <c r="P154" s="1711"/>
      <c r="Q154" s="1711"/>
      <c r="R154" s="1711"/>
      <c r="S154" s="1711"/>
      <c r="T154" s="1711"/>
      <c r="U154" s="1711"/>
      <c r="V154" s="1711"/>
      <c r="W154" s="1711"/>
      <c r="X154" s="1711"/>
      <c r="Y154" s="1711"/>
      <c r="Z154" s="1711"/>
      <c r="AA154" s="1711"/>
      <c r="AB154" s="1711"/>
      <c r="AC154" s="1711"/>
      <c r="AD154" s="1711"/>
      <c r="AE154" s="1711"/>
      <c r="AF154" s="1711"/>
      <c r="AG154" s="1711"/>
      <c r="AH154" s="1711"/>
      <c r="AI154" s="1711"/>
      <c r="AJ154" s="1711"/>
      <c r="AK154" s="1711"/>
      <c r="AL154" s="1711"/>
      <c r="AM154" s="1711"/>
      <c r="AN154" s="1711"/>
      <c r="AO154" s="1711"/>
      <c r="AP154" s="1711"/>
      <c r="AQ154" s="1711"/>
      <c r="AR154" s="1711"/>
      <c r="AS154" s="1711"/>
      <c r="AT154" s="1711"/>
      <c r="AU154" s="649"/>
    </row>
    <row r="155" spans="1:47" ht="15" customHeight="1">
      <c r="A155" s="647"/>
      <c r="B155" s="651"/>
      <c r="C155" s="1658"/>
      <c r="D155" s="1636" t="s">
        <v>1595</v>
      </c>
      <c r="E155" s="1637"/>
      <c r="F155" s="705" t="s">
        <v>1325</v>
      </c>
      <c r="G155" s="678">
        <v>0</v>
      </c>
      <c r="H155" s="1711"/>
      <c r="I155" s="1711"/>
      <c r="J155" s="1711"/>
      <c r="K155" s="1711"/>
      <c r="L155" s="1711"/>
      <c r="M155" s="1711"/>
      <c r="N155" s="1711"/>
      <c r="O155" s="1711"/>
      <c r="P155" s="1711"/>
      <c r="Q155" s="1711"/>
      <c r="R155" s="1711"/>
      <c r="S155" s="1711"/>
      <c r="T155" s="1711"/>
      <c r="U155" s="1711"/>
      <c r="V155" s="1711"/>
      <c r="W155" s="1711"/>
      <c r="X155" s="1711"/>
      <c r="Y155" s="1711"/>
      <c r="Z155" s="1711"/>
      <c r="AA155" s="1711"/>
      <c r="AB155" s="1711"/>
      <c r="AC155" s="1711"/>
      <c r="AD155" s="1711"/>
      <c r="AE155" s="1711"/>
      <c r="AF155" s="1711"/>
      <c r="AG155" s="1711"/>
      <c r="AH155" s="1711"/>
      <c r="AI155" s="1711"/>
      <c r="AJ155" s="1711"/>
      <c r="AK155" s="1711"/>
      <c r="AL155" s="1711"/>
      <c r="AM155" s="1711"/>
      <c r="AN155" s="1711"/>
      <c r="AO155" s="1711"/>
      <c r="AP155" s="1711"/>
      <c r="AQ155" s="1711"/>
      <c r="AR155" s="1711"/>
      <c r="AS155" s="1711"/>
      <c r="AT155" s="1711"/>
      <c r="AU155" s="649"/>
    </row>
    <row r="156" spans="1:47" ht="15" customHeight="1">
      <c r="A156" s="647"/>
      <c r="B156" s="651"/>
      <c r="C156" s="1659"/>
      <c r="D156" s="1632" t="s">
        <v>1596</v>
      </c>
      <c r="E156" s="1633"/>
      <c r="F156" s="668"/>
      <c r="G156" s="680"/>
      <c r="H156" s="1713"/>
      <c r="I156" s="1713"/>
      <c r="J156" s="1713"/>
      <c r="K156" s="1713"/>
      <c r="L156" s="1713"/>
      <c r="M156" s="1713"/>
      <c r="N156" s="1713"/>
      <c r="O156" s="1713"/>
      <c r="P156" s="1713"/>
      <c r="Q156" s="1713"/>
      <c r="R156" s="1713"/>
      <c r="S156" s="1713"/>
      <c r="T156" s="1713"/>
      <c r="U156" s="1713"/>
      <c r="V156" s="1713"/>
      <c r="W156" s="1713"/>
      <c r="X156" s="1713"/>
      <c r="Y156" s="1713"/>
      <c r="Z156" s="1713"/>
      <c r="AA156" s="1713"/>
      <c r="AB156" s="1713"/>
      <c r="AC156" s="1713"/>
      <c r="AD156" s="1713"/>
      <c r="AE156" s="1713"/>
      <c r="AF156" s="1713"/>
      <c r="AG156" s="1713"/>
      <c r="AH156" s="1713"/>
      <c r="AI156" s="1713"/>
      <c r="AJ156" s="1713"/>
      <c r="AK156" s="1713"/>
      <c r="AL156" s="1713"/>
      <c r="AM156" s="1713"/>
      <c r="AN156" s="1713"/>
      <c r="AO156" s="1713"/>
      <c r="AP156" s="1713"/>
      <c r="AQ156" s="1713"/>
      <c r="AR156" s="1713"/>
      <c r="AS156" s="1713"/>
      <c r="AT156" s="1713"/>
      <c r="AU156" s="694" t="str">
        <f t="shared" ref="AU156" si="4">IF(AU155&gt;=80,"I",IF(AU155&gt;=60,"II",IF(AU155&gt;=40,"III",IF(AU155&gt;=1,"IV"," "))))</f>
        <v xml:space="preserve"> </v>
      </c>
    </row>
    <row r="157" spans="1:47" ht="15" customHeight="1">
      <c r="A157" s="1660" t="s">
        <v>1597</v>
      </c>
      <c r="B157" s="1661"/>
      <c r="C157" s="1661"/>
      <c r="D157" s="1661"/>
      <c r="E157" s="1661"/>
      <c r="F157" s="1662"/>
      <c r="G157" s="144">
        <v>100</v>
      </c>
      <c r="H157" s="144">
        <f>SUM(H17:H154)</f>
        <v>0</v>
      </c>
      <c r="I157" s="144">
        <f t="shared" ref="I157:AT157" si="5">SUM(I17:I155)</f>
        <v>0</v>
      </c>
      <c r="J157" s="144">
        <f t="shared" si="5"/>
        <v>0</v>
      </c>
      <c r="K157" s="144">
        <f t="shared" si="5"/>
        <v>0</v>
      </c>
      <c r="L157" s="144">
        <f t="shared" si="5"/>
        <v>0</v>
      </c>
      <c r="M157" s="144">
        <f t="shared" si="5"/>
        <v>0</v>
      </c>
      <c r="N157" s="144">
        <f t="shared" si="5"/>
        <v>0</v>
      </c>
      <c r="O157" s="144">
        <f t="shared" si="5"/>
        <v>0</v>
      </c>
      <c r="P157" s="144">
        <f t="shared" si="5"/>
        <v>0</v>
      </c>
      <c r="Q157" s="144">
        <f t="shared" si="5"/>
        <v>0</v>
      </c>
      <c r="R157" s="144">
        <f t="shared" si="5"/>
        <v>0</v>
      </c>
      <c r="S157" s="144">
        <f t="shared" si="5"/>
        <v>0</v>
      </c>
      <c r="T157" s="144">
        <f t="shared" si="5"/>
        <v>0</v>
      </c>
      <c r="U157" s="144">
        <f t="shared" si="5"/>
        <v>0</v>
      </c>
      <c r="V157" s="144">
        <f t="shared" si="5"/>
        <v>0</v>
      </c>
      <c r="W157" s="144">
        <f t="shared" si="5"/>
        <v>0</v>
      </c>
      <c r="X157" s="144">
        <f t="shared" si="5"/>
        <v>0</v>
      </c>
      <c r="Y157" s="144">
        <f t="shared" si="5"/>
        <v>0</v>
      </c>
      <c r="Z157" s="144">
        <f t="shared" si="5"/>
        <v>0</v>
      </c>
      <c r="AA157" s="144">
        <f t="shared" si="5"/>
        <v>0</v>
      </c>
      <c r="AB157" s="144">
        <f t="shared" si="5"/>
        <v>0</v>
      </c>
      <c r="AC157" s="144">
        <f t="shared" si="5"/>
        <v>0</v>
      </c>
      <c r="AD157" s="144">
        <f t="shared" si="5"/>
        <v>0</v>
      </c>
      <c r="AE157" s="144">
        <f t="shared" si="5"/>
        <v>0</v>
      </c>
      <c r="AF157" s="144">
        <f t="shared" si="5"/>
        <v>0</v>
      </c>
      <c r="AG157" s="144">
        <f t="shared" si="5"/>
        <v>0</v>
      </c>
      <c r="AH157" s="144">
        <f t="shared" si="5"/>
        <v>0</v>
      </c>
      <c r="AI157" s="144">
        <f t="shared" si="5"/>
        <v>0</v>
      </c>
      <c r="AJ157" s="144">
        <f t="shared" si="5"/>
        <v>0</v>
      </c>
      <c r="AK157" s="144">
        <f t="shared" si="5"/>
        <v>0</v>
      </c>
      <c r="AL157" s="144">
        <f t="shared" si="5"/>
        <v>0</v>
      </c>
      <c r="AM157" s="144">
        <f t="shared" si="5"/>
        <v>0</v>
      </c>
      <c r="AN157" s="144">
        <f t="shared" si="5"/>
        <v>0</v>
      </c>
      <c r="AO157" s="144">
        <f t="shared" si="5"/>
        <v>0</v>
      </c>
      <c r="AP157" s="144">
        <f t="shared" si="5"/>
        <v>0</v>
      </c>
      <c r="AQ157" s="144">
        <f t="shared" si="5"/>
        <v>0</v>
      </c>
      <c r="AR157" s="144">
        <f t="shared" si="5"/>
        <v>0</v>
      </c>
      <c r="AS157" s="144">
        <f t="shared" si="5"/>
        <v>0</v>
      </c>
      <c r="AT157" s="144">
        <f t="shared" si="5"/>
        <v>0</v>
      </c>
      <c r="AU157" s="144"/>
    </row>
    <row r="158" spans="1:47" ht="15" customHeight="1">
      <c r="A158" s="1651" t="s">
        <v>1598</v>
      </c>
      <c r="B158" s="1652"/>
      <c r="C158" s="1652"/>
      <c r="D158" s="1652"/>
      <c r="E158" s="1652"/>
      <c r="F158" s="1653"/>
      <c r="G158" s="144"/>
      <c r="H158" s="144" t="str">
        <f t="shared" ref="H158:AT158" si="6">IF(H157&gt;=80,"I",IF(H157&gt;=60,"II",IF(H157&gt;=40,"III",IF(H157&lt;40,"IV"," "))))</f>
        <v>IV</v>
      </c>
      <c r="I158" s="144" t="str">
        <f t="shared" si="6"/>
        <v>IV</v>
      </c>
      <c r="J158" s="144" t="str">
        <f t="shared" si="6"/>
        <v>IV</v>
      </c>
      <c r="K158" s="144" t="str">
        <f t="shared" si="6"/>
        <v>IV</v>
      </c>
      <c r="L158" s="144" t="str">
        <f t="shared" si="6"/>
        <v>IV</v>
      </c>
      <c r="M158" s="144" t="str">
        <f t="shared" si="6"/>
        <v>IV</v>
      </c>
      <c r="N158" s="144" t="str">
        <f t="shared" si="6"/>
        <v>IV</v>
      </c>
      <c r="O158" s="144" t="str">
        <f t="shared" si="6"/>
        <v>IV</v>
      </c>
      <c r="P158" s="144" t="str">
        <f t="shared" si="6"/>
        <v>IV</v>
      </c>
      <c r="Q158" s="144" t="str">
        <f t="shared" si="6"/>
        <v>IV</v>
      </c>
      <c r="R158" s="144" t="str">
        <f t="shared" si="6"/>
        <v>IV</v>
      </c>
      <c r="S158" s="144" t="str">
        <f t="shared" si="6"/>
        <v>IV</v>
      </c>
      <c r="T158" s="144" t="str">
        <f t="shared" si="6"/>
        <v>IV</v>
      </c>
      <c r="U158" s="144" t="str">
        <f t="shared" si="6"/>
        <v>IV</v>
      </c>
      <c r="V158" s="144" t="str">
        <f t="shared" si="6"/>
        <v>IV</v>
      </c>
      <c r="W158" s="144" t="str">
        <f t="shared" si="6"/>
        <v>IV</v>
      </c>
      <c r="X158" s="144" t="str">
        <f t="shared" si="6"/>
        <v>IV</v>
      </c>
      <c r="Y158" s="144" t="str">
        <f t="shared" si="6"/>
        <v>IV</v>
      </c>
      <c r="Z158" s="144" t="str">
        <f t="shared" si="6"/>
        <v>IV</v>
      </c>
      <c r="AA158" s="144" t="str">
        <f t="shared" si="6"/>
        <v>IV</v>
      </c>
      <c r="AB158" s="144" t="str">
        <f t="shared" si="6"/>
        <v>IV</v>
      </c>
      <c r="AC158" s="144" t="str">
        <f t="shared" si="6"/>
        <v>IV</v>
      </c>
      <c r="AD158" s="144" t="str">
        <f t="shared" si="6"/>
        <v>IV</v>
      </c>
      <c r="AE158" s="144" t="str">
        <f t="shared" si="6"/>
        <v>IV</v>
      </c>
      <c r="AF158" s="144" t="str">
        <f t="shared" si="6"/>
        <v>IV</v>
      </c>
      <c r="AG158" s="144" t="str">
        <f t="shared" si="6"/>
        <v>IV</v>
      </c>
      <c r="AH158" s="144" t="str">
        <f t="shared" si="6"/>
        <v>IV</v>
      </c>
      <c r="AI158" s="144" t="str">
        <f t="shared" si="6"/>
        <v>IV</v>
      </c>
      <c r="AJ158" s="144" t="str">
        <f t="shared" si="6"/>
        <v>IV</v>
      </c>
      <c r="AK158" s="144" t="str">
        <f t="shared" si="6"/>
        <v>IV</v>
      </c>
      <c r="AL158" s="144" t="str">
        <f t="shared" si="6"/>
        <v>IV</v>
      </c>
      <c r="AM158" s="144" t="str">
        <f t="shared" si="6"/>
        <v>IV</v>
      </c>
      <c r="AN158" s="144" t="str">
        <f t="shared" si="6"/>
        <v>IV</v>
      </c>
      <c r="AO158" s="144" t="str">
        <f t="shared" si="6"/>
        <v>IV</v>
      </c>
      <c r="AP158" s="144" t="str">
        <f t="shared" si="6"/>
        <v>IV</v>
      </c>
      <c r="AQ158" s="144" t="str">
        <f t="shared" si="6"/>
        <v>IV</v>
      </c>
      <c r="AR158" s="144" t="str">
        <f t="shared" si="6"/>
        <v>IV</v>
      </c>
      <c r="AS158" s="144" t="str">
        <f t="shared" si="6"/>
        <v>IV</v>
      </c>
      <c r="AT158" s="144" t="str">
        <f t="shared" si="6"/>
        <v>IV</v>
      </c>
      <c r="AU158" s="144"/>
    </row>
    <row r="159" spans="1:47" ht="15" customHeight="1">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row>
    <row r="160" spans="1:47" ht="15" customHeight="1">
      <c r="A160" s="361"/>
      <c r="B160" s="361"/>
      <c r="C160" s="361"/>
      <c r="D160" s="361" t="s">
        <v>1598</v>
      </c>
      <c r="E160" s="361" t="s">
        <v>1599</v>
      </c>
      <c r="F160" s="655" t="s">
        <v>1600</v>
      </c>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row>
    <row r="161" spans="1:45" ht="15" customHeight="1">
      <c r="A161" s="361"/>
      <c r="B161" s="361"/>
      <c r="C161" s="361"/>
      <c r="D161" s="361"/>
      <c r="E161" s="361" t="s">
        <v>1601</v>
      </c>
      <c r="F161" s="655" t="s">
        <v>1602</v>
      </c>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row>
    <row r="162" spans="1:45" ht="15" customHeight="1">
      <c r="A162" s="361"/>
      <c r="B162" s="361"/>
      <c r="C162" s="361"/>
      <c r="D162" s="361"/>
      <c r="E162" s="361" t="s">
        <v>1603</v>
      </c>
      <c r="F162" s="655" t="s">
        <v>1604</v>
      </c>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row>
    <row r="163" spans="1:45" ht="15" customHeight="1">
      <c r="A163" s="361"/>
      <c r="B163" s="361"/>
      <c r="C163" s="361"/>
      <c r="D163" s="361"/>
      <c r="E163" s="361" t="s">
        <v>1605</v>
      </c>
      <c r="F163" s="655" t="s">
        <v>1604</v>
      </c>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row>
    <row r="164" spans="1:45" ht="12.75" customHeight="1"/>
    <row r="165" spans="1:45" ht="12.75" customHeight="1"/>
    <row r="166" spans="1:45" ht="12.75" customHeight="1">
      <c r="E166" s="140" t="s">
        <v>1606</v>
      </c>
      <c r="F166" s="145" t="s">
        <v>873</v>
      </c>
      <c r="G166" s="546">
        <f>COUNTIF(H158:AT158,F166)</f>
        <v>0</v>
      </c>
    </row>
    <row r="167" spans="1:45" ht="12.75" customHeight="1">
      <c r="E167" s="140" t="s">
        <v>1606</v>
      </c>
      <c r="F167" s="145" t="s">
        <v>875</v>
      </c>
      <c r="G167" s="546">
        <f>COUNTIF(H158:AT158,F167)</f>
        <v>0</v>
      </c>
    </row>
    <row r="168" spans="1:45" ht="12.75" customHeight="1">
      <c r="E168" s="140" t="s">
        <v>1606</v>
      </c>
      <c r="F168" s="145" t="s">
        <v>877</v>
      </c>
      <c r="G168" s="546">
        <f>COUNTIF(H158:AT158,F168)</f>
        <v>0</v>
      </c>
    </row>
    <row r="169" spans="1:45" ht="12.75" customHeight="1">
      <c r="E169" s="140" t="s">
        <v>1606</v>
      </c>
      <c r="F169" s="145" t="s">
        <v>880</v>
      </c>
      <c r="G169" s="546">
        <f>COUNTIF(H158:AT158,F169)</f>
        <v>39</v>
      </c>
    </row>
    <row r="170" spans="1:45" ht="12.75" customHeight="1">
      <c r="E170" s="1547" t="s">
        <v>1460</v>
      </c>
      <c r="F170" s="1549"/>
      <c r="G170" s="546">
        <f>SUM(G166:G169)</f>
        <v>39</v>
      </c>
    </row>
    <row r="171" spans="1:45" ht="12.75" customHeight="1"/>
    <row r="172" spans="1:45" ht="12.75" customHeight="1"/>
    <row r="173" spans="1:45" ht="12.75" customHeight="1"/>
    <row r="174" spans="1:45" ht="12.75" customHeight="1"/>
    <row r="175" spans="1:45" ht="12.75" customHeight="1"/>
    <row r="176" spans="1:45"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mergeCells count="1454">
    <mergeCell ref="Z152:Z156"/>
    <mergeCell ref="AA152:AA156"/>
    <mergeCell ref="AB152:AB156"/>
    <mergeCell ref="AC152:AC156"/>
    <mergeCell ref="AD152:AD156"/>
    <mergeCell ref="AE152:AE156"/>
    <mergeCell ref="AF152:AF156"/>
    <mergeCell ref="AG152:AG156"/>
    <mergeCell ref="AH152:AH156"/>
    <mergeCell ref="AF147:AF151"/>
    <mergeCell ref="AG147:AG151"/>
    <mergeCell ref="AH147:AH151"/>
    <mergeCell ref="AI147:AI151"/>
    <mergeCell ref="AJ147:AJ151"/>
    <mergeCell ref="AK147:AK151"/>
    <mergeCell ref="AL147:AL151"/>
    <mergeCell ref="AR152:AR156"/>
    <mergeCell ref="AE147:AE151"/>
    <mergeCell ref="AS152:AS156"/>
    <mergeCell ref="AT152:AT156"/>
    <mergeCell ref="AI152:AI156"/>
    <mergeCell ref="AJ152:AJ156"/>
    <mergeCell ref="AK152:AK156"/>
    <mergeCell ref="AL152:AL156"/>
    <mergeCell ref="AM152:AM156"/>
    <mergeCell ref="AN152:AN156"/>
    <mergeCell ref="AO152:AO156"/>
    <mergeCell ref="AP152:AP156"/>
    <mergeCell ref="AQ152:AQ156"/>
    <mergeCell ref="AJ142:AJ146"/>
    <mergeCell ref="AK142:AK146"/>
    <mergeCell ref="AL142:AL146"/>
    <mergeCell ref="AM142:AM146"/>
    <mergeCell ref="AN142:AN146"/>
    <mergeCell ref="AO142:AO146"/>
    <mergeCell ref="AP142:AP146"/>
    <mergeCell ref="AN147:AN151"/>
    <mergeCell ref="AO147:AO151"/>
    <mergeCell ref="AP147:AP151"/>
    <mergeCell ref="AQ147:AQ151"/>
    <mergeCell ref="AR147:AR151"/>
    <mergeCell ref="AS147:AS151"/>
    <mergeCell ref="AT147:AT151"/>
    <mergeCell ref="I152:I156"/>
    <mergeCell ref="J152:J156"/>
    <mergeCell ref="K152:K156"/>
    <mergeCell ref="L152:L156"/>
    <mergeCell ref="M152:M156"/>
    <mergeCell ref="N152:N156"/>
    <mergeCell ref="O152:O156"/>
    <mergeCell ref="P152:P156"/>
    <mergeCell ref="Q152:Q156"/>
    <mergeCell ref="R152:R156"/>
    <mergeCell ref="S152:S156"/>
    <mergeCell ref="T152:T156"/>
    <mergeCell ref="U152:U156"/>
    <mergeCell ref="V152:V156"/>
    <mergeCell ref="W152:W156"/>
    <mergeCell ref="X152:X156"/>
    <mergeCell ref="Y152:Y156"/>
    <mergeCell ref="T142:T146"/>
    <mergeCell ref="U142:U146"/>
    <mergeCell ref="V142:V146"/>
    <mergeCell ref="W142:W146"/>
    <mergeCell ref="X142:X146"/>
    <mergeCell ref="Y142:Y146"/>
    <mergeCell ref="Z142:Z146"/>
    <mergeCell ref="AM147:AM151"/>
    <mergeCell ref="AS142:AS146"/>
    <mergeCell ref="AT142:AT146"/>
    <mergeCell ref="I147:I151"/>
    <mergeCell ref="J147:J151"/>
    <mergeCell ref="K147:K151"/>
    <mergeCell ref="L147:L151"/>
    <mergeCell ref="M147:M151"/>
    <mergeCell ref="N147:N151"/>
    <mergeCell ref="O147:O151"/>
    <mergeCell ref="P147:P151"/>
    <mergeCell ref="Q147:Q151"/>
    <mergeCell ref="R147:R151"/>
    <mergeCell ref="S147:S151"/>
    <mergeCell ref="T147:T151"/>
    <mergeCell ref="U147:U151"/>
    <mergeCell ref="V147:V151"/>
    <mergeCell ref="W147:W151"/>
    <mergeCell ref="X147:X151"/>
    <mergeCell ref="Y147:Y151"/>
    <mergeCell ref="Z147:Z151"/>
    <mergeCell ref="AA147:AA151"/>
    <mergeCell ref="AB147:AB151"/>
    <mergeCell ref="AC147:AC151"/>
    <mergeCell ref="AD147:AD151"/>
    <mergeCell ref="I142:I146"/>
    <mergeCell ref="J142:J146"/>
    <mergeCell ref="K142:K146"/>
    <mergeCell ref="L142:L146"/>
    <mergeCell ref="M142:M146"/>
    <mergeCell ref="N142:N146"/>
    <mergeCell ref="O142:O146"/>
    <mergeCell ref="P142:P146"/>
    <mergeCell ref="Q142:Q146"/>
    <mergeCell ref="AL137:AL141"/>
    <mergeCell ref="AM137:AM141"/>
    <mergeCell ref="AN137:AN141"/>
    <mergeCell ref="AO137:AO141"/>
    <mergeCell ref="AP137:AP141"/>
    <mergeCell ref="AQ137:AQ141"/>
    <mergeCell ref="AR137:AR141"/>
    <mergeCell ref="AS137:AS141"/>
    <mergeCell ref="AA137:AA141"/>
    <mergeCell ref="AB137:AB141"/>
    <mergeCell ref="AQ142:AQ146"/>
    <mergeCell ref="AR142:AR146"/>
    <mergeCell ref="AA142:AA146"/>
    <mergeCell ref="AB142:AB146"/>
    <mergeCell ref="AC142:AC146"/>
    <mergeCell ref="AD142:AD146"/>
    <mergeCell ref="AE142:AE146"/>
    <mergeCell ref="AF142:AF146"/>
    <mergeCell ref="AG142:AG146"/>
    <mergeCell ref="AH142:AH146"/>
    <mergeCell ref="AI142:AI146"/>
    <mergeCell ref="R142:R146"/>
    <mergeCell ref="S142:S146"/>
    <mergeCell ref="AT137:AT141"/>
    <mergeCell ref="AC137:AC141"/>
    <mergeCell ref="AD137:AD141"/>
    <mergeCell ref="AE137:AE141"/>
    <mergeCell ref="AF137:AF141"/>
    <mergeCell ref="AG137:AG141"/>
    <mergeCell ref="AH137:AH141"/>
    <mergeCell ref="AI137:AI141"/>
    <mergeCell ref="AJ137:AJ141"/>
    <mergeCell ref="AK137:AK141"/>
    <mergeCell ref="AQ132:AQ136"/>
    <mergeCell ref="AR132:AR136"/>
    <mergeCell ref="AS132:AS136"/>
    <mergeCell ref="AT132:AT136"/>
    <mergeCell ref="I137:I141"/>
    <mergeCell ref="J137:J141"/>
    <mergeCell ref="K137:K141"/>
    <mergeCell ref="L137:L141"/>
    <mergeCell ref="M137:M141"/>
    <mergeCell ref="N137:N141"/>
    <mergeCell ref="O137:O141"/>
    <mergeCell ref="P137:P141"/>
    <mergeCell ref="Q137:Q141"/>
    <mergeCell ref="R137:R141"/>
    <mergeCell ref="S137:S141"/>
    <mergeCell ref="T137:T141"/>
    <mergeCell ref="U137:U141"/>
    <mergeCell ref="V137:V141"/>
    <mergeCell ref="W137:W141"/>
    <mergeCell ref="X137:X141"/>
    <mergeCell ref="Y137:Y141"/>
    <mergeCell ref="Z137:Z141"/>
    <mergeCell ref="AH132:AH136"/>
    <mergeCell ref="AI132:AI136"/>
    <mergeCell ref="AJ132:AJ136"/>
    <mergeCell ref="AK132:AK136"/>
    <mergeCell ref="AL132:AL136"/>
    <mergeCell ref="AM132:AM136"/>
    <mergeCell ref="AN132:AN136"/>
    <mergeCell ref="AO132:AO136"/>
    <mergeCell ref="AP132:AP136"/>
    <mergeCell ref="Y132:Y136"/>
    <mergeCell ref="Z132:Z136"/>
    <mergeCell ref="AA132:AA136"/>
    <mergeCell ref="AB132:AB136"/>
    <mergeCell ref="AC132:AC136"/>
    <mergeCell ref="AD132:AD136"/>
    <mergeCell ref="AE132:AE136"/>
    <mergeCell ref="AF132:AF136"/>
    <mergeCell ref="AG132:AG136"/>
    <mergeCell ref="AM127:AM131"/>
    <mergeCell ref="AN127:AN131"/>
    <mergeCell ref="AO127:AO131"/>
    <mergeCell ref="AP127:AP131"/>
    <mergeCell ref="AQ127:AQ131"/>
    <mergeCell ref="AR127:AR131"/>
    <mergeCell ref="AS127:AS131"/>
    <mergeCell ref="AT127:AT131"/>
    <mergeCell ref="I132:I136"/>
    <mergeCell ref="J132:J136"/>
    <mergeCell ref="K132:K136"/>
    <mergeCell ref="L132:L136"/>
    <mergeCell ref="M132:M136"/>
    <mergeCell ref="N132:N136"/>
    <mergeCell ref="O132:O136"/>
    <mergeCell ref="P132:P136"/>
    <mergeCell ref="Q132:Q136"/>
    <mergeCell ref="R132:R136"/>
    <mergeCell ref="S132:S136"/>
    <mergeCell ref="T132:T136"/>
    <mergeCell ref="U132:U136"/>
    <mergeCell ref="V132:V136"/>
    <mergeCell ref="W132:W136"/>
    <mergeCell ref="X132:X136"/>
    <mergeCell ref="AD127:AD131"/>
    <mergeCell ref="AE127:AE131"/>
    <mergeCell ref="AF127:AF131"/>
    <mergeCell ref="AG127:AG131"/>
    <mergeCell ref="AH127:AH131"/>
    <mergeCell ref="AI127:AI131"/>
    <mergeCell ref="AJ127:AJ131"/>
    <mergeCell ref="AK127:AK131"/>
    <mergeCell ref="AS117:AS121"/>
    <mergeCell ref="AL127:AL131"/>
    <mergeCell ref="AR122:AR126"/>
    <mergeCell ref="AS122:AS126"/>
    <mergeCell ref="AT122:AT126"/>
    <mergeCell ref="I127:I131"/>
    <mergeCell ref="J127:J131"/>
    <mergeCell ref="K127:K131"/>
    <mergeCell ref="L127:L131"/>
    <mergeCell ref="M127:M131"/>
    <mergeCell ref="N127:N131"/>
    <mergeCell ref="O127:O131"/>
    <mergeCell ref="P127:P131"/>
    <mergeCell ref="Q127:Q131"/>
    <mergeCell ref="R127:R131"/>
    <mergeCell ref="S127:S131"/>
    <mergeCell ref="T127:T131"/>
    <mergeCell ref="U127:U131"/>
    <mergeCell ref="V127:V131"/>
    <mergeCell ref="W127:W131"/>
    <mergeCell ref="X127:X131"/>
    <mergeCell ref="Y127:Y131"/>
    <mergeCell ref="Z127:Z131"/>
    <mergeCell ref="AA127:AA131"/>
    <mergeCell ref="AB127:AB131"/>
    <mergeCell ref="AC127:AC131"/>
    <mergeCell ref="AI122:AI126"/>
    <mergeCell ref="AJ122:AJ126"/>
    <mergeCell ref="AK122:AK126"/>
    <mergeCell ref="AL122:AL126"/>
    <mergeCell ref="AM122:AM126"/>
    <mergeCell ref="AN122:AN126"/>
    <mergeCell ref="AM117:AM121"/>
    <mergeCell ref="AP122:AP126"/>
    <mergeCell ref="AQ122:AQ126"/>
    <mergeCell ref="Z122:Z126"/>
    <mergeCell ref="AA122:AA126"/>
    <mergeCell ref="AB122:AB126"/>
    <mergeCell ref="AC122:AC126"/>
    <mergeCell ref="AD122:AD126"/>
    <mergeCell ref="AE122:AE126"/>
    <mergeCell ref="AF122:AF126"/>
    <mergeCell ref="AG122:AG126"/>
    <mergeCell ref="AH122:AH126"/>
    <mergeCell ref="AN117:AN121"/>
    <mergeCell ref="AO117:AO121"/>
    <mergeCell ref="AP117:AP121"/>
    <mergeCell ref="AQ117:AQ121"/>
    <mergeCell ref="AR117:AR121"/>
    <mergeCell ref="AO122:AO126"/>
    <mergeCell ref="AL112:AL116"/>
    <mergeCell ref="AM112:AM116"/>
    <mergeCell ref="AN112:AN116"/>
    <mergeCell ref="AO112:AO116"/>
    <mergeCell ref="AP112:AP116"/>
    <mergeCell ref="AQ112:AQ116"/>
    <mergeCell ref="AT117:AT121"/>
    <mergeCell ref="I122:I126"/>
    <mergeCell ref="J122:J126"/>
    <mergeCell ref="K122:K126"/>
    <mergeCell ref="L122:L126"/>
    <mergeCell ref="M122:M126"/>
    <mergeCell ref="N122:N126"/>
    <mergeCell ref="O122:O126"/>
    <mergeCell ref="P122:P126"/>
    <mergeCell ref="Q122:Q126"/>
    <mergeCell ref="R122:R126"/>
    <mergeCell ref="S122:S126"/>
    <mergeCell ref="T122:T126"/>
    <mergeCell ref="U122:U126"/>
    <mergeCell ref="V122:V126"/>
    <mergeCell ref="W122:W126"/>
    <mergeCell ref="X122:X126"/>
    <mergeCell ref="Y122:Y126"/>
    <mergeCell ref="AE117:AE121"/>
    <mergeCell ref="AF117:AF121"/>
    <mergeCell ref="AG117:AG121"/>
    <mergeCell ref="AH117:AH121"/>
    <mergeCell ref="AI117:AI121"/>
    <mergeCell ref="AJ117:AJ121"/>
    <mergeCell ref="AK117:AK121"/>
    <mergeCell ref="AL117:AL121"/>
    <mergeCell ref="U112:U116"/>
    <mergeCell ref="V112:V116"/>
    <mergeCell ref="W112:W116"/>
    <mergeCell ref="X112:X116"/>
    <mergeCell ref="Y112:Y116"/>
    <mergeCell ref="Z112:Z116"/>
    <mergeCell ref="AS112:AS116"/>
    <mergeCell ref="AT112:AT116"/>
    <mergeCell ref="I117:I121"/>
    <mergeCell ref="J117:J121"/>
    <mergeCell ref="K117:K121"/>
    <mergeCell ref="L117:L121"/>
    <mergeCell ref="M117:M121"/>
    <mergeCell ref="N117:N121"/>
    <mergeCell ref="O117:O121"/>
    <mergeCell ref="P117:P121"/>
    <mergeCell ref="Q117:Q121"/>
    <mergeCell ref="R117:R121"/>
    <mergeCell ref="S117:S121"/>
    <mergeCell ref="T117:T121"/>
    <mergeCell ref="U117:U121"/>
    <mergeCell ref="V117:V121"/>
    <mergeCell ref="W117:W121"/>
    <mergeCell ref="X117:X121"/>
    <mergeCell ref="Y117:Y121"/>
    <mergeCell ref="Z117:Z121"/>
    <mergeCell ref="AA117:AA121"/>
    <mergeCell ref="AB117:AB121"/>
    <mergeCell ref="AC117:AC121"/>
    <mergeCell ref="AD117:AD121"/>
    <mergeCell ref="AJ112:AJ116"/>
    <mergeCell ref="AK112:AK116"/>
    <mergeCell ref="I112:I116"/>
    <mergeCell ref="J112:J116"/>
    <mergeCell ref="K112:K116"/>
    <mergeCell ref="L112:L116"/>
    <mergeCell ref="M112:M116"/>
    <mergeCell ref="N112:N116"/>
    <mergeCell ref="O112:O116"/>
    <mergeCell ref="P112:P116"/>
    <mergeCell ref="Q112:Q116"/>
    <mergeCell ref="AL107:AL111"/>
    <mergeCell ref="AM107:AM111"/>
    <mergeCell ref="AN107:AN111"/>
    <mergeCell ref="AO107:AO111"/>
    <mergeCell ref="AP107:AP111"/>
    <mergeCell ref="AQ107:AQ111"/>
    <mergeCell ref="AR107:AR111"/>
    <mergeCell ref="AS107:AS111"/>
    <mergeCell ref="AA107:AA111"/>
    <mergeCell ref="AB107:AB111"/>
    <mergeCell ref="AR112:AR116"/>
    <mergeCell ref="AA112:AA116"/>
    <mergeCell ref="AB112:AB116"/>
    <mergeCell ref="AC112:AC116"/>
    <mergeCell ref="AD112:AD116"/>
    <mergeCell ref="AE112:AE116"/>
    <mergeCell ref="AF112:AF116"/>
    <mergeCell ref="AG112:AG116"/>
    <mergeCell ref="AH112:AH116"/>
    <mergeCell ref="AI112:AI116"/>
    <mergeCell ref="R112:R116"/>
    <mergeCell ref="S112:S116"/>
    <mergeCell ref="T112:T116"/>
    <mergeCell ref="AT107:AT111"/>
    <mergeCell ref="AC107:AC111"/>
    <mergeCell ref="AD107:AD111"/>
    <mergeCell ref="AE107:AE111"/>
    <mergeCell ref="AF107:AF111"/>
    <mergeCell ref="AG107:AG111"/>
    <mergeCell ref="AH107:AH111"/>
    <mergeCell ref="AI107:AI111"/>
    <mergeCell ref="AJ107:AJ111"/>
    <mergeCell ref="AK107:AK111"/>
    <mergeCell ref="AQ104:AQ105"/>
    <mergeCell ref="AR104:AR105"/>
    <mergeCell ref="AS104:AS105"/>
    <mergeCell ref="AT104:AT105"/>
    <mergeCell ref="I107:I111"/>
    <mergeCell ref="J107:J111"/>
    <mergeCell ref="K107:K111"/>
    <mergeCell ref="L107:L111"/>
    <mergeCell ref="M107:M111"/>
    <mergeCell ref="N107:N111"/>
    <mergeCell ref="O107:O111"/>
    <mergeCell ref="P107:P111"/>
    <mergeCell ref="Q107:Q111"/>
    <mergeCell ref="R107:R111"/>
    <mergeCell ref="S107:S111"/>
    <mergeCell ref="T107:T111"/>
    <mergeCell ref="U107:U111"/>
    <mergeCell ref="V107:V111"/>
    <mergeCell ref="W107:W111"/>
    <mergeCell ref="X107:X111"/>
    <mergeCell ref="Y107:Y111"/>
    <mergeCell ref="Z107:Z111"/>
    <mergeCell ref="AH104:AH105"/>
    <mergeCell ref="AI104:AI105"/>
    <mergeCell ref="AJ104:AJ105"/>
    <mergeCell ref="AK104:AK105"/>
    <mergeCell ref="AL104:AL105"/>
    <mergeCell ref="AM104:AM105"/>
    <mergeCell ref="AN104:AN105"/>
    <mergeCell ref="AO104:AO105"/>
    <mergeCell ref="AP104:AP105"/>
    <mergeCell ref="Y104:Y105"/>
    <mergeCell ref="Z104:Z105"/>
    <mergeCell ref="AA104:AA105"/>
    <mergeCell ref="AB104:AB105"/>
    <mergeCell ref="AC104:AC105"/>
    <mergeCell ref="AD104:AD105"/>
    <mergeCell ref="AE104:AE105"/>
    <mergeCell ref="AF104:AF105"/>
    <mergeCell ref="AG104:AG105"/>
    <mergeCell ref="AM102:AM103"/>
    <mergeCell ref="AN102:AN103"/>
    <mergeCell ref="AO102:AO103"/>
    <mergeCell ref="AP102:AP103"/>
    <mergeCell ref="AQ102:AQ103"/>
    <mergeCell ref="AR102:AR103"/>
    <mergeCell ref="AS102:AS103"/>
    <mergeCell ref="AT102:AT103"/>
    <mergeCell ref="I104:I105"/>
    <mergeCell ref="J104:J105"/>
    <mergeCell ref="K104:K105"/>
    <mergeCell ref="L104:L105"/>
    <mergeCell ref="M104:M105"/>
    <mergeCell ref="N104:N105"/>
    <mergeCell ref="O104:O105"/>
    <mergeCell ref="P104:P105"/>
    <mergeCell ref="Q104:Q105"/>
    <mergeCell ref="R104:R105"/>
    <mergeCell ref="S104:S105"/>
    <mergeCell ref="T104:T105"/>
    <mergeCell ref="U104:U105"/>
    <mergeCell ref="V104:V105"/>
    <mergeCell ref="W104:W105"/>
    <mergeCell ref="X104:X105"/>
    <mergeCell ref="AD102:AD103"/>
    <mergeCell ref="AE102:AE103"/>
    <mergeCell ref="AF102:AF103"/>
    <mergeCell ref="AG102:AG103"/>
    <mergeCell ref="AH102:AH103"/>
    <mergeCell ref="AI102:AI103"/>
    <mergeCell ref="AJ102:AJ103"/>
    <mergeCell ref="AK102:AK103"/>
    <mergeCell ref="AR94:AR99"/>
    <mergeCell ref="AS94:AS99"/>
    <mergeCell ref="AL102:AL103"/>
    <mergeCell ref="AR100:AR101"/>
    <mergeCell ref="AS100:AS101"/>
    <mergeCell ref="AT100:AT101"/>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A102:AA103"/>
    <mergeCell ref="AB102:AB103"/>
    <mergeCell ref="AC102:AC103"/>
    <mergeCell ref="AI100:AI101"/>
    <mergeCell ref="AJ100:AJ101"/>
    <mergeCell ref="AK100:AK101"/>
    <mergeCell ref="AL100:AL101"/>
    <mergeCell ref="AM100:AM101"/>
    <mergeCell ref="AP100:AP101"/>
    <mergeCell ref="AQ100:AQ101"/>
    <mergeCell ref="Z100:Z101"/>
    <mergeCell ref="AA100:AA101"/>
    <mergeCell ref="AB100:AB101"/>
    <mergeCell ref="AC100:AC101"/>
    <mergeCell ref="AD100:AD101"/>
    <mergeCell ref="AE100:AE101"/>
    <mergeCell ref="AF100:AF101"/>
    <mergeCell ref="AG100:AG101"/>
    <mergeCell ref="AH100:AH101"/>
    <mergeCell ref="AN94:AN99"/>
    <mergeCell ref="AO94:AO99"/>
    <mergeCell ref="AP94:AP99"/>
    <mergeCell ref="AQ94:AQ99"/>
    <mergeCell ref="AN100:AN101"/>
    <mergeCell ref="AO100:AO101"/>
    <mergeCell ref="Z94:Z99"/>
    <mergeCell ref="AA94:AA99"/>
    <mergeCell ref="AB94:AB99"/>
    <mergeCell ref="AC94:AC99"/>
    <mergeCell ref="AT94:AT99"/>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W100:W101"/>
    <mergeCell ref="X100:X101"/>
    <mergeCell ref="Y100:Y101"/>
    <mergeCell ref="AE94:AE99"/>
    <mergeCell ref="AF94:AF99"/>
    <mergeCell ref="I94:I99"/>
    <mergeCell ref="J94:J99"/>
    <mergeCell ref="K94:K99"/>
    <mergeCell ref="L94:L99"/>
    <mergeCell ref="AG94:AG99"/>
    <mergeCell ref="AH94:AH99"/>
    <mergeCell ref="AI94:AI99"/>
    <mergeCell ref="AJ94:AJ99"/>
    <mergeCell ref="AK94:AK99"/>
    <mergeCell ref="AL94:AL99"/>
    <mergeCell ref="AM94:AM99"/>
    <mergeCell ref="AD94:AD99"/>
    <mergeCell ref="M94:M99"/>
    <mergeCell ref="N94:N99"/>
    <mergeCell ref="O94:O99"/>
    <mergeCell ref="P94:P99"/>
    <mergeCell ref="Q94:Q99"/>
    <mergeCell ref="R94:R99"/>
    <mergeCell ref="S94:S99"/>
    <mergeCell ref="T94:T99"/>
    <mergeCell ref="U94:U99"/>
    <mergeCell ref="V94:V99"/>
    <mergeCell ref="W94:W99"/>
    <mergeCell ref="X94:X99"/>
    <mergeCell ref="Y94:Y99"/>
    <mergeCell ref="AH89:AH93"/>
    <mergeCell ref="AN87:AN88"/>
    <mergeCell ref="AO87:AO88"/>
    <mergeCell ref="AP87:AP88"/>
    <mergeCell ref="Z89:Z93"/>
    <mergeCell ref="AA89:AA93"/>
    <mergeCell ref="AB89:AB93"/>
    <mergeCell ref="AC89:AC93"/>
    <mergeCell ref="AD89:AD93"/>
    <mergeCell ref="AI89:AI93"/>
    <mergeCell ref="AJ89:AJ93"/>
    <mergeCell ref="AK89:AK93"/>
    <mergeCell ref="AL89:AL93"/>
    <mergeCell ref="AM89:AM93"/>
    <mergeCell ref="AN89:AN93"/>
    <mergeCell ref="AO89:AO93"/>
    <mergeCell ref="AP89:AP93"/>
    <mergeCell ref="AQ87:AQ88"/>
    <mergeCell ref="AR87:AR88"/>
    <mergeCell ref="AS87:AS88"/>
    <mergeCell ref="AT87:AT88"/>
    <mergeCell ref="AE87:AE88"/>
    <mergeCell ref="AF87:AF88"/>
    <mergeCell ref="AG87:AG88"/>
    <mergeCell ref="AH87:AH88"/>
    <mergeCell ref="AI87:AI88"/>
    <mergeCell ref="AJ87:AJ88"/>
    <mergeCell ref="AK87:AK88"/>
    <mergeCell ref="AL87:AL88"/>
    <mergeCell ref="AM87:AM88"/>
    <mergeCell ref="AR89:AR93"/>
    <mergeCell ref="AS89:AS93"/>
    <mergeCell ref="AT89:AT93"/>
    <mergeCell ref="AL83:AL86"/>
    <mergeCell ref="AM83:AM86"/>
    <mergeCell ref="AN83:AN86"/>
    <mergeCell ref="AO83:AO86"/>
    <mergeCell ref="AP83:AP86"/>
    <mergeCell ref="AQ83:AQ86"/>
    <mergeCell ref="AQ89:AQ93"/>
    <mergeCell ref="AE89:AE93"/>
    <mergeCell ref="AF89:AF93"/>
    <mergeCell ref="AG89:AG93"/>
    <mergeCell ref="I89:I93"/>
    <mergeCell ref="J89:J93"/>
    <mergeCell ref="K89:K93"/>
    <mergeCell ref="L89:L93"/>
    <mergeCell ref="M89:M93"/>
    <mergeCell ref="N89:N93"/>
    <mergeCell ref="O89:O93"/>
    <mergeCell ref="P89:P93"/>
    <mergeCell ref="Q89:Q93"/>
    <mergeCell ref="R89:R93"/>
    <mergeCell ref="S89:S93"/>
    <mergeCell ref="T89:T93"/>
    <mergeCell ref="U89:U93"/>
    <mergeCell ref="V89:V93"/>
    <mergeCell ref="W89:W93"/>
    <mergeCell ref="X89:X93"/>
    <mergeCell ref="Y89:Y93"/>
    <mergeCell ref="U83:U86"/>
    <mergeCell ref="V83:V86"/>
    <mergeCell ref="W83:W86"/>
    <mergeCell ref="X83:X86"/>
    <mergeCell ref="Y83:Y86"/>
    <mergeCell ref="Z83:Z86"/>
    <mergeCell ref="AS83:AS86"/>
    <mergeCell ref="AT83:AT86"/>
    <mergeCell ref="I87:I88"/>
    <mergeCell ref="J87:J88"/>
    <mergeCell ref="K87:K88"/>
    <mergeCell ref="L87:L88"/>
    <mergeCell ref="M87:M88"/>
    <mergeCell ref="N87:N88"/>
    <mergeCell ref="O87:O88"/>
    <mergeCell ref="P87:P88"/>
    <mergeCell ref="Q87:Q88"/>
    <mergeCell ref="R87:R88"/>
    <mergeCell ref="S87:S88"/>
    <mergeCell ref="T87:T88"/>
    <mergeCell ref="U87:U88"/>
    <mergeCell ref="V87:V88"/>
    <mergeCell ref="W87:W88"/>
    <mergeCell ref="X87:X88"/>
    <mergeCell ref="Y87:Y88"/>
    <mergeCell ref="Z87:Z88"/>
    <mergeCell ref="AA87:AA88"/>
    <mergeCell ref="AB87:AB88"/>
    <mergeCell ref="AC87:AC88"/>
    <mergeCell ref="AD87:AD88"/>
    <mergeCell ref="AJ83:AJ86"/>
    <mergeCell ref="AK83:AK86"/>
    <mergeCell ref="I83:I86"/>
    <mergeCell ref="J83:J86"/>
    <mergeCell ref="K83:K86"/>
    <mergeCell ref="L83:L86"/>
    <mergeCell ref="M83:M86"/>
    <mergeCell ref="N83:N86"/>
    <mergeCell ref="O83:O86"/>
    <mergeCell ref="P83:P86"/>
    <mergeCell ref="Q83:Q86"/>
    <mergeCell ref="AL75:AL81"/>
    <mergeCell ref="AM75:AM81"/>
    <mergeCell ref="AN75:AN81"/>
    <mergeCell ref="AO75:AO81"/>
    <mergeCell ref="AP75:AP81"/>
    <mergeCell ref="AQ75:AQ81"/>
    <mergeCell ref="AR75:AR81"/>
    <mergeCell ref="AS75:AS81"/>
    <mergeCell ref="AA75:AA81"/>
    <mergeCell ref="AB75:AB81"/>
    <mergeCell ref="AR83:AR86"/>
    <mergeCell ref="AA83:AA86"/>
    <mergeCell ref="AB83:AB86"/>
    <mergeCell ref="AC83:AC86"/>
    <mergeCell ref="AD83:AD86"/>
    <mergeCell ref="AE83:AE86"/>
    <mergeCell ref="AF83:AF86"/>
    <mergeCell ref="AG83:AG86"/>
    <mergeCell ref="AH83:AH86"/>
    <mergeCell ref="AI83:AI86"/>
    <mergeCell ref="R83:R86"/>
    <mergeCell ref="S83:S86"/>
    <mergeCell ref="T83:T86"/>
    <mergeCell ref="AT75:AT81"/>
    <mergeCell ref="AC75:AC81"/>
    <mergeCell ref="AD75:AD81"/>
    <mergeCell ref="AE75:AE81"/>
    <mergeCell ref="AF75:AF81"/>
    <mergeCell ref="AG75:AG81"/>
    <mergeCell ref="AH75:AH81"/>
    <mergeCell ref="AI75:AI81"/>
    <mergeCell ref="AJ75:AJ81"/>
    <mergeCell ref="AK75:AK81"/>
    <mergeCell ref="AQ71:AQ74"/>
    <mergeCell ref="AR71:AR74"/>
    <mergeCell ref="AS71:AS74"/>
    <mergeCell ref="AT71:AT74"/>
    <mergeCell ref="I75:I81"/>
    <mergeCell ref="J75:J81"/>
    <mergeCell ref="K75:K81"/>
    <mergeCell ref="L75:L81"/>
    <mergeCell ref="M75:M81"/>
    <mergeCell ref="N75:N81"/>
    <mergeCell ref="O75:O81"/>
    <mergeCell ref="P75:P81"/>
    <mergeCell ref="Q75:Q81"/>
    <mergeCell ref="R75:R81"/>
    <mergeCell ref="S75:S81"/>
    <mergeCell ref="T75:T81"/>
    <mergeCell ref="U75:U81"/>
    <mergeCell ref="V75:V81"/>
    <mergeCell ref="W75:W81"/>
    <mergeCell ref="X75:X81"/>
    <mergeCell ref="Y75:Y81"/>
    <mergeCell ref="Z75:Z81"/>
    <mergeCell ref="AH71:AH74"/>
    <mergeCell ref="AI71:AI74"/>
    <mergeCell ref="AJ71:AJ74"/>
    <mergeCell ref="AK71:AK74"/>
    <mergeCell ref="AL71:AL74"/>
    <mergeCell ref="AM71:AM74"/>
    <mergeCell ref="AN71:AN74"/>
    <mergeCell ref="AO71:AO74"/>
    <mergeCell ref="AP71:AP74"/>
    <mergeCell ref="Y71:Y74"/>
    <mergeCell ref="Z71:Z74"/>
    <mergeCell ref="AA71:AA74"/>
    <mergeCell ref="AB71:AB74"/>
    <mergeCell ref="AC71:AC74"/>
    <mergeCell ref="AD71:AD74"/>
    <mergeCell ref="AE71:AE74"/>
    <mergeCell ref="AF71:AF74"/>
    <mergeCell ref="AG71:AG74"/>
    <mergeCell ref="AM66:AM70"/>
    <mergeCell ref="AN66:AN70"/>
    <mergeCell ref="AO66:AO70"/>
    <mergeCell ref="AP66:AP70"/>
    <mergeCell ref="AQ66:AQ70"/>
    <mergeCell ref="AR66:AR70"/>
    <mergeCell ref="AS66:AS70"/>
    <mergeCell ref="AT66:AT70"/>
    <mergeCell ref="I71:I74"/>
    <mergeCell ref="J71:J74"/>
    <mergeCell ref="K71:K74"/>
    <mergeCell ref="L71:L74"/>
    <mergeCell ref="M71:M74"/>
    <mergeCell ref="N71:N74"/>
    <mergeCell ref="O71:O74"/>
    <mergeCell ref="P71:P74"/>
    <mergeCell ref="Q71:Q74"/>
    <mergeCell ref="R71:R74"/>
    <mergeCell ref="S71:S74"/>
    <mergeCell ref="T71:T74"/>
    <mergeCell ref="U71:U74"/>
    <mergeCell ref="V71:V74"/>
    <mergeCell ref="W71:W74"/>
    <mergeCell ref="X71:X74"/>
    <mergeCell ref="AD66:AD70"/>
    <mergeCell ref="AE66:AE70"/>
    <mergeCell ref="AF66:AF70"/>
    <mergeCell ref="AG66:AG70"/>
    <mergeCell ref="AH66:AH70"/>
    <mergeCell ref="AI66:AI70"/>
    <mergeCell ref="AJ66:AJ70"/>
    <mergeCell ref="AK66:AK70"/>
    <mergeCell ref="AS58:AS62"/>
    <mergeCell ref="AL66:AL70"/>
    <mergeCell ref="AR63:AR64"/>
    <mergeCell ref="AS63:AS64"/>
    <mergeCell ref="AT63:AT64"/>
    <mergeCell ref="I66:I70"/>
    <mergeCell ref="J66:J70"/>
    <mergeCell ref="K66:K70"/>
    <mergeCell ref="L66:L70"/>
    <mergeCell ref="M66:M70"/>
    <mergeCell ref="N66:N70"/>
    <mergeCell ref="O66:O70"/>
    <mergeCell ref="P66:P70"/>
    <mergeCell ref="Q66:Q70"/>
    <mergeCell ref="R66:R70"/>
    <mergeCell ref="S66:S70"/>
    <mergeCell ref="T66:T70"/>
    <mergeCell ref="U66:U70"/>
    <mergeCell ref="V66:V70"/>
    <mergeCell ref="W66:W70"/>
    <mergeCell ref="X66:X70"/>
    <mergeCell ref="Y66:Y70"/>
    <mergeCell ref="Z66:Z70"/>
    <mergeCell ref="AA66:AA70"/>
    <mergeCell ref="AB66:AB70"/>
    <mergeCell ref="AC66:AC70"/>
    <mergeCell ref="AI63:AI64"/>
    <mergeCell ref="AJ63:AJ64"/>
    <mergeCell ref="AK63:AK64"/>
    <mergeCell ref="AL63:AL64"/>
    <mergeCell ref="AM63:AM64"/>
    <mergeCell ref="AN63:AN64"/>
    <mergeCell ref="AM58:AM62"/>
    <mergeCell ref="AP63:AP64"/>
    <mergeCell ref="AQ63:AQ64"/>
    <mergeCell ref="Z63:Z64"/>
    <mergeCell ref="AA63:AA64"/>
    <mergeCell ref="AB63:AB64"/>
    <mergeCell ref="AC63:AC64"/>
    <mergeCell ref="AD63:AD64"/>
    <mergeCell ref="AE63:AE64"/>
    <mergeCell ref="AF63:AF64"/>
    <mergeCell ref="AG63:AG64"/>
    <mergeCell ref="AH63:AH64"/>
    <mergeCell ref="AN58:AN62"/>
    <mergeCell ref="AO58:AO62"/>
    <mergeCell ref="AP58:AP62"/>
    <mergeCell ref="AQ58:AQ62"/>
    <mergeCell ref="AR58:AR62"/>
    <mergeCell ref="AO63:AO64"/>
    <mergeCell ref="AL52:AL56"/>
    <mergeCell ref="AM52:AM56"/>
    <mergeCell ref="AN52:AN56"/>
    <mergeCell ref="AO52:AO56"/>
    <mergeCell ref="AP52:AP56"/>
    <mergeCell ref="AQ52:AQ56"/>
    <mergeCell ref="AT58:AT62"/>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Y63:Y64"/>
    <mergeCell ref="AE58:AE62"/>
    <mergeCell ref="AF58:AF62"/>
    <mergeCell ref="AG58:AG62"/>
    <mergeCell ref="AH58:AH62"/>
    <mergeCell ref="AI58:AI62"/>
    <mergeCell ref="AJ58:AJ62"/>
    <mergeCell ref="AK58:AK62"/>
    <mergeCell ref="AL58:AL62"/>
    <mergeCell ref="U52:U56"/>
    <mergeCell ref="V52:V56"/>
    <mergeCell ref="W52:W56"/>
    <mergeCell ref="X52:X56"/>
    <mergeCell ref="Y52:Y56"/>
    <mergeCell ref="Z52:Z56"/>
    <mergeCell ref="AS52:AS56"/>
    <mergeCell ref="AT52:AT56"/>
    <mergeCell ref="I58:I62"/>
    <mergeCell ref="J58:J62"/>
    <mergeCell ref="K58:K62"/>
    <mergeCell ref="L58:L62"/>
    <mergeCell ref="M58:M62"/>
    <mergeCell ref="N58:N62"/>
    <mergeCell ref="O58:O62"/>
    <mergeCell ref="P58:P62"/>
    <mergeCell ref="Q58:Q62"/>
    <mergeCell ref="R58:R62"/>
    <mergeCell ref="S58:S62"/>
    <mergeCell ref="T58:T62"/>
    <mergeCell ref="U58:U62"/>
    <mergeCell ref="V58:V62"/>
    <mergeCell ref="W58:W62"/>
    <mergeCell ref="X58:X62"/>
    <mergeCell ref="Y58:Y62"/>
    <mergeCell ref="Z58:Z62"/>
    <mergeCell ref="AA58:AA62"/>
    <mergeCell ref="AB58:AB62"/>
    <mergeCell ref="AC58:AC62"/>
    <mergeCell ref="AD58:AD62"/>
    <mergeCell ref="AJ52:AJ56"/>
    <mergeCell ref="AK52:AK56"/>
    <mergeCell ref="I52:I56"/>
    <mergeCell ref="J52:J56"/>
    <mergeCell ref="K52:K56"/>
    <mergeCell ref="L52:L56"/>
    <mergeCell ref="M52:M56"/>
    <mergeCell ref="N52:N56"/>
    <mergeCell ref="O52:O56"/>
    <mergeCell ref="P52:P56"/>
    <mergeCell ref="Q52:Q56"/>
    <mergeCell ref="AL48:AL51"/>
    <mergeCell ref="AM48:AM51"/>
    <mergeCell ref="AN48:AN51"/>
    <mergeCell ref="AO48:AO51"/>
    <mergeCell ref="AP48:AP51"/>
    <mergeCell ref="AQ48:AQ51"/>
    <mergeCell ref="AR48:AR51"/>
    <mergeCell ref="AS48:AS51"/>
    <mergeCell ref="AA48:AA51"/>
    <mergeCell ref="AB48:AB51"/>
    <mergeCell ref="AR52:AR56"/>
    <mergeCell ref="AA52:AA56"/>
    <mergeCell ref="AB52:AB56"/>
    <mergeCell ref="AC52:AC56"/>
    <mergeCell ref="AD52:AD56"/>
    <mergeCell ref="AE52:AE56"/>
    <mergeCell ref="AF52:AF56"/>
    <mergeCell ref="AG52:AG56"/>
    <mergeCell ref="AH52:AH56"/>
    <mergeCell ref="AI52:AI56"/>
    <mergeCell ref="R52:R56"/>
    <mergeCell ref="S52:S56"/>
    <mergeCell ref="T52:T56"/>
    <mergeCell ref="AT48:AT51"/>
    <mergeCell ref="AC48:AC51"/>
    <mergeCell ref="AD48:AD51"/>
    <mergeCell ref="AE48:AE51"/>
    <mergeCell ref="AF48:AF51"/>
    <mergeCell ref="AG48:AG51"/>
    <mergeCell ref="AH48:AH51"/>
    <mergeCell ref="AI48:AI51"/>
    <mergeCell ref="AJ48:AJ51"/>
    <mergeCell ref="AK48:AK51"/>
    <mergeCell ref="AQ42:AQ47"/>
    <mergeCell ref="AR42:AR47"/>
    <mergeCell ref="AS42:AS47"/>
    <mergeCell ref="AT42:AT47"/>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H33:AH41"/>
    <mergeCell ref="AI33:AI41"/>
    <mergeCell ref="AJ33:AJ41"/>
    <mergeCell ref="AK33:AK41"/>
    <mergeCell ref="AH42:AH47"/>
    <mergeCell ref="AI42:AI47"/>
    <mergeCell ref="AJ42:AJ47"/>
    <mergeCell ref="AK42:AK47"/>
    <mergeCell ref="AL42:AL47"/>
    <mergeCell ref="AM42:AM47"/>
    <mergeCell ref="AN42:AN47"/>
    <mergeCell ref="AO42:AO47"/>
    <mergeCell ref="AP42:AP47"/>
    <mergeCell ref="Y42:Y47"/>
    <mergeCell ref="Z42:Z47"/>
    <mergeCell ref="AA42:AA47"/>
    <mergeCell ref="AB42:AB47"/>
    <mergeCell ref="AC42:AC47"/>
    <mergeCell ref="AD42:AD47"/>
    <mergeCell ref="AE42:AE47"/>
    <mergeCell ref="AF42:AF47"/>
    <mergeCell ref="AG42:AG47"/>
    <mergeCell ref="AJ30:AJ32"/>
    <mergeCell ref="AK30:AK32"/>
    <mergeCell ref="AL30:AL32"/>
    <mergeCell ref="AM30:AM32"/>
    <mergeCell ref="AM33:AM41"/>
    <mergeCell ref="AN33:AN41"/>
    <mergeCell ref="AO33:AO41"/>
    <mergeCell ref="AP33:AP41"/>
    <mergeCell ref="AQ33:AQ41"/>
    <mergeCell ref="AR33:AR41"/>
    <mergeCell ref="AS33:AS41"/>
    <mergeCell ref="AT33:AT41"/>
    <mergeCell ref="I42:I47"/>
    <mergeCell ref="J42:J47"/>
    <mergeCell ref="K42:K47"/>
    <mergeCell ref="L42:L47"/>
    <mergeCell ref="M42:M47"/>
    <mergeCell ref="N42:N47"/>
    <mergeCell ref="O42:O47"/>
    <mergeCell ref="P42:P47"/>
    <mergeCell ref="Q42:Q47"/>
    <mergeCell ref="R42:R47"/>
    <mergeCell ref="S42:S47"/>
    <mergeCell ref="T42:T47"/>
    <mergeCell ref="U42:U47"/>
    <mergeCell ref="V42:V47"/>
    <mergeCell ref="W42:W47"/>
    <mergeCell ref="X42:X47"/>
    <mergeCell ref="AD33:AD41"/>
    <mergeCell ref="AE33:AE41"/>
    <mergeCell ref="AF33:AF41"/>
    <mergeCell ref="AG33:AG41"/>
    <mergeCell ref="AA27:AA28"/>
    <mergeCell ref="AB27:AB28"/>
    <mergeCell ref="AC27:AC28"/>
    <mergeCell ref="AD27:AD28"/>
    <mergeCell ref="AR27:AR28"/>
    <mergeCell ref="AS27:AS28"/>
    <mergeCell ref="AL33:AL41"/>
    <mergeCell ref="AR30:AR32"/>
    <mergeCell ref="AS30:AS32"/>
    <mergeCell ref="AT30:AT32"/>
    <mergeCell ref="I33:I41"/>
    <mergeCell ref="J33:J41"/>
    <mergeCell ref="K33:K41"/>
    <mergeCell ref="L33:L41"/>
    <mergeCell ref="M33:M41"/>
    <mergeCell ref="N33:N41"/>
    <mergeCell ref="O33:O41"/>
    <mergeCell ref="P33:P41"/>
    <mergeCell ref="Q33:Q41"/>
    <mergeCell ref="R33:R41"/>
    <mergeCell ref="S33:S41"/>
    <mergeCell ref="T33:T41"/>
    <mergeCell ref="U33:U41"/>
    <mergeCell ref="V33:V41"/>
    <mergeCell ref="W33:W41"/>
    <mergeCell ref="X33:X41"/>
    <mergeCell ref="Y33:Y41"/>
    <mergeCell ref="Z33:Z41"/>
    <mergeCell ref="AA33:AA41"/>
    <mergeCell ref="AB33:AB41"/>
    <mergeCell ref="AC33:AC41"/>
    <mergeCell ref="AI30:AI32"/>
    <mergeCell ref="AE27:AE28"/>
    <mergeCell ref="I27:I28"/>
    <mergeCell ref="J27:J28"/>
    <mergeCell ref="K27:K28"/>
    <mergeCell ref="L27:L28"/>
    <mergeCell ref="M27:M28"/>
    <mergeCell ref="AF27:AF28"/>
    <mergeCell ref="AG27:AG28"/>
    <mergeCell ref="AH27:AH28"/>
    <mergeCell ref="AI27:AI28"/>
    <mergeCell ref="AJ27:AJ28"/>
    <mergeCell ref="AK27:AK28"/>
    <mergeCell ref="AL27:AL28"/>
    <mergeCell ref="AM27:AM28"/>
    <mergeCell ref="AP30:AP32"/>
    <mergeCell ref="AQ30:AQ32"/>
    <mergeCell ref="Z30:Z32"/>
    <mergeCell ref="AA30:AA32"/>
    <mergeCell ref="AB30:AB32"/>
    <mergeCell ref="AC30:AC32"/>
    <mergeCell ref="AD30:AD32"/>
    <mergeCell ref="AE30:AE32"/>
    <mergeCell ref="AF30:AF32"/>
    <mergeCell ref="AG30:AG32"/>
    <mergeCell ref="AH30:AH32"/>
    <mergeCell ref="AN27:AN28"/>
    <mergeCell ref="AO27:AO28"/>
    <mergeCell ref="AP27:AP28"/>
    <mergeCell ref="AQ27:AQ28"/>
    <mergeCell ref="AN30:AN32"/>
    <mergeCell ref="AO30:AO32"/>
    <mergeCell ref="Z27:Z28"/>
    <mergeCell ref="Y27:Y28"/>
    <mergeCell ref="AH25:AH26"/>
    <mergeCell ref="AI25:AI26"/>
    <mergeCell ref="AO22:AO23"/>
    <mergeCell ref="AP22:AP23"/>
    <mergeCell ref="AQ22:AQ23"/>
    <mergeCell ref="AJ25:AJ26"/>
    <mergeCell ref="AK25:AK26"/>
    <mergeCell ref="AL25:AL26"/>
    <mergeCell ref="AM25:AM26"/>
    <mergeCell ref="AN25:AN26"/>
    <mergeCell ref="AO25:AO26"/>
    <mergeCell ref="AP25:AP26"/>
    <mergeCell ref="AQ25:AQ26"/>
    <mergeCell ref="AT27:AT28"/>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AS22:AS23"/>
    <mergeCell ref="AT22:AT23"/>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AS25:AS26"/>
    <mergeCell ref="AT25:AT26"/>
    <mergeCell ref="AT19:AT20"/>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P19:AP20"/>
    <mergeCell ref="AQ19:AQ20"/>
    <mergeCell ref="AR19:AR20"/>
    <mergeCell ref="AS19:AS20"/>
    <mergeCell ref="AB19:AB20"/>
    <mergeCell ref="AC19:AC20"/>
    <mergeCell ref="AD19:AD20"/>
    <mergeCell ref="AE19:AE20"/>
    <mergeCell ref="AF19:AF20"/>
    <mergeCell ref="AG19:AG20"/>
    <mergeCell ref="AH19:AH20"/>
    <mergeCell ref="AO19:AO20"/>
    <mergeCell ref="Q17:Q18"/>
    <mergeCell ref="AI19:AI20"/>
    <mergeCell ref="AJ19:AJ20"/>
    <mergeCell ref="Y25:Y26"/>
    <mergeCell ref="Z25:Z26"/>
    <mergeCell ref="AF22:AF23"/>
    <mergeCell ref="AG22:AG23"/>
    <mergeCell ref="AH22:AH23"/>
    <mergeCell ref="AI22:AI23"/>
    <mergeCell ref="AJ22:AJ23"/>
    <mergeCell ref="AK22:AK23"/>
    <mergeCell ref="AL22:AL23"/>
    <mergeCell ref="AM22:AM23"/>
    <mergeCell ref="AN22:AN23"/>
    <mergeCell ref="AR25:AR26"/>
    <mergeCell ref="AA25:AA26"/>
    <mergeCell ref="AB25:AB26"/>
    <mergeCell ref="AC25:AC26"/>
    <mergeCell ref="AD25:AD26"/>
    <mergeCell ref="AE25:AE26"/>
    <mergeCell ref="AF25:AF26"/>
    <mergeCell ref="AG25:AG26"/>
    <mergeCell ref="AA19:AA20"/>
    <mergeCell ref="AR22:AR23"/>
    <mergeCell ref="D143:E143"/>
    <mergeCell ref="D144:E144"/>
    <mergeCell ref="D145:E145"/>
    <mergeCell ref="D146:E146"/>
    <mergeCell ref="H94:H99"/>
    <mergeCell ref="D155:E155"/>
    <mergeCell ref="AG17:AG18"/>
    <mergeCell ref="AH17:AH18"/>
    <mergeCell ref="AI17:AI18"/>
    <mergeCell ref="AJ17:AJ18"/>
    <mergeCell ref="AK17:AK18"/>
    <mergeCell ref="AL17:AL18"/>
    <mergeCell ref="AM17:AM18"/>
    <mergeCell ref="AN17:AN18"/>
    <mergeCell ref="AC22:AC23"/>
    <mergeCell ref="AD22:AD23"/>
    <mergeCell ref="AE22:AE23"/>
    <mergeCell ref="AK19:AK20"/>
    <mergeCell ref="AL19:AL20"/>
    <mergeCell ref="AM19:AM20"/>
    <mergeCell ref="AN19:AN20"/>
    <mergeCell ref="N27:N28"/>
    <mergeCell ref="O27:O28"/>
    <mergeCell ref="P27:P28"/>
    <mergeCell ref="Q27:Q28"/>
    <mergeCell ref="R27:R28"/>
    <mergeCell ref="S27:S28"/>
    <mergeCell ref="T27:T28"/>
    <mergeCell ref="U27:U28"/>
    <mergeCell ref="V27:V28"/>
    <mergeCell ref="W27:W28"/>
    <mergeCell ref="X27:X28"/>
    <mergeCell ref="H100:H101"/>
    <mergeCell ref="H102:H103"/>
    <mergeCell ref="H104:H105"/>
    <mergeCell ref="D66:E70"/>
    <mergeCell ref="D71:E74"/>
    <mergeCell ref="D89:E93"/>
    <mergeCell ref="D100:E101"/>
    <mergeCell ref="D102:E103"/>
    <mergeCell ref="D104:E105"/>
    <mergeCell ref="H75:H81"/>
    <mergeCell ref="C82:C88"/>
    <mergeCell ref="C89:C93"/>
    <mergeCell ref="H83:H86"/>
    <mergeCell ref="H89:H93"/>
    <mergeCell ref="H87:H88"/>
    <mergeCell ref="D129:E129"/>
    <mergeCell ref="D130:E130"/>
    <mergeCell ref="I19:I20"/>
    <mergeCell ref="J19:J20"/>
    <mergeCell ref="K19:K20"/>
    <mergeCell ref="L19:L20"/>
    <mergeCell ref="M19:M20"/>
    <mergeCell ref="N19:N20"/>
    <mergeCell ref="O19:O20"/>
    <mergeCell ref="P19:P20"/>
    <mergeCell ref="Q19:Q20"/>
    <mergeCell ref="H127:H131"/>
    <mergeCell ref="H132:H136"/>
    <mergeCell ref="H137:H141"/>
    <mergeCell ref="H142:H146"/>
    <mergeCell ref="H147:H151"/>
    <mergeCell ref="H152:H156"/>
    <mergeCell ref="C117:C121"/>
    <mergeCell ref="D117:E121"/>
    <mergeCell ref="C122:C126"/>
    <mergeCell ref="H107:H111"/>
    <mergeCell ref="H112:H116"/>
    <mergeCell ref="H117:H121"/>
    <mergeCell ref="H122:H126"/>
    <mergeCell ref="C127:C131"/>
    <mergeCell ref="C132:C136"/>
    <mergeCell ref="D132:E136"/>
    <mergeCell ref="D122:E122"/>
    <mergeCell ref="D123:E123"/>
    <mergeCell ref="D124:E124"/>
    <mergeCell ref="D125:E125"/>
    <mergeCell ref="D126:E126"/>
    <mergeCell ref="D127:E127"/>
    <mergeCell ref="D128:E128"/>
    <mergeCell ref="C52:C56"/>
    <mergeCell ref="H52:H56"/>
    <mergeCell ref="C57:C64"/>
    <mergeCell ref="H58:H62"/>
    <mergeCell ref="H63:H64"/>
    <mergeCell ref="C66:C70"/>
    <mergeCell ref="C71:C74"/>
    <mergeCell ref="H66:H70"/>
    <mergeCell ref="H71:H74"/>
    <mergeCell ref="H17:H18"/>
    <mergeCell ref="H19:H20"/>
    <mergeCell ref="H22:H23"/>
    <mergeCell ref="C24:C28"/>
    <mergeCell ref="H25:H26"/>
    <mergeCell ref="H27:H28"/>
    <mergeCell ref="C29:C51"/>
    <mergeCell ref="H30:H32"/>
    <mergeCell ref="H33:H41"/>
    <mergeCell ref="H42:H47"/>
    <mergeCell ref="H48:H51"/>
    <mergeCell ref="D30:E30"/>
    <mergeCell ref="D31:E31"/>
    <mergeCell ref="D32:E32"/>
    <mergeCell ref="D33:E33"/>
    <mergeCell ref="D35:E35"/>
    <mergeCell ref="D36:E36"/>
    <mergeCell ref="D37:E37"/>
    <mergeCell ref="D38:E38"/>
    <mergeCell ref="D39:E39"/>
    <mergeCell ref="D40:E40"/>
    <mergeCell ref="D41:E41"/>
    <mergeCell ref="D42:E42"/>
    <mergeCell ref="AW38:AX38"/>
    <mergeCell ref="AW39:AX39"/>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O17:AO18"/>
    <mergeCell ref="AP17:AP18"/>
    <mergeCell ref="AQ17:AQ18"/>
    <mergeCell ref="AR17:AR18"/>
    <mergeCell ref="AS17:AS18"/>
    <mergeCell ref="AT17:AT18"/>
    <mergeCell ref="R19:R20"/>
    <mergeCell ref="S19:S20"/>
    <mergeCell ref="T19:T20"/>
    <mergeCell ref="U19:U20"/>
    <mergeCell ref="V19:V20"/>
    <mergeCell ref="W19:W20"/>
    <mergeCell ref="X19:X20"/>
    <mergeCell ref="Y19:Y20"/>
    <mergeCell ref="Z19:Z20"/>
    <mergeCell ref="AW40:AX40"/>
    <mergeCell ref="AW23:AX23"/>
    <mergeCell ref="AW24:AX24"/>
    <mergeCell ref="AW30:AX30"/>
    <mergeCell ref="AW31:AX31"/>
    <mergeCell ref="AW32:AX32"/>
    <mergeCell ref="AW33:AX33"/>
    <mergeCell ref="AW36:AX36"/>
    <mergeCell ref="AW37:AX37"/>
    <mergeCell ref="A1:AS1"/>
    <mergeCell ref="A2:AS2"/>
    <mergeCell ref="G4:G8"/>
    <mergeCell ref="H4:H8"/>
    <mergeCell ref="I4:I8"/>
    <mergeCell ref="J4:J8"/>
    <mergeCell ref="K4:K8"/>
    <mergeCell ref="D9:E9"/>
    <mergeCell ref="D10:E10"/>
    <mergeCell ref="AM4:AM8"/>
    <mergeCell ref="AN4:AN8"/>
    <mergeCell ref="AO4:AO8"/>
    <mergeCell ref="AP4:AP8"/>
    <mergeCell ref="AQ4:AQ8"/>
    <mergeCell ref="AD4:AD8"/>
    <mergeCell ref="AE4:AE8"/>
    <mergeCell ref="AF4:AF8"/>
    <mergeCell ref="AG4:AG8"/>
    <mergeCell ref="AH4:AH8"/>
    <mergeCell ref="AI4:AI8"/>
    <mergeCell ref="AJ4:AJ8"/>
    <mergeCell ref="AK4:AK8"/>
    <mergeCell ref="AL4:AL8"/>
    <mergeCell ref="A12:B13"/>
    <mergeCell ref="F12:F13"/>
    <mergeCell ref="G12:G13"/>
    <mergeCell ref="H12:AU12"/>
    <mergeCell ref="AW25:AX25"/>
    <mergeCell ref="AW26:AX26"/>
    <mergeCell ref="AW29:AX29"/>
    <mergeCell ref="AR4:AR8"/>
    <mergeCell ref="AS4:AS8"/>
    <mergeCell ref="AT4:AT8"/>
    <mergeCell ref="AU4:AU8"/>
    <mergeCell ref="AW4:AW8"/>
    <mergeCell ref="AX4:AX8"/>
    <mergeCell ref="AW15:AX15"/>
    <mergeCell ref="AW16:AX16"/>
    <mergeCell ref="AW17:AX17"/>
    <mergeCell ref="AW18:AX18"/>
    <mergeCell ref="AW19:AX19"/>
    <mergeCell ref="AW22:AX22"/>
    <mergeCell ref="V4:V8"/>
    <mergeCell ref="W4:W8"/>
    <mergeCell ref="X4:X8"/>
    <mergeCell ref="Y4:Y8"/>
    <mergeCell ref="Z4:Z8"/>
    <mergeCell ref="N4:N8"/>
    <mergeCell ref="O4:O8"/>
    <mergeCell ref="P4:P8"/>
    <mergeCell ref="Q4:Q8"/>
    <mergeCell ref="R4:R8"/>
    <mergeCell ref="S4:S8"/>
    <mergeCell ref="T4:T8"/>
    <mergeCell ref="U4:U8"/>
    <mergeCell ref="AY4:AY8"/>
    <mergeCell ref="AZ4:AZ8"/>
    <mergeCell ref="D28:E28"/>
    <mergeCell ref="D29:E29"/>
    <mergeCell ref="C12:E13"/>
    <mergeCell ref="C14:E14"/>
    <mergeCell ref="C16:E16"/>
    <mergeCell ref="D17:E17"/>
    <mergeCell ref="D18:E18"/>
    <mergeCell ref="D19:E19"/>
    <mergeCell ref="D20:E20"/>
    <mergeCell ref="C21:E21"/>
    <mergeCell ref="C22:C23"/>
    <mergeCell ref="D22:E23"/>
    <mergeCell ref="D24:E24"/>
    <mergeCell ref="D25:E25"/>
    <mergeCell ref="D26:E26"/>
    <mergeCell ref="D27:E27"/>
    <mergeCell ref="D11:E11"/>
    <mergeCell ref="AA4:AA8"/>
    <mergeCell ref="AB4:AB8"/>
    <mergeCell ref="AC4:AC8"/>
    <mergeCell ref="L4:L8"/>
    <mergeCell ref="M4:M8"/>
    <mergeCell ref="I17:I18"/>
    <mergeCell ref="J17:J18"/>
    <mergeCell ref="K17:K18"/>
    <mergeCell ref="L17:L18"/>
    <mergeCell ref="M17:M18"/>
    <mergeCell ref="N17:N18"/>
    <mergeCell ref="O17:O18"/>
    <mergeCell ref="P17:P18"/>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113:E113"/>
    <mergeCell ref="C65:E65"/>
    <mergeCell ref="D75:E75"/>
    <mergeCell ref="D76:E76"/>
    <mergeCell ref="D77:E77"/>
    <mergeCell ref="D78:E78"/>
    <mergeCell ref="D79:E79"/>
    <mergeCell ref="D114:E114"/>
    <mergeCell ref="D115:E115"/>
    <mergeCell ref="D116:E116"/>
    <mergeCell ref="C100:C101"/>
    <mergeCell ref="C102:C103"/>
    <mergeCell ref="C104:C105"/>
    <mergeCell ref="C107:C111"/>
    <mergeCell ref="C112:C116"/>
    <mergeCell ref="C94:C99"/>
    <mergeCell ref="D156:E156"/>
    <mergeCell ref="E170:F170"/>
    <mergeCell ref="D152:E152"/>
    <mergeCell ref="D153:E153"/>
    <mergeCell ref="D154:E154"/>
    <mergeCell ref="D80:E80"/>
    <mergeCell ref="D81:E81"/>
    <mergeCell ref="D82:E82"/>
    <mergeCell ref="D83:E83"/>
    <mergeCell ref="D84:E84"/>
    <mergeCell ref="D85:E85"/>
    <mergeCell ref="D86:E86"/>
    <mergeCell ref="D87:E87"/>
    <mergeCell ref="D88:E88"/>
    <mergeCell ref="D94:E94"/>
    <mergeCell ref="D95:E95"/>
    <mergeCell ref="D96:E96"/>
    <mergeCell ref="D97:E97"/>
    <mergeCell ref="D112:E112"/>
    <mergeCell ref="D98:E98"/>
    <mergeCell ref="D99:E99"/>
    <mergeCell ref="D107:E111"/>
    <mergeCell ref="A158:F158"/>
    <mergeCell ref="C137:C141"/>
    <mergeCell ref="D137:E141"/>
    <mergeCell ref="C142:C146"/>
    <mergeCell ref="C147:C151"/>
    <mergeCell ref="D147:E151"/>
    <mergeCell ref="C152:C156"/>
    <mergeCell ref="A157:F157"/>
    <mergeCell ref="D131:E131"/>
    <mergeCell ref="D142:E142"/>
  </mergeCells>
  <pageMargins left="0.7" right="0.7" top="0.75" bottom="0.75" header="0" footer="0"/>
  <pageSetup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P999"/>
  <sheetViews>
    <sheetView workbookViewId="0">
      <selection activeCell="AA16" sqref="AA16"/>
    </sheetView>
  </sheetViews>
  <sheetFormatPr defaultColWidth="12.5546875" defaultRowHeight="15" customHeight="1"/>
  <cols>
    <col min="1" max="1" width="5.88671875" style="354" customWidth="1"/>
    <col min="2" max="2" width="9.109375" style="354" hidden="1" customWidth="1"/>
    <col min="3" max="3" width="9.109375" style="354" customWidth="1"/>
    <col min="4" max="4" width="42.5546875" style="354" customWidth="1"/>
    <col min="5" max="5" width="20.5546875" style="354" customWidth="1"/>
    <col min="6" max="6" width="6.88671875" style="354" customWidth="1"/>
    <col min="7" max="7" width="5.5546875" style="711" customWidth="1"/>
    <col min="8" max="8" width="5.44140625" style="354" customWidth="1"/>
    <col min="9" max="9" width="6" style="354" customWidth="1"/>
    <col min="10" max="11" width="5.44140625" style="354" customWidth="1"/>
    <col min="12" max="12" width="5.5546875" style="354" customWidth="1"/>
    <col min="13" max="13" width="5.44140625" style="354" customWidth="1"/>
    <col min="14" max="14" width="6.44140625" style="354" customWidth="1"/>
    <col min="15" max="15" width="5.109375" style="354" customWidth="1"/>
    <col min="16" max="16" width="5.44140625" style="354" customWidth="1"/>
    <col min="17" max="17" width="6.109375" style="354" customWidth="1"/>
    <col min="18" max="42" width="9.109375" style="354" customWidth="1"/>
    <col min="43" max="16384" width="12.5546875" style="354"/>
  </cols>
  <sheetData>
    <row r="1" spans="1:27" ht="17.25" customHeight="1">
      <c r="A1" s="1582" t="s">
        <v>1607</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row>
    <row r="2" spans="1:27" ht="17.25" customHeight="1">
      <c r="A2" s="1582" t="s">
        <v>1931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row>
    <row r="3" spans="1:27" ht="17.25" customHeight="1"/>
    <row r="4" spans="1:27" ht="15" customHeight="1">
      <c r="C4" s="575"/>
      <c r="D4" s="576"/>
      <c r="E4" s="723"/>
      <c r="F4" s="1733" t="s">
        <v>1608</v>
      </c>
      <c r="G4" s="1694"/>
      <c r="H4" s="1727"/>
      <c r="I4" s="1727"/>
      <c r="J4" s="1727"/>
      <c r="K4" s="1727"/>
      <c r="L4" s="1727"/>
      <c r="M4" s="1727"/>
      <c r="N4" s="1591"/>
      <c r="O4" s="1591"/>
      <c r="P4" s="1591"/>
      <c r="Q4" s="1702"/>
      <c r="S4" s="1726"/>
      <c r="T4" s="1596"/>
      <c r="U4" s="724"/>
    </row>
    <row r="5" spans="1:27" ht="15" customHeight="1">
      <c r="C5" s="575" t="s">
        <v>858</v>
      </c>
      <c r="D5" s="576"/>
      <c r="E5" s="574"/>
      <c r="F5" s="1585"/>
      <c r="G5" s="1731"/>
      <c r="H5" s="1585"/>
      <c r="I5" s="1585"/>
      <c r="J5" s="1585"/>
      <c r="K5" s="1585"/>
      <c r="L5" s="1585"/>
      <c r="M5" s="1585"/>
      <c r="N5" s="1585"/>
      <c r="O5" s="1585"/>
      <c r="P5" s="1585"/>
      <c r="Q5" s="1585"/>
      <c r="S5" s="1544"/>
      <c r="T5" s="1544"/>
      <c r="U5" s="724"/>
    </row>
    <row r="6" spans="1:27" ht="15" customHeight="1">
      <c r="C6" s="575" t="s">
        <v>1609</v>
      </c>
      <c r="D6" s="576"/>
      <c r="E6" s="574"/>
      <c r="F6" s="1585"/>
      <c r="G6" s="1731"/>
      <c r="H6" s="1585"/>
      <c r="I6" s="1585"/>
      <c r="J6" s="1585"/>
      <c r="K6" s="1585"/>
      <c r="L6" s="1585"/>
      <c r="M6" s="1585"/>
      <c r="N6" s="1585"/>
      <c r="O6" s="1585"/>
      <c r="P6" s="1585"/>
      <c r="Q6" s="1585"/>
      <c r="S6" s="1544"/>
      <c r="T6" s="1544"/>
      <c r="U6" s="724"/>
    </row>
    <row r="7" spans="1:27" ht="12.75" customHeight="1">
      <c r="D7" s="577"/>
      <c r="E7" s="577"/>
      <c r="F7" s="1585"/>
      <c r="G7" s="1731"/>
      <c r="H7" s="1585"/>
      <c r="I7" s="1585"/>
      <c r="J7" s="1585"/>
      <c r="K7" s="1585"/>
      <c r="L7" s="1585"/>
      <c r="M7" s="1585"/>
      <c r="N7" s="1585"/>
      <c r="O7" s="1585"/>
      <c r="P7" s="1585"/>
      <c r="Q7" s="1585"/>
      <c r="S7" s="1544"/>
      <c r="T7" s="1544"/>
      <c r="U7" s="724"/>
    </row>
    <row r="8" spans="1:27" ht="12.75" customHeight="1">
      <c r="A8" s="1149"/>
      <c r="B8" s="1134"/>
      <c r="C8" s="1600"/>
      <c r="D8" s="1134"/>
      <c r="E8" s="107"/>
      <c r="F8" s="1586"/>
      <c r="G8" s="1732"/>
      <c r="H8" s="1586"/>
      <c r="I8" s="1586"/>
      <c r="J8" s="1586"/>
      <c r="K8" s="1586"/>
      <c r="L8" s="1586"/>
      <c r="M8" s="1586"/>
      <c r="N8" s="1586"/>
      <c r="O8" s="1586"/>
      <c r="P8" s="1586"/>
      <c r="Q8" s="1586"/>
      <c r="S8" s="1545"/>
      <c r="T8" s="1545"/>
      <c r="U8" s="724"/>
    </row>
    <row r="9" spans="1:27" ht="12.75" customHeight="1">
      <c r="A9" s="125"/>
      <c r="B9" s="126"/>
      <c r="C9" s="569" t="s">
        <v>860</v>
      </c>
      <c r="D9" s="126"/>
      <c r="E9" s="126"/>
      <c r="F9" s="725">
        <f t="shared" ref="F9:F10" si="0">SUM(G9:P9)</f>
        <v>0</v>
      </c>
      <c r="G9" s="726"/>
      <c r="H9" s="646"/>
      <c r="I9" s="646"/>
      <c r="J9" s="646"/>
      <c r="K9" s="646"/>
      <c r="L9" s="646"/>
      <c r="M9" s="646"/>
      <c r="N9" s="646"/>
      <c r="O9" s="646"/>
      <c r="P9" s="646"/>
      <c r="Q9" s="645"/>
      <c r="S9" s="727">
        <f t="shared" ref="S9:S10" si="1">SUM(G9:M9)</f>
        <v>0</v>
      </c>
      <c r="T9" s="727">
        <f t="shared" ref="T9:T10" si="2">SUM(N9:P9)</f>
        <v>0</v>
      </c>
    </row>
    <row r="10" spans="1:27" ht="12.75" customHeight="1">
      <c r="A10" s="128"/>
      <c r="B10" s="129"/>
      <c r="C10" s="569" t="s">
        <v>861</v>
      </c>
      <c r="D10" s="129"/>
      <c r="E10" s="129"/>
      <c r="F10" s="725">
        <f t="shared" si="0"/>
        <v>0</v>
      </c>
      <c r="G10" s="726"/>
      <c r="H10" s="646"/>
      <c r="I10" s="646"/>
      <c r="J10" s="646"/>
      <c r="K10" s="646"/>
      <c r="L10" s="646"/>
      <c r="M10" s="646"/>
      <c r="N10" s="646"/>
      <c r="O10" s="646"/>
      <c r="P10" s="646"/>
      <c r="Q10" s="645"/>
      <c r="S10" s="727">
        <f t="shared" si="1"/>
        <v>0</v>
      </c>
      <c r="T10" s="727">
        <f t="shared" si="2"/>
        <v>0</v>
      </c>
    </row>
    <row r="11" spans="1:27" ht="12.75" customHeight="1">
      <c r="A11" s="128"/>
      <c r="B11" s="129"/>
      <c r="C11" s="569"/>
      <c r="D11" s="129"/>
      <c r="E11" s="146"/>
      <c r="F11" s="518"/>
      <c r="G11" s="728"/>
      <c r="H11" s="729"/>
      <c r="I11" s="729"/>
      <c r="J11" s="729"/>
      <c r="K11" s="729"/>
      <c r="L11" s="729"/>
      <c r="M11" s="729"/>
      <c r="N11" s="729"/>
      <c r="O11" s="729"/>
      <c r="P11" s="729"/>
      <c r="Q11" s="519"/>
    </row>
    <row r="12" spans="1:27" ht="21.75" customHeight="1">
      <c r="A12" s="1734" t="s">
        <v>0</v>
      </c>
      <c r="B12" s="1735"/>
      <c r="C12" s="1734" t="s">
        <v>863</v>
      </c>
      <c r="D12" s="1738"/>
      <c r="E12" s="1740" t="s">
        <v>864</v>
      </c>
      <c r="F12" s="1742" t="s">
        <v>865</v>
      </c>
      <c r="G12" s="1728" t="s">
        <v>1610</v>
      </c>
      <c r="H12" s="1729"/>
      <c r="I12" s="1729"/>
      <c r="J12" s="1729"/>
      <c r="K12" s="1729"/>
      <c r="L12" s="1729"/>
      <c r="M12" s="1729"/>
      <c r="N12" s="1729"/>
      <c r="O12" s="1729"/>
      <c r="P12" s="1729"/>
      <c r="Q12" s="1730"/>
      <c r="R12" s="578"/>
    </row>
    <row r="13" spans="1:27" ht="21" customHeight="1">
      <c r="A13" s="1736"/>
      <c r="B13" s="1737"/>
      <c r="C13" s="1736"/>
      <c r="D13" s="1739"/>
      <c r="E13" s="1741"/>
      <c r="F13" s="1743"/>
      <c r="G13" s="730">
        <v>1</v>
      </c>
      <c r="H13" s="731">
        <f t="shared" ref="H13" si="3">G13+1</f>
        <v>2</v>
      </c>
      <c r="I13" s="731">
        <f t="shared" ref="I13" si="4">H13+1</f>
        <v>3</v>
      </c>
      <c r="J13" s="731">
        <f t="shared" ref="J13" si="5">I13+1</f>
        <v>4</v>
      </c>
      <c r="K13" s="731">
        <f t="shared" ref="K13" si="6">J13+1</f>
        <v>5</v>
      </c>
      <c r="L13" s="731">
        <f t="shared" ref="L13" si="7">K13+1</f>
        <v>6</v>
      </c>
      <c r="M13" s="731">
        <f t="shared" ref="M13" si="8">L13+1</f>
        <v>7</v>
      </c>
      <c r="N13" s="731">
        <f t="shared" ref="N13" si="9">M13+1</f>
        <v>8</v>
      </c>
      <c r="O13" s="731">
        <f t="shared" ref="O13" si="10">N13+1</f>
        <v>9</v>
      </c>
      <c r="P13" s="731">
        <f t="shared" ref="P13" si="11">O13+1</f>
        <v>10</v>
      </c>
      <c r="Q13" s="732"/>
      <c r="R13" s="733"/>
    </row>
    <row r="14" spans="1:27" ht="19.5" customHeight="1">
      <c r="A14" s="721" t="s">
        <v>870</v>
      </c>
      <c r="B14" s="722"/>
      <c r="C14" s="747" t="s">
        <v>883</v>
      </c>
      <c r="D14" s="747"/>
      <c r="E14" s="748"/>
      <c r="F14" s="748"/>
      <c r="G14" s="756"/>
      <c r="H14" s="756"/>
      <c r="I14" s="756"/>
      <c r="J14" s="756"/>
      <c r="K14" s="756"/>
      <c r="L14" s="756"/>
      <c r="M14" s="756"/>
      <c r="N14" s="756"/>
      <c r="O14" s="756"/>
      <c r="P14" s="756"/>
      <c r="Q14" s="757"/>
      <c r="R14" s="578"/>
      <c r="S14" s="727">
        <f>S4</f>
        <v>0</v>
      </c>
    </row>
    <row r="15" spans="1:27" ht="12.75" customHeight="1">
      <c r="A15" s="1764" t="s">
        <v>1611</v>
      </c>
      <c r="B15" s="1765"/>
      <c r="C15" s="718" t="s">
        <v>1612</v>
      </c>
      <c r="D15" s="749"/>
      <c r="E15" s="588"/>
      <c r="F15" s="588"/>
      <c r="G15" s="720"/>
      <c r="H15" s="749"/>
      <c r="I15" s="749"/>
      <c r="J15" s="749"/>
      <c r="K15" s="749"/>
      <c r="L15" s="749"/>
      <c r="M15" s="749"/>
      <c r="N15" s="749"/>
      <c r="O15" s="749"/>
      <c r="P15" s="749"/>
      <c r="Q15" s="759"/>
      <c r="R15" s="578"/>
      <c r="S15" s="1547" t="s">
        <v>1613</v>
      </c>
      <c r="T15" s="1548"/>
      <c r="U15" s="139" t="s">
        <v>873</v>
      </c>
      <c r="V15" s="140">
        <f>COUNTIF($G$146:$M$146,U15)</f>
        <v>0</v>
      </c>
    </row>
    <row r="16" spans="1:27" ht="15" customHeight="1">
      <c r="A16" s="1753"/>
      <c r="B16" s="1766"/>
      <c r="C16" s="1768" t="s">
        <v>1614</v>
      </c>
      <c r="D16" s="1769"/>
      <c r="E16" s="758" t="s">
        <v>879</v>
      </c>
      <c r="F16" s="751">
        <v>3</v>
      </c>
      <c r="G16" s="1748"/>
      <c r="H16" s="1748"/>
      <c r="I16" s="1748"/>
      <c r="J16" s="1748"/>
      <c r="K16" s="1748"/>
      <c r="L16" s="1748"/>
      <c r="M16" s="1748"/>
      <c r="N16" s="1748"/>
      <c r="O16" s="1748"/>
      <c r="P16" s="1748"/>
      <c r="Q16" s="604"/>
      <c r="R16" s="578"/>
      <c r="S16" s="1547" t="s">
        <v>1613</v>
      </c>
      <c r="T16" s="1548"/>
      <c r="U16" s="139" t="s">
        <v>875</v>
      </c>
      <c r="V16" s="140">
        <f>COUNTIF($G$146:$M$146,U16)</f>
        <v>0</v>
      </c>
    </row>
    <row r="17" spans="1:22" ht="15" customHeight="1">
      <c r="A17" s="1753"/>
      <c r="B17" s="1766"/>
      <c r="C17" s="1770"/>
      <c r="D17" s="1771"/>
      <c r="E17" s="634" t="s">
        <v>876</v>
      </c>
      <c r="F17" s="752">
        <v>0</v>
      </c>
      <c r="G17" s="1749"/>
      <c r="H17" s="1749"/>
      <c r="I17" s="1749"/>
      <c r="J17" s="1749"/>
      <c r="K17" s="1749"/>
      <c r="L17" s="1749"/>
      <c r="M17" s="1749"/>
      <c r="N17" s="1749"/>
      <c r="O17" s="1749"/>
      <c r="P17" s="1749"/>
      <c r="Q17" s="546"/>
      <c r="R17" s="578"/>
      <c r="S17" s="1547" t="s">
        <v>1613</v>
      </c>
      <c r="T17" s="1548"/>
      <c r="U17" s="139" t="s">
        <v>877</v>
      </c>
      <c r="V17" s="140">
        <f>COUNTIF($G$146:$M$146,U17)</f>
        <v>0</v>
      </c>
    </row>
    <row r="18" spans="1:22" ht="15" customHeight="1">
      <c r="A18" s="1753"/>
      <c r="B18" s="1766"/>
      <c r="C18" s="1772" t="s">
        <v>1615</v>
      </c>
      <c r="D18" s="1773"/>
      <c r="E18" s="524" t="s">
        <v>879</v>
      </c>
      <c r="F18" s="737">
        <v>3</v>
      </c>
      <c r="G18" s="1750"/>
      <c r="H18" s="1750"/>
      <c r="I18" s="1750"/>
      <c r="J18" s="1750"/>
      <c r="K18" s="1750"/>
      <c r="L18" s="1750"/>
      <c r="M18" s="1750"/>
      <c r="N18" s="1750"/>
      <c r="O18" s="1750"/>
      <c r="P18" s="1750"/>
      <c r="Q18" s="546"/>
      <c r="R18" s="578"/>
      <c r="S18" s="1547" t="s">
        <v>1613</v>
      </c>
      <c r="T18" s="1548"/>
      <c r="U18" s="139" t="s">
        <v>880</v>
      </c>
      <c r="V18" s="140">
        <f>COUNTIF($G$146:$M$146,U18)</f>
        <v>0</v>
      </c>
    </row>
    <row r="19" spans="1:22" ht="15" customHeight="1">
      <c r="A19" s="1754"/>
      <c r="B19" s="1767"/>
      <c r="C19" s="1768"/>
      <c r="D19" s="1774"/>
      <c r="E19" s="523" t="s">
        <v>876</v>
      </c>
      <c r="F19" s="754">
        <v>0</v>
      </c>
      <c r="G19" s="1751"/>
      <c r="H19" s="1751"/>
      <c r="I19" s="1751"/>
      <c r="J19" s="1751"/>
      <c r="K19" s="1751"/>
      <c r="L19" s="1751"/>
      <c r="M19" s="1751"/>
      <c r="N19" s="1751"/>
      <c r="O19" s="1751"/>
      <c r="P19" s="1751"/>
      <c r="Q19" s="760"/>
      <c r="R19" s="578"/>
      <c r="S19" s="1550" t="s">
        <v>881</v>
      </c>
      <c r="T19" s="1548"/>
      <c r="U19" s="141"/>
      <c r="V19" s="142">
        <f>SUM(V15:V18)</f>
        <v>0</v>
      </c>
    </row>
    <row r="20" spans="1:22" ht="15" customHeight="1">
      <c r="A20" s="1745" t="s">
        <v>875</v>
      </c>
      <c r="B20" s="1746"/>
      <c r="C20" s="521" t="s">
        <v>1616</v>
      </c>
      <c r="D20" s="521"/>
      <c r="E20" s="765"/>
      <c r="F20" s="766"/>
      <c r="G20" s="761"/>
      <c r="H20" s="761"/>
      <c r="I20" s="761"/>
      <c r="J20" s="761"/>
      <c r="K20" s="761"/>
      <c r="L20" s="761"/>
      <c r="M20" s="761"/>
      <c r="N20" s="761"/>
      <c r="O20" s="761"/>
      <c r="P20" s="761"/>
      <c r="Q20" s="763"/>
      <c r="R20" s="578"/>
    </row>
    <row r="21" spans="1:22" ht="15" customHeight="1">
      <c r="A21" s="1752">
        <v>2</v>
      </c>
      <c r="B21" s="741">
        <v>1</v>
      </c>
      <c r="C21" s="718" t="s">
        <v>1617</v>
      </c>
      <c r="D21" s="749"/>
      <c r="E21" s="749"/>
      <c r="F21" s="755"/>
      <c r="G21" s="764"/>
      <c r="H21" s="764"/>
      <c r="I21" s="764"/>
      <c r="J21" s="764"/>
      <c r="K21" s="764"/>
      <c r="L21" s="764"/>
      <c r="M21" s="764"/>
      <c r="N21" s="764"/>
      <c r="O21" s="764"/>
      <c r="P21" s="764"/>
      <c r="Q21" s="604"/>
      <c r="R21" s="578"/>
      <c r="S21" s="727">
        <f>T4</f>
        <v>0</v>
      </c>
    </row>
    <row r="22" spans="1:22" ht="15" customHeight="1">
      <c r="A22" s="1753"/>
      <c r="B22" s="648"/>
      <c r="C22" s="1755" t="s">
        <v>1618</v>
      </c>
      <c r="D22" s="1756"/>
      <c r="E22" s="524" t="s">
        <v>1619</v>
      </c>
      <c r="F22" s="737">
        <v>3</v>
      </c>
      <c r="G22" s="1750"/>
      <c r="H22" s="1750"/>
      <c r="I22" s="1750"/>
      <c r="J22" s="1750"/>
      <c r="K22" s="1750"/>
      <c r="L22" s="1750"/>
      <c r="M22" s="1750"/>
      <c r="N22" s="1750"/>
      <c r="O22" s="1750"/>
      <c r="P22" s="1750"/>
      <c r="Q22" s="546"/>
      <c r="R22" s="578"/>
      <c r="S22" s="1547" t="s">
        <v>872</v>
      </c>
      <c r="T22" s="1548"/>
      <c r="U22" s="139" t="s">
        <v>873</v>
      </c>
      <c r="V22" s="140">
        <f>COUNTIF($N$146:$P$146,U22)</f>
        <v>0</v>
      </c>
    </row>
    <row r="23" spans="1:22" ht="15" customHeight="1">
      <c r="A23" s="1753"/>
      <c r="B23" s="648"/>
      <c r="C23" s="1757"/>
      <c r="D23" s="1758"/>
      <c r="E23" s="648" t="s">
        <v>1620</v>
      </c>
      <c r="F23" s="735">
        <v>1</v>
      </c>
      <c r="G23" s="1751"/>
      <c r="H23" s="1751"/>
      <c r="I23" s="1751"/>
      <c r="J23" s="1751"/>
      <c r="K23" s="1751"/>
      <c r="L23" s="1751"/>
      <c r="M23" s="1751"/>
      <c r="N23" s="1751"/>
      <c r="O23" s="1751"/>
      <c r="P23" s="1751"/>
      <c r="Q23" s="546"/>
      <c r="R23" s="578"/>
      <c r="S23" s="1547" t="s">
        <v>872</v>
      </c>
      <c r="T23" s="1548"/>
      <c r="U23" s="139" t="s">
        <v>875</v>
      </c>
      <c r="V23" s="140">
        <f>COUNTIF($N$146:$P$146,U23)</f>
        <v>0</v>
      </c>
    </row>
    <row r="24" spans="1:22" ht="15" customHeight="1">
      <c r="A24" s="1753"/>
      <c r="B24" s="648"/>
      <c r="C24" s="1757"/>
      <c r="D24" s="1758"/>
      <c r="E24" s="648" t="s">
        <v>876</v>
      </c>
      <c r="F24" s="735">
        <v>0</v>
      </c>
      <c r="G24" s="1759"/>
      <c r="H24" s="1759"/>
      <c r="I24" s="1759"/>
      <c r="J24" s="1759"/>
      <c r="K24" s="1759"/>
      <c r="L24" s="1759"/>
      <c r="M24" s="1759"/>
      <c r="N24" s="1759"/>
      <c r="O24" s="1759"/>
      <c r="P24" s="1759"/>
      <c r="Q24" s="546"/>
      <c r="R24" s="578"/>
      <c r="S24" s="1547" t="s">
        <v>1444</v>
      </c>
      <c r="T24" s="1548"/>
      <c r="U24" s="139" t="s">
        <v>877</v>
      </c>
      <c r="V24" s="140">
        <f>COUNTIF($N$146:$P$146,U24)</f>
        <v>0</v>
      </c>
    </row>
    <row r="25" spans="1:22" ht="15" customHeight="1">
      <c r="A25" s="1753"/>
      <c r="B25" s="741"/>
      <c r="C25" s="773" t="s">
        <v>1621</v>
      </c>
      <c r="D25" s="774"/>
      <c r="E25" s="648" t="s">
        <v>1622</v>
      </c>
      <c r="F25" s="735">
        <v>3</v>
      </c>
      <c r="G25" s="1750"/>
      <c r="H25" s="1750"/>
      <c r="I25" s="1750"/>
      <c r="J25" s="1750"/>
      <c r="K25" s="1750"/>
      <c r="L25" s="1750"/>
      <c r="M25" s="1750"/>
      <c r="N25" s="1750"/>
      <c r="O25" s="1750"/>
      <c r="P25" s="1750"/>
      <c r="Q25" s="546"/>
      <c r="R25" s="578"/>
      <c r="S25" s="1547" t="s">
        <v>872</v>
      </c>
      <c r="T25" s="1548"/>
      <c r="U25" s="139" t="s">
        <v>880</v>
      </c>
      <c r="V25" s="140">
        <f>COUNTIF($N$146:$P$146,U25)</f>
        <v>0</v>
      </c>
    </row>
    <row r="26" spans="1:22" ht="15" customHeight="1">
      <c r="A26" s="1753"/>
      <c r="B26" s="741"/>
      <c r="C26" s="778" t="s">
        <v>1623</v>
      </c>
      <c r="D26" s="776"/>
      <c r="E26" s="648" t="s">
        <v>1624</v>
      </c>
      <c r="F26" s="735">
        <v>2</v>
      </c>
      <c r="G26" s="1751"/>
      <c r="H26" s="1751"/>
      <c r="I26" s="1751"/>
      <c r="J26" s="1751"/>
      <c r="K26" s="1751"/>
      <c r="L26" s="1751"/>
      <c r="M26" s="1751"/>
      <c r="N26" s="1751"/>
      <c r="O26" s="1751"/>
      <c r="P26" s="1751"/>
      <c r="Q26" s="546"/>
      <c r="R26" s="578"/>
      <c r="S26" s="1550" t="s">
        <v>881</v>
      </c>
      <c r="T26" s="1548"/>
      <c r="U26" s="141"/>
      <c r="V26" s="142">
        <f>SUM(V22:V25)</f>
        <v>0</v>
      </c>
    </row>
    <row r="27" spans="1:22" ht="15" customHeight="1">
      <c r="A27" s="1753"/>
      <c r="B27" s="741"/>
      <c r="C27" s="778" t="s">
        <v>1625</v>
      </c>
      <c r="D27" s="776"/>
      <c r="E27" s="648" t="s">
        <v>1626</v>
      </c>
      <c r="F27" s="735">
        <v>1</v>
      </c>
      <c r="G27" s="1751"/>
      <c r="H27" s="1751"/>
      <c r="I27" s="1751"/>
      <c r="J27" s="1751"/>
      <c r="K27" s="1751"/>
      <c r="L27" s="1751"/>
      <c r="M27" s="1751"/>
      <c r="N27" s="1751"/>
      <c r="O27" s="1751"/>
      <c r="P27" s="1751"/>
      <c r="Q27" s="546"/>
      <c r="R27" s="578"/>
      <c r="S27" s="147"/>
      <c r="T27" s="147"/>
      <c r="U27" s="147"/>
      <c r="V27" s="148"/>
    </row>
    <row r="28" spans="1:22" ht="15" customHeight="1">
      <c r="A28" s="1753"/>
      <c r="B28" s="741"/>
      <c r="C28" s="778" t="s">
        <v>1627</v>
      </c>
      <c r="D28" s="776"/>
      <c r="E28" s="648" t="s">
        <v>876</v>
      </c>
      <c r="F28" s="735">
        <v>0</v>
      </c>
      <c r="G28" s="1751"/>
      <c r="H28" s="1751"/>
      <c r="I28" s="1751"/>
      <c r="J28" s="1751"/>
      <c r="K28" s="1751"/>
      <c r="L28" s="1751"/>
      <c r="M28" s="1751"/>
      <c r="N28" s="1751"/>
      <c r="O28" s="1751"/>
      <c r="P28" s="1751"/>
      <c r="Q28" s="546"/>
      <c r="R28" s="578"/>
      <c r="S28" s="567"/>
      <c r="T28" s="567"/>
      <c r="U28" s="567"/>
      <c r="V28" s="567"/>
    </row>
    <row r="29" spans="1:22" ht="15" customHeight="1">
      <c r="A29" s="1753"/>
      <c r="B29" s="741"/>
      <c r="C29" s="779" t="s">
        <v>1628</v>
      </c>
      <c r="D29" s="776"/>
      <c r="E29" s="522"/>
      <c r="F29" s="772"/>
      <c r="G29" s="1759"/>
      <c r="H29" s="1759"/>
      <c r="I29" s="1759"/>
      <c r="J29" s="1759"/>
      <c r="K29" s="1759"/>
      <c r="L29" s="1759"/>
      <c r="M29" s="1759"/>
      <c r="N29" s="1759"/>
      <c r="O29" s="1759"/>
      <c r="P29" s="1759"/>
      <c r="Q29" s="546"/>
      <c r="R29" s="578"/>
    </row>
    <row r="30" spans="1:22" ht="15" customHeight="1">
      <c r="A30" s="1753"/>
      <c r="B30" s="648">
        <v>2</v>
      </c>
      <c r="C30" s="734" t="s">
        <v>1327</v>
      </c>
      <c r="D30" s="767"/>
      <c r="E30" s="749"/>
      <c r="F30" s="755"/>
      <c r="G30" s="753"/>
      <c r="H30" s="753"/>
      <c r="I30" s="753"/>
      <c r="J30" s="753"/>
      <c r="K30" s="753"/>
      <c r="L30" s="753"/>
      <c r="M30" s="753"/>
      <c r="N30" s="753"/>
      <c r="O30" s="753"/>
      <c r="P30" s="753"/>
      <c r="Q30" s="546"/>
      <c r="R30" s="578"/>
    </row>
    <row r="31" spans="1:22" ht="15" customHeight="1">
      <c r="A31" s="1753"/>
      <c r="B31" s="648"/>
      <c r="C31" s="1757" t="s">
        <v>1328</v>
      </c>
      <c r="D31" s="1758"/>
      <c r="E31" s="524" t="s">
        <v>1629</v>
      </c>
      <c r="F31" s="737">
        <v>3</v>
      </c>
      <c r="G31" s="1750"/>
      <c r="H31" s="1750"/>
      <c r="I31" s="1750"/>
      <c r="J31" s="1750"/>
      <c r="K31" s="1750"/>
      <c r="L31" s="1750"/>
      <c r="M31" s="1750"/>
      <c r="N31" s="1750"/>
      <c r="O31" s="1750"/>
      <c r="P31" s="1750"/>
      <c r="Q31" s="546"/>
      <c r="R31" s="578"/>
    </row>
    <row r="32" spans="1:22" ht="15" customHeight="1">
      <c r="A32" s="1753"/>
      <c r="B32" s="648"/>
      <c r="C32" s="1757"/>
      <c r="D32" s="1758"/>
      <c r="E32" s="648" t="s">
        <v>1630</v>
      </c>
      <c r="F32" s="735">
        <v>2</v>
      </c>
      <c r="G32" s="1751"/>
      <c r="H32" s="1751"/>
      <c r="I32" s="1751"/>
      <c r="J32" s="1751"/>
      <c r="K32" s="1751"/>
      <c r="L32" s="1751"/>
      <c r="M32" s="1751"/>
      <c r="N32" s="1751"/>
      <c r="O32" s="1751"/>
      <c r="P32" s="1751"/>
      <c r="Q32" s="546"/>
      <c r="R32" s="578"/>
    </row>
    <row r="33" spans="1:23" ht="15" customHeight="1">
      <c r="A33" s="1753"/>
      <c r="B33" s="648"/>
      <c r="C33" s="1760"/>
      <c r="D33" s="1761"/>
      <c r="E33" s="648" t="s">
        <v>1631</v>
      </c>
      <c r="F33" s="737">
        <v>1</v>
      </c>
      <c r="G33" s="1759"/>
      <c r="H33" s="1759"/>
      <c r="I33" s="1759"/>
      <c r="J33" s="1759"/>
      <c r="K33" s="1759"/>
      <c r="L33" s="1759"/>
      <c r="M33" s="1759"/>
      <c r="N33" s="1759"/>
      <c r="O33" s="1759"/>
      <c r="P33" s="1759"/>
      <c r="Q33" s="546"/>
      <c r="R33" s="578"/>
    </row>
    <row r="34" spans="1:23" ht="15" customHeight="1">
      <c r="A34" s="1753"/>
      <c r="B34" s="648"/>
      <c r="C34" s="1762" t="s">
        <v>1632</v>
      </c>
      <c r="D34" s="1763"/>
      <c r="E34" s="648" t="s">
        <v>1633</v>
      </c>
      <c r="F34" s="737">
        <v>2</v>
      </c>
      <c r="G34" s="1750"/>
      <c r="H34" s="1750"/>
      <c r="I34" s="1750"/>
      <c r="J34" s="1750"/>
      <c r="K34" s="1750"/>
      <c r="L34" s="1750"/>
      <c r="M34" s="1750"/>
      <c r="N34" s="1750"/>
      <c r="O34" s="1750"/>
      <c r="P34" s="1750"/>
      <c r="Q34" s="546"/>
      <c r="R34" s="578"/>
    </row>
    <row r="35" spans="1:23" ht="15" customHeight="1">
      <c r="A35" s="1753"/>
      <c r="B35" s="648"/>
      <c r="C35" s="1757"/>
      <c r="D35" s="1758"/>
      <c r="E35" s="648" t="s">
        <v>1631</v>
      </c>
      <c r="F35" s="735">
        <v>1</v>
      </c>
      <c r="G35" s="1751"/>
      <c r="H35" s="1751"/>
      <c r="I35" s="1751"/>
      <c r="J35" s="1751"/>
      <c r="K35" s="1751"/>
      <c r="L35" s="1751"/>
      <c r="M35" s="1751"/>
      <c r="N35" s="1751"/>
      <c r="O35" s="1751"/>
      <c r="P35" s="1751"/>
      <c r="Q35" s="546"/>
      <c r="R35" s="578"/>
    </row>
    <row r="36" spans="1:23" ht="15" customHeight="1">
      <c r="A36" s="1754"/>
      <c r="B36" s="648"/>
      <c r="C36" s="1757"/>
      <c r="D36" s="1758"/>
      <c r="E36" s="522" t="s">
        <v>876</v>
      </c>
      <c r="F36" s="772">
        <v>0</v>
      </c>
      <c r="G36" s="1759"/>
      <c r="H36" s="1759"/>
      <c r="I36" s="1759"/>
      <c r="J36" s="1759"/>
      <c r="K36" s="1759"/>
      <c r="L36" s="1759"/>
      <c r="M36" s="1759"/>
      <c r="N36" s="1759"/>
      <c r="O36" s="1759"/>
      <c r="P36" s="1759"/>
      <c r="Q36" s="546"/>
      <c r="R36" s="578"/>
      <c r="S36" s="147"/>
      <c r="T36" s="147"/>
      <c r="U36" s="147"/>
      <c r="V36" s="148"/>
    </row>
    <row r="37" spans="1:23" ht="15" customHeight="1">
      <c r="A37" s="1752">
        <v>3</v>
      </c>
      <c r="B37" s="1775"/>
      <c r="C37" s="521" t="s">
        <v>1634</v>
      </c>
      <c r="D37" s="765"/>
      <c r="E37" s="719"/>
      <c r="F37" s="755"/>
      <c r="G37" s="753"/>
      <c r="H37" s="753"/>
      <c r="I37" s="753"/>
      <c r="J37" s="753"/>
      <c r="K37" s="753"/>
      <c r="L37" s="753"/>
      <c r="M37" s="753"/>
      <c r="N37" s="753"/>
      <c r="O37" s="753"/>
      <c r="P37" s="753"/>
      <c r="Q37" s="546"/>
      <c r="R37" s="578"/>
      <c r="S37" s="147"/>
      <c r="T37" s="147"/>
      <c r="U37" s="147"/>
      <c r="V37" s="148"/>
    </row>
    <row r="38" spans="1:23" ht="15" customHeight="1">
      <c r="A38" s="1753"/>
      <c r="B38" s="1776"/>
      <c r="C38" s="773" t="s">
        <v>1635</v>
      </c>
      <c r="D38" s="774"/>
      <c r="E38" s="524" t="s">
        <v>1636</v>
      </c>
      <c r="F38" s="737">
        <v>3</v>
      </c>
      <c r="G38" s="1750"/>
      <c r="H38" s="1750"/>
      <c r="I38" s="1750"/>
      <c r="J38" s="1750"/>
      <c r="K38" s="1750"/>
      <c r="L38" s="1750"/>
      <c r="M38" s="1750"/>
      <c r="N38" s="1750"/>
      <c r="O38" s="1750"/>
      <c r="P38" s="1750"/>
      <c r="Q38" s="546"/>
      <c r="R38" s="578"/>
      <c r="S38" s="147"/>
      <c r="T38" s="147"/>
      <c r="U38" s="147"/>
      <c r="V38" s="148"/>
    </row>
    <row r="39" spans="1:23" ht="15" customHeight="1">
      <c r="A39" s="1753"/>
      <c r="B39" s="1776"/>
      <c r="C39" s="778" t="s">
        <v>1637</v>
      </c>
      <c r="D39" s="776"/>
      <c r="E39" s="648" t="s">
        <v>1638</v>
      </c>
      <c r="F39" s="735">
        <v>2</v>
      </c>
      <c r="G39" s="1751"/>
      <c r="H39" s="1751"/>
      <c r="I39" s="1751"/>
      <c r="J39" s="1751"/>
      <c r="K39" s="1751"/>
      <c r="L39" s="1751"/>
      <c r="M39" s="1751"/>
      <c r="N39" s="1751"/>
      <c r="O39" s="1751"/>
      <c r="P39" s="1751"/>
      <c r="Q39" s="546"/>
      <c r="R39" s="578"/>
      <c r="S39" s="567"/>
      <c r="T39" s="567"/>
      <c r="U39" s="567"/>
      <c r="V39" s="567"/>
    </row>
    <row r="40" spans="1:23" ht="15" customHeight="1">
      <c r="A40" s="1753"/>
      <c r="B40" s="1776"/>
      <c r="C40" s="775"/>
      <c r="D40" s="776"/>
      <c r="E40" s="648" t="s">
        <v>1639</v>
      </c>
      <c r="F40" s="735">
        <v>1</v>
      </c>
      <c r="G40" s="1751"/>
      <c r="H40" s="1751"/>
      <c r="I40" s="1751"/>
      <c r="J40" s="1751"/>
      <c r="K40" s="1751"/>
      <c r="L40" s="1751"/>
      <c r="M40" s="1751"/>
      <c r="N40" s="1751"/>
      <c r="O40" s="1751"/>
      <c r="P40" s="1751"/>
      <c r="Q40" s="546"/>
      <c r="R40" s="578"/>
      <c r="S40" s="147"/>
      <c r="T40" s="147"/>
      <c r="U40" s="147"/>
      <c r="V40" s="148"/>
    </row>
    <row r="41" spans="1:23" ht="15" customHeight="1">
      <c r="A41" s="1753"/>
      <c r="B41" s="1776"/>
      <c r="C41" s="775"/>
      <c r="D41" s="776"/>
      <c r="E41" s="648" t="s">
        <v>876</v>
      </c>
      <c r="F41" s="735">
        <v>0</v>
      </c>
      <c r="G41" s="1759"/>
      <c r="H41" s="1759"/>
      <c r="I41" s="1759"/>
      <c r="J41" s="1759"/>
      <c r="K41" s="1759"/>
      <c r="L41" s="1759"/>
      <c r="M41" s="1759"/>
      <c r="N41" s="1759"/>
      <c r="O41" s="1759"/>
      <c r="P41" s="1759"/>
      <c r="Q41" s="546"/>
      <c r="R41" s="578"/>
      <c r="S41" s="147"/>
      <c r="T41" s="147"/>
      <c r="U41" s="147"/>
      <c r="V41" s="148"/>
    </row>
    <row r="42" spans="1:23" ht="15" customHeight="1">
      <c r="A42" s="1753"/>
      <c r="B42" s="1776"/>
      <c r="C42" s="773" t="s">
        <v>1640</v>
      </c>
      <c r="D42" s="774"/>
      <c r="E42" s="648" t="s">
        <v>879</v>
      </c>
      <c r="F42" s="735">
        <v>2</v>
      </c>
      <c r="G42" s="1750"/>
      <c r="H42" s="1750"/>
      <c r="I42" s="1750"/>
      <c r="J42" s="1750"/>
      <c r="K42" s="1750"/>
      <c r="L42" s="1750"/>
      <c r="M42" s="1750"/>
      <c r="N42" s="1750"/>
      <c r="O42" s="1750"/>
      <c r="P42" s="1750"/>
      <c r="Q42" s="546"/>
      <c r="R42" s="578"/>
      <c r="S42" s="147"/>
      <c r="T42" s="147"/>
      <c r="U42" s="147"/>
      <c r="V42" s="148"/>
    </row>
    <row r="43" spans="1:23" ht="15" customHeight="1">
      <c r="A43" s="1753"/>
      <c r="B43" s="1776"/>
      <c r="C43" s="784" t="s">
        <v>1641</v>
      </c>
      <c r="D43" s="785"/>
      <c r="E43" s="648" t="s">
        <v>876</v>
      </c>
      <c r="F43" s="735">
        <v>0</v>
      </c>
      <c r="G43" s="1759"/>
      <c r="H43" s="1759"/>
      <c r="I43" s="1759"/>
      <c r="J43" s="1759"/>
      <c r="K43" s="1759"/>
      <c r="L43" s="1759"/>
      <c r="M43" s="1759"/>
      <c r="N43" s="1759"/>
      <c r="O43" s="1759"/>
      <c r="P43" s="1759"/>
      <c r="Q43" s="546"/>
      <c r="R43" s="578"/>
      <c r="S43" s="147"/>
      <c r="T43" s="147"/>
      <c r="U43" s="147"/>
      <c r="V43" s="148"/>
    </row>
    <row r="44" spans="1:23" ht="15" customHeight="1">
      <c r="A44" s="1753"/>
      <c r="B44" s="1776"/>
      <c r="C44" s="1755" t="s">
        <v>1642</v>
      </c>
      <c r="D44" s="1756"/>
      <c r="E44" s="648" t="s">
        <v>879</v>
      </c>
      <c r="F44" s="735">
        <v>1</v>
      </c>
      <c r="G44" s="1750"/>
      <c r="H44" s="1750"/>
      <c r="I44" s="1750"/>
      <c r="J44" s="1750"/>
      <c r="K44" s="1750"/>
      <c r="L44" s="1750"/>
      <c r="M44" s="1750"/>
      <c r="N44" s="1750"/>
      <c r="O44" s="1750"/>
      <c r="P44" s="1750"/>
      <c r="Q44" s="546"/>
      <c r="R44" s="578"/>
      <c r="S44" s="567"/>
      <c r="T44" s="567"/>
      <c r="U44" s="567"/>
      <c r="V44" s="567"/>
    </row>
    <row r="45" spans="1:23" ht="15" customHeight="1">
      <c r="A45" s="1753"/>
      <c r="B45" s="1776"/>
      <c r="C45" s="1760"/>
      <c r="D45" s="1761"/>
      <c r="E45" s="648" t="s">
        <v>876</v>
      </c>
      <c r="F45" s="735">
        <v>0</v>
      </c>
      <c r="G45" s="1759"/>
      <c r="H45" s="1759"/>
      <c r="I45" s="1759"/>
      <c r="J45" s="1759"/>
      <c r="K45" s="1759"/>
      <c r="L45" s="1759"/>
      <c r="M45" s="1759"/>
      <c r="N45" s="1759"/>
      <c r="O45" s="1759"/>
      <c r="P45" s="1759"/>
      <c r="Q45" s="546"/>
      <c r="R45" s="578"/>
      <c r="S45" s="147"/>
      <c r="T45" s="147"/>
      <c r="U45" s="147"/>
      <c r="V45" s="148"/>
    </row>
    <row r="46" spans="1:23" ht="15" customHeight="1">
      <c r="A46" s="1753"/>
      <c r="B46" s="1776"/>
      <c r="C46" s="1762" t="s">
        <v>1643</v>
      </c>
      <c r="D46" s="1763"/>
      <c r="E46" s="648" t="s">
        <v>879</v>
      </c>
      <c r="F46" s="735">
        <v>1</v>
      </c>
      <c r="G46" s="1750"/>
      <c r="H46" s="1750"/>
      <c r="I46" s="1750"/>
      <c r="J46" s="1750"/>
      <c r="K46" s="1750"/>
      <c r="L46" s="1750"/>
      <c r="M46" s="1750"/>
      <c r="N46" s="1750"/>
      <c r="O46" s="1750"/>
      <c r="P46" s="1750"/>
      <c r="Q46" s="546"/>
      <c r="R46" s="578"/>
      <c r="S46" s="147"/>
      <c r="T46" s="147"/>
      <c r="U46" s="147"/>
      <c r="V46" s="148"/>
    </row>
    <row r="47" spans="1:23" ht="15" customHeight="1">
      <c r="A47" s="1753"/>
      <c r="B47" s="1776"/>
      <c r="C47" s="1760"/>
      <c r="D47" s="1761"/>
      <c r="E47" s="648" t="s">
        <v>876</v>
      </c>
      <c r="F47" s="735">
        <v>0</v>
      </c>
      <c r="G47" s="1759"/>
      <c r="H47" s="1759"/>
      <c r="I47" s="1759"/>
      <c r="J47" s="1759"/>
      <c r="K47" s="1759"/>
      <c r="L47" s="1759"/>
      <c r="M47" s="1759"/>
      <c r="N47" s="1759"/>
      <c r="O47" s="1759"/>
      <c r="P47" s="1759"/>
      <c r="Q47" s="546"/>
      <c r="R47" s="578"/>
      <c r="S47" s="147"/>
      <c r="T47" s="147"/>
      <c r="U47" s="147"/>
      <c r="V47" s="148"/>
    </row>
    <row r="48" spans="1:23" ht="15" customHeight="1">
      <c r="A48" s="1753"/>
      <c r="B48" s="1776"/>
      <c r="C48" s="1762" t="s">
        <v>1644</v>
      </c>
      <c r="D48" s="1763"/>
      <c r="E48" s="648" t="s">
        <v>879</v>
      </c>
      <c r="F48" s="735">
        <v>1</v>
      </c>
      <c r="G48" s="1750"/>
      <c r="H48" s="1750"/>
      <c r="I48" s="1750"/>
      <c r="J48" s="1750"/>
      <c r="K48" s="1750"/>
      <c r="L48" s="1750"/>
      <c r="M48" s="1750"/>
      <c r="N48" s="1750"/>
      <c r="O48" s="1750"/>
      <c r="P48" s="1750"/>
      <c r="Q48" s="546"/>
      <c r="R48" s="578"/>
      <c r="S48" s="147"/>
      <c r="T48" s="147"/>
      <c r="U48" s="147"/>
      <c r="V48" s="148"/>
      <c r="W48" s="567"/>
    </row>
    <row r="49" spans="1:42" ht="15" customHeight="1">
      <c r="A49" s="1753"/>
      <c r="B49" s="1776"/>
      <c r="C49" s="1757"/>
      <c r="D49" s="1758"/>
      <c r="E49" s="736" t="s">
        <v>876</v>
      </c>
      <c r="F49" s="737">
        <v>0</v>
      </c>
      <c r="G49" s="1759"/>
      <c r="H49" s="1759"/>
      <c r="I49" s="1759"/>
      <c r="J49" s="1759"/>
      <c r="K49" s="1759"/>
      <c r="L49" s="1759"/>
      <c r="M49" s="1759"/>
      <c r="N49" s="1759"/>
      <c r="O49" s="1759"/>
      <c r="P49" s="1759"/>
      <c r="Q49" s="546"/>
      <c r="R49" s="578"/>
      <c r="S49" s="147"/>
      <c r="T49" s="147"/>
      <c r="U49" s="147"/>
      <c r="V49" s="148"/>
      <c r="W49" s="567"/>
      <c r="X49" s="567"/>
    </row>
    <row r="50" spans="1:42" ht="15" customHeight="1">
      <c r="A50" s="1753"/>
      <c r="B50" s="1776"/>
      <c r="C50" s="1778" t="s">
        <v>1645</v>
      </c>
      <c r="D50" s="1779"/>
      <c r="E50" s="736" t="s">
        <v>879</v>
      </c>
      <c r="F50" s="737">
        <v>2</v>
      </c>
      <c r="G50" s="1750"/>
      <c r="H50" s="1750"/>
      <c r="I50" s="1750"/>
      <c r="J50" s="1750"/>
      <c r="K50" s="1750"/>
      <c r="L50" s="1750"/>
      <c r="M50" s="1750"/>
      <c r="N50" s="1750"/>
      <c r="O50" s="1750"/>
      <c r="P50" s="1750"/>
      <c r="Q50" s="546"/>
      <c r="R50" s="578"/>
      <c r="S50" s="147"/>
      <c r="T50" s="147"/>
      <c r="U50" s="147"/>
      <c r="V50" s="148"/>
      <c r="W50" s="567"/>
      <c r="X50" s="567"/>
    </row>
    <row r="51" spans="1:42" ht="15" customHeight="1">
      <c r="A51" s="1754"/>
      <c r="B51" s="1777"/>
      <c r="C51" s="1780"/>
      <c r="D51" s="1781"/>
      <c r="E51" s="523" t="s">
        <v>876</v>
      </c>
      <c r="F51" s="754">
        <v>0</v>
      </c>
      <c r="G51" s="1759"/>
      <c r="H51" s="1759"/>
      <c r="I51" s="1759"/>
      <c r="J51" s="1759"/>
      <c r="K51" s="1759"/>
      <c r="L51" s="1759"/>
      <c r="M51" s="1759"/>
      <c r="N51" s="1759"/>
      <c r="O51" s="1759"/>
      <c r="P51" s="1759"/>
      <c r="Q51" s="546"/>
      <c r="R51" s="578"/>
      <c r="S51" s="147"/>
      <c r="T51" s="147"/>
      <c r="U51" s="147"/>
      <c r="V51" s="148"/>
      <c r="X51" s="567"/>
    </row>
    <row r="52" spans="1:42" ht="15" customHeight="1">
      <c r="A52" s="1787">
        <v>4</v>
      </c>
      <c r="B52" s="780">
        <v>4</v>
      </c>
      <c r="C52" s="783" t="s">
        <v>1646</v>
      </c>
      <c r="D52" s="762"/>
      <c r="E52" s="762"/>
      <c r="F52" s="782"/>
      <c r="G52" s="753"/>
      <c r="H52" s="753"/>
      <c r="I52" s="753"/>
      <c r="J52" s="753"/>
      <c r="K52" s="753"/>
      <c r="L52" s="753"/>
      <c r="M52" s="753"/>
      <c r="N52" s="753"/>
      <c r="O52" s="753"/>
      <c r="P52" s="753"/>
      <c r="Q52" s="546"/>
      <c r="R52" s="567"/>
      <c r="S52" s="147"/>
      <c r="T52" s="147"/>
      <c r="U52" s="147"/>
      <c r="V52" s="148"/>
      <c r="Y52" s="567"/>
      <c r="Z52" s="567"/>
      <c r="AA52" s="567"/>
      <c r="AB52" s="567"/>
      <c r="AC52" s="567"/>
      <c r="AD52" s="567"/>
      <c r="AE52" s="567"/>
      <c r="AF52" s="567"/>
      <c r="AG52" s="567"/>
      <c r="AH52" s="567"/>
      <c r="AI52" s="567"/>
      <c r="AJ52" s="567"/>
      <c r="AK52" s="567"/>
      <c r="AL52" s="567"/>
      <c r="AM52" s="567"/>
      <c r="AN52" s="567"/>
      <c r="AO52" s="567"/>
      <c r="AP52" s="567"/>
    </row>
    <row r="53" spans="1:42" ht="15" customHeight="1">
      <c r="A53" s="1788"/>
      <c r="B53" s="571"/>
      <c r="C53" s="1789" t="s">
        <v>1647</v>
      </c>
      <c r="D53" s="1790"/>
      <c r="E53" s="603" t="s">
        <v>1648</v>
      </c>
      <c r="F53" s="781">
        <v>3</v>
      </c>
      <c r="G53" s="1750"/>
      <c r="H53" s="1750"/>
      <c r="I53" s="1750"/>
      <c r="J53" s="1750"/>
      <c r="K53" s="1750"/>
      <c r="L53" s="1750"/>
      <c r="M53" s="1750"/>
      <c r="N53" s="1750"/>
      <c r="O53" s="1750"/>
      <c r="P53" s="1750"/>
      <c r="Q53" s="546"/>
      <c r="R53" s="567"/>
      <c r="S53" s="147"/>
      <c r="T53" s="147"/>
      <c r="U53" s="147"/>
      <c r="V53" s="148"/>
      <c r="Y53" s="567"/>
      <c r="Z53" s="567"/>
      <c r="AA53" s="567"/>
      <c r="AB53" s="567"/>
      <c r="AC53" s="567"/>
      <c r="AD53" s="567"/>
      <c r="AE53" s="567"/>
      <c r="AF53" s="567"/>
      <c r="AG53" s="567"/>
      <c r="AH53" s="567"/>
      <c r="AI53" s="567"/>
      <c r="AJ53" s="567"/>
      <c r="AK53" s="567"/>
      <c r="AL53" s="567"/>
      <c r="AM53" s="567"/>
      <c r="AN53" s="567"/>
      <c r="AO53" s="567"/>
      <c r="AP53" s="567"/>
    </row>
    <row r="54" spans="1:42" ht="15" customHeight="1">
      <c r="A54" s="1788"/>
      <c r="B54" s="571"/>
      <c r="C54" s="1791"/>
      <c r="D54" s="1792"/>
      <c r="E54" s="738" t="s">
        <v>1649</v>
      </c>
      <c r="F54" s="739">
        <v>2</v>
      </c>
      <c r="G54" s="1751"/>
      <c r="H54" s="1751"/>
      <c r="I54" s="1751"/>
      <c r="J54" s="1751"/>
      <c r="K54" s="1751"/>
      <c r="L54" s="1751"/>
      <c r="M54" s="1751"/>
      <c r="N54" s="1751"/>
      <c r="O54" s="1751"/>
      <c r="P54" s="1751"/>
      <c r="Q54" s="546"/>
      <c r="R54" s="567"/>
      <c r="S54" s="567"/>
      <c r="T54" s="567"/>
      <c r="U54" s="567"/>
      <c r="V54" s="567"/>
      <c r="Y54" s="567"/>
      <c r="Z54" s="567"/>
      <c r="AA54" s="567"/>
      <c r="AB54" s="567"/>
      <c r="AC54" s="567"/>
      <c r="AD54" s="567"/>
      <c r="AE54" s="567"/>
      <c r="AF54" s="567"/>
      <c r="AG54" s="567"/>
      <c r="AH54" s="567"/>
      <c r="AI54" s="567"/>
      <c r="AJ54" s="567"/>
      <c r="AK54" s="567"/>
      <c r="AL54" s="567"/>
      <c r="AM54" s="567"/>
      <c r="AN54" s="567"/>
      <c r="AO54" s="567"/>
      <c r="AP54" s="567"/>
    </row>
    <row r="55" spans="1:42" ht="15" customHeight="1">
      <c r="A55" s="1788"/>
      <c r="B55" s="648"/>
      <c r="C55" s="1791"/>
      <c r="D55" s="1792"/>
      <c r="E55" s="736" t="s">
        <v>1650</v>
      </c>
      <c r="F55" s="737">
        <v>1</v>
      </c>
      <c r="G55" s="1751"/>
      <c r="H55" s="1751"/>
      <c r="I55" s="1751"/>
      <c r="J55" s="1751"/>
      <c r="K55" s="1751"/>
      <c r="L55" s="1751"/>
      <c r="M55" s="1751"/>
      <c r="N55" s="1751"/>
      <c r="O55" s="1751"/>
      <c r="P55" s="1751"/>
      <c r="Q55" s="546"/>
      <c r="R55" s="578"/>
      <c r="S55" s="567"/>
      <c r="T55" s="567"/>
      <c r="U55" s="567"/>
      <c r="V55" s="567"/>
    </row>
    <row r="56" spans="1:42" ht="15" customHeight="1">
      <c r="A56" s="1788"/>
      <c r="B56" s="648"/>
      <c r="C56" s="1793"/>
      <c r="D56" s="1794"/>
      <c r="E56" s="736" t="s">
        <v>876</v>
      </c>
      <c r="F56" s="737">
        <v>0</v>
      </c>
      <c r="G56" s="1759"/>
      <c r="H56" s="1759"/>
      <c r="I56" s="1759"/>
      <c r="J56" s="1759"/>
      <c r="K56" s="1759"/>
      <c r="L56" s="1759"/>
      <c r="M56" s="1759"/>
      <c r="N56" s="1759"/>
      <c r="O56" s="1759"/>
      <c r="P56" s="1759"/>
      <c r="Q56" s="546"/>
      <c r="R56" s="578"/>
    </row>
    <row r="57" spans="1:42" ht="15" customHeight="1">
      <c r="A57" s="1788"/>
      <c r="B57" s="648"/>
      <c r="C57" s="1762" t="s">
        <v>1651</v>
      </c>
      <c r="D57" s="1763"/>
      <c r="E57" s="736" t="s">
        <v>1652</v>
      </c>
      <c r="F57" s="737">
        <v>2</v>
      </c>
      <c r="G57" s="1750"/>
      <c r="H57" s="1750"/>
      <c r="I57" s="1750"/>
      <c r="J57" s="1750"/>
      <c r="K57" s="1750"/>
      <c r="L57" s="1750"/>
      <c r="M57" s="1750"/>
      <c r="N57" s="1750"/>
      <c r="O57" s="1750"/>
      <c r="P57" s="1750"/>
      <c r="Q57" s="546"/>
      <c r="R57" s="578"/>
    </row>
    <row r="58" spans="1:42" ht="15" customHeight="1">
      <c r="A58" s="1788"/>
      <c r="B58" s="648"/>
      <c r="C58" s="1757"/>
      <c r="D58" s="1758"/>
      <c r="E58" s="736" t="s">
        <v>1653</v>
      </c>
      <c r="F58" s="737">
        <v>1</v>
      </c>
      <c r="G58" s="1751"/>
      <c r="H58" s="1751"/>
      <c r="I58" s="1751"/>
      <c r="J58" s="1751"/>
      <c r="K58" s="1751"/>
      <c r="L58" s="1751"/>
      <c r="M58" s="1751"/>
      <c r="N58" s="1751"/>
      <c r="O58" s="1751"/>
      <c r="P58" s="1751"/>
      <c r="Q58" s="546"/>
      <c r="R58" s="578"/>
    </row>
    <row r="59" spans="1:42" ht="15" customHeight="1">
      <c r="A59" s="1788"/>
      <c r="B59" s="522"/>
      <c r="C59" s="1757"/>
      <c r="D59" s="1758"/>
      <c r="E59" s="522" t="s">
        <v>876</v>
      </c>
      <c r="F59" s="772">
        <v>0</v>
      </c>
      <c r="G59" s="1751"/>
      <c r="H59" s="1751"/>
      <c r="I59" s="1751"/>
      <c r="J59" s="1751"/>
      <c r="K59" s="1751"/>
      <c r="L59" s="1751"/>
      <c r="M59" s="1751"/>
      <c r="N59" s="1751"/>
      <c r="O59" s="1751"/>
      <c r="P59" s="1751"/>
      <c r="Q59" s="760"/>
      <c r="R59" s="578"/>
    </row>
    <row r="60" spans="1:42" ht="26.25" customHeight="1">
      <c r="A60" s="721" t="s">
        <v>94</v>
      </c>
      <c r="B60" s="786"/>
      <c r="C60" s="722" t="s">
        <v>944</v>
      </c>
      <c r="D60" s="786"/>
      <c r="E60" s="786"/>
      <c r="F60" s="787"/>
      <c r="G60" s="788"/>
      <c r="H60" s="788"/>
      <c r="I60" s="788"/>
      <c r="J60" s="788"/>
      <c r="K60" s="788"/>
      <c r="L60" s="788"/>
      <c r="M60" s="788"/>
      <c r="N60" s="788"/>
      <c r="O60" s="788"/>
      <c r="P60" s="788"/>
      <c r="Q60" s="789"/>
      <c r="R60" s="578"/>
    </row>
    <row r="61" spans="1:42" ht="15" customHeight="1">
      <c r="A61" s="1764">
        <v>1</v>
      </c>
      <c r="B61" s="524">
        <v>1</v>
      </c>
      <c r="C61" s="1782" t="s">
        <v>1654</v>
      </c>
      <c r="D61" s="1783"/>
      <c r="E61" s="524" t="s">
        <v>1655</v>
      </c>
      <c r="F61" s="737">
        <v>3</v>
      </c>
      <c r="G61" s="1784"/>
      <c r="H61" s="1784"/>
      <c r="I61" s="1784"/>
      <c r="J61" s="1784"/>
      <c r="K61" s="1784"/>
      <c r="L61" s="1784"/>
      <c r="M61" s="1784"/>
      <c r="N61" s="1784"/>
      <c r="O61" s="1784"/>
      <c r="P61" s="1784"/>
      <c r="Q61" s="604"/>
      <c r="R61" s="578"/>
    </row>
    <row r="62" spans="1:42" ht="15" customHeight="1">
      <c r="A62" s="1753"/>
      <c r="B62" s="648"/>
      <c r="C62" s="1768"/>
      <c r="D62" s="1774"/>
      <c r="E62" s="736" t="s">
        <v>1656</v>
      </c>
      <c r="F62" s="737">
        <v>2</v>
      </c>
      <c r="G62" s="1751"/>
      <c r="H62" s="1751"/>
      <c r="I62" s="1751"/>
      <c r="J62" s="1751"/>
      <c r="K62" s="1751"/>
      <c r="L62" s="1751"/>
      <c r="M62" s="1751"/>
      <c r="N62" s="1751"/>
      <c r="O62" s="1751"/>
      <c r="P62" s="1751"/>
      <c r="Q62" s="546"/>
      <c r="R62" s="578"/>
    </row>
    <row r="63" spans="1:42" ht="15" customHeight="1">
      <c r="A63" s="1753"/>
      <c r="B63" s="648"/>
      <c r="C63" s="1768"/>
      <c r="D63" s="1774"/>
      <c r="E63" s="648" t="s">
        <v>1657</v>
      </c>
      <c r="F63" s="735">
        <v>1</v>
      </c>
      <c r="G63" s="1751"/>
      <c r="H63" s="1751"/>
      <c r="I63" s="1751"/>
      <c r="J63" s="1751"/>
      <c r="K63" s="1751"/>
      <c r="L63" s="1751"/>
      <c r="M63" s="1751"/>
      <c r="N63" s="1751"/>
      <c r="O63" s="1751"/>
      <c r="P63" s="1751"/>
      <c r="Q63" s="546"/>
      <c r="R63" s="578"/>
    </row>
    <row r="64" spans="1:42" ht="15" customHeight="1">
      <c r="A64" s="1754"/>
      <c r="B64" s="648"/>
      <c r="C64" s="1768"/>
      <c r="D64" s="1774"/>
      <c r="E64" s="522" t="s">
        <v>1658</v>
      </c>
      <c r="F64" s="772">
        <v>0</v>
      </c>
      <c r="G64" s="1759"/>
      <c r="H64" s="1759"/>
      <c r="I64" s="1759"/>
      <c r="J64" s="1759"/>
      <c r="K64" s="1759"/>
      <c r="L64" s="1759"/>
      <c r="M64" s="1759"/>
      <c r="N64" s="1759"/>
      <c r="O64" s="1759"/>
      <c r="P64" s="1759"/>
      <c r="Q64" s="546"/>
      <c r="R64" s="578"/>
    </row>
    <row r="65" spans="1:18" ht="15" customHeight="1">
      <c r="A65" s="1752">
        <v>2</v>
      </c>
      <c r="B65" s="741">
        <v>2</v>
      </c>
      <c r="C65" s="521" t="s">
        <v>1659</v>
      </c>
      <c r="D65" s="790"/>
      <c r="E65" s="749"/>
      <c r="F65" s="755"/>
      <c r="G65" s="753"/>
      <c r="H65" s="753"/>
      <c r="I65" s="753"/>
      <c r="J65" s="753"/>
      <c r="K65" s="753"/>
      <c r="L65" s="753"/>
      <c r="M65" s="753"/>
      <c r="N65" s="753"/>
      <c r="O65" s="753"/>
      <c r="P65" s="753"/>
      <c r="Q65" s="546"/>
      <c r="R65" s="578"/>
    </row>
    <row r="66" spans="1:18" ht="15" customHeight="1">
      <c r="A66" s="1753"/>
      <c r="B66" s="741"/>
      <c r="C66" s="750" t="s">
        <v>1660</v>
      </c>
      <c r="D66" s="768"/>
      <c r="E66" s="524" t="s">
        <v>1661</v>
      </c>
      <c r="F66" s="737">
        <v>4</v>
      </c>
      <c r="G66" s="1750"/>
      <c r="H66" s="1750"/>
      <c r="I66" s="1750"/>
      <c r="J66" s="1750"/>
      <c r="K66" s="1750"/>
      <c r="L66" s="1750"/>
      <c r="M66" s="1750"/>
      <c r="N66" s="1750"/>
      <c r="O66" s="1750"/>
      <c r="P66" s="1750"/>
      <c r="Q66" s="546"/>
      <c r="R66" s="578"/>
    </row>
    <row r="67" spans="1:18" ht="15" customHeight="1">
      <c r="A67" s="1753"/>
      <c r="B67" s="741"/>
      <c r="C67" s="775" t="s">
        <v>1662</v>
      </c>
      <c r="D67" s="770"/>
      <c r="E67" s="648" t="s">
        <v>1663</v>
      </c>
      <c r="F67" s="737">
        <v>3</v>
      </c>
      <c r="G67" s="1751"/>
      <c r="H67" s="1751"/>
      <c r="I67" s="1751"/>
      <c r="J67" s="1751"/>
      <c r="K67" s="1751"/>
      <c r="L67" s="1751"/>
      <c r="M67" s="1751"/>
      <c r="N67" s="1751"/>
      <c r="O67" s="1751"/>
      <c r="P67" s="1751"/>
      <c r="Q67" s="546"/>
      <c r="R67" s="578"/>
    </row>
    <row r="68" spans="1:18" ht="15" customHeight="1">
      <c r="A68" s="1753"/>
      <c r="B68" s="741"/>
      <c r="C68" s="769"/>
      <c r="D68" s="770"/>
      <c r="E68" s="648" t="s">
        <v>1664</v>
      </c>
      <c r="F68" s="737">
        <v>2</v>
      </c>
      <c r="G68" s="1751"/>
      <c r="H68" s="1751"/>
      <c r="I68" s="1751"/>
      <c r="J68" s="1751"/>
      <c r="K68" s="1751"/>
      <c r="L68" s="1751"/>
      <c r="M68" s="1751"/>
      <c r="N68" s="1751"/>
      <c r="O68" s="1751"/>
      <c r="P68" s="1751"/>
      <c r="Q68" s="546"/>
      <c r="R68" s="578"/>
    </row>
    <row r="69" spans="1:18" ht="15" customHeight="1">
      <c r="A69" s="1753"/>
      <c r="B69" s="741"/>
      <c r="C69" s="769"/>
      <c r="D69" s="770"/>
      <c r="E69" s="648" t="s">
        <v>1665</v>
      </c>
      <c r="F69" s="737">
        <v>1</v>
      </c>
      <c r="G69" s="1751"/>
      <c r="H69" s="1751"/>
      <c r="I69" s="1751"/>
      <c r="J69" s="1751"/>
      <c r="K69" s="1751"/>
      <c r="L69" s="1751"/>
      <c r="M69" s="1751"/>
      <c r="N69" s="1751"/>
      <c r="O69" s="1751"/>
      <c r="P69" s="1751"/>
      <c r="Q69" s="546"/>
      <c r="R69" s="578"/>
    </row>
    <row r="70" spans="1:18" ht="15" customHeight="1">
      <c r="A70" s="1753"/>
      <c r="B70" s="741"/>
      <c r="C70" s="769"/>
      <c r="D70" s="770"/>
      <c r="E70" s="736" t="s">
        <v>876</v>
      </c>
      <c r="F70" s="737">
        <v>0</v>
      </c>
      <c r="G70" s="1759"/>
      <c r="H70" s="1759"/>
      <c r="I70" s="1759"/>
      <c r="J70" s="1759"/>
      <c r="K70" s="1759"/>
      <c r="L70" s="1759"/>
      <c r="M70" s="1759"/>
      <c r="N70" s="1759"/>
      <c r="O70" s="1759"/>
      <c r="P70" s="1759"/>
      <c r="Q70" s="546"/>
      <c r="R70" s="578"/>
    </row>
    <row r="71" spans="1:18" ht="15" customHeight="1">
      <c r="A71" s="1753"/>
      <c r="B71" s="741"/>
      <c r="C71" s="750" t="s">
        <v>1666</v>
      </c>
      <c r="D71" s="768"/>
      <c r="E71" s="736" t="s">
        <v>1667</v>
      </c>
      <c r="F71" s="737">
        <v>3</v>
      </c>
      <c r="G71" s="1750"/>
      <c r="H71" s="1750"/>
      <c r="I71" s="1750"/>
      <c r="J71" s="1750"/>
      <c r="K71" s="1750"/>
      <c r="L71" s="1750"/>
      <c r="M71" s="1750"/>
      <c r="N71" s="1750"/>
      <c r="O71" s="1750"/>
      <c r="P71" s="1750"/>
      <c r="Q71" s="546"/>
      <c r="R71" s="578"/>
    </row>
    <row r="72" spans="1:18" ht="15" customHeight="1">
      <c r="A72" s="1753"/>
      <c r="B72" s="741"/>
      <c r="C72" s="775" t="s">
        <v>1668</v>
      </c>
      <c r="D72" s="770"/>
      <c r="E72" s="648" t="s">
        <v>1669</v>
      </c>
      <c r="F72" s="737">
        <v>2</v>
      </c>
      <c r="G72" s="1751"/>
      <c r="H72" s="1751"/>
      <c r="I72" s="1751"/>
      <c r="J72" s="1751"/>
      <c r="K72" s="1751"/>
      <c r="L72" s="1751"/>
      <c r="M72" s="1751"/>
      <c r="N72" s="1751"/>
      <c r="O72" s="1751"/>
      <c r="P72" s="1751"/>
      <c r="Q72" s="546"/>
      <c r="R72" s="578"/>
    </row>
    <row r="73" spans="1:18" ht="15" customHeight="1">
      <c r="A73" s="1753"/>
      <c r="B73" s="741"/>
      <c r="C73" s="775" t="s">
        <v>1670</v>
      </c>
      <c r="D73" s="770"/>
      <c r="E73" s="648" t="s">
        <v>876</v>
      </c>
      <c r="F73" s="735">
        <v>0</v>
      </c>
      <c r="G73" s="1759"/>
      <c r="H73" s="1759"/>
      <c r="I73" s="1759"/>
      <c r="J73" s="1759"/>
      <c r="K73" s="1759"/>
      <c r="L73" s="1759"/>
      <c r="M73" s="1759"/>
      <c r="N73" s="1759"/>
      <c r="O73" s="1759"/>
      <c r="P73" s="1759"/>
      <c r="Q73" s="546"/>
      <c r="R73" s="578"/>
    </row>
    <row r="74" spans="1:18" ht="15" customHeight="1">
      <c r="A74" s="1753"/>
      <c r="B74" s="741"/>
      <c r="C74" s="750" t="s">
        <v>1671</v>
      </c>
      <c r="D74" s="768"/>
      <c r="E74" s="648" t="s">
        <v>1672</v>
      </c>
      <c r="F74" s="735">
        <v>3</v>
      </c>
      <c r="G74" s="1750"/>
      <c r="H74" s="1750"/>
      <c r="I74" s="1750"/>
      <c r="J74" s="1750"/>
      <c r="K74" s="1750"/>
      <c r="L74" s="1750"/>
      <c r="M74" s="1750"/>
      <c r="N74" s="1750"/>
      <c r="O74" s="1750"/>
      <c r="P74" s="1750"/>
      <c r="Q74" s="546"/>
      <c r="R74" s="578"/>
    </row>
    <row r="75" spans="1:18" ht="15" customHeight="1">
      <c r="A75" s="1753"/>
      <c r="B75" s="741"/>
      <c r="C75" s="775" t="s">
        <v>1673</v>
      </c>
      <c r="D75" s="770"/>
      <c r="E75" s="736" t="s">
        <v>1667</v>
      </c>
      <c r="F75" s="737">
        <v>2</v>
      </c>
      <c r="G75" s="1751"/>
      <c r="H75" s="1751"/>
      <c r="I75" s="1751"/>
      <c r="J75" s="1751"/>
      <c r="K75" s="1751"/>
      <c r="L75" s="1751"/>
      <c r="M75" s="1751"/>
      <c r="N75" s="1751"/>
      <c r="O75" s="1751"/>
      <c r="P75" s="1751"/>
      <c r="Q75" s="546"/>
      <c r="R75" s="578"/>
    </row>
    <row r="76" spans="1:18" ht="30" customHeight="1">
      <c r="A76" s="1753"/>
      <c r="B76" s="741"/>
      <c r="C76" s="1785" t="s">
        <v>1674</v>
      </c>
      <c r="D76" s="1786"/>
      <c r="E76" s="736" t="s">
        <v>1669</v>
      </c>
      <c r="F76" s="737">
        <v>1</v>
      </c>
      <c r="G76" s="1751"/>
      <c r="H76" s="1751"/>
      <c r="I76" s="1751"/>
      <c r="J76" s="1751"/>
      <c r="K76" s="1751"/>
      <c r="L76" s="1751"/>
      <c r="M76" s="1751"/>
      <c r="N76" s="1751"/>
      <c r="O76" s="1751"/>
      <c r="P76" s="1751"/>
      <c r="Q76" s="546"/>
      <c r="R76" s="578"/>
    </row>
    <row r="77" spans="1:18" ht="15" customHeight="1">
      <c r="A77" s="1754"/>
      <c r="B77" s="741"/>
      <c r="C77" s="777" t="s">
        <v>1675</v>
      </c>
      <c r="D77" s="771"/>
      <c r="E77" s="736" t="s">
        <v>876</v>
      </c>
      <c r="F77" s="737">
        <v>0</v>
      </c>
      <c r="G77" s="1759"/>
      <c r="H77" s="1759"/>
      <c r="I77" s="1759"/>
      <c r="J77" s="1759"/>
      <c r="K77" s="1759"/>
      <c r="L77" s="1759"/>
      <c r="M77" s="1759"/>
      <c r="N77" s="1759"/>
      <c r="O77" s="1759"/>
      <c r="P77" s="1759"/>
      <c r="Q77" s="546"/>
      <c r="R77" s="578"/>
    </row>
    <row r="78" spans="1:18" ht="15" customHeight="1">
      <c r="A78" s="1752">
        <v>3</v>
      </c>
      <c r="B78" s="648">
        <v>3</v>
      </c>
      <c r="C78" s="1782" t="s">
        <v>1676</v>
      </c>
      <c r="D78" s="1783"/>
      <c r="E78" s="736" t="s">
        <v>879</v>
      </c>
      <c r="F78" s="737">
        <v>2</v>
      </c>
      <c r="G78" s="1750"/>
      <c r="H78" s="1750"/>
      <c r="I78" s="1750"/>
      <c r="J78" s="1750"/>
      <c r="K78" s="1750"/>
      <c r="L78" s="1750"/>
      <c r="M78" s="1750"/>
      <c r="N78" s="1750"/>
      <c r="O78" s="1750"/>
      <c r="P78" s="1750"/>
      <c r="Q78" s="546"/>
      <c r="R78" s="578"/>
    </row>
    <row r="79" spans="1:18" ht="15" customHeight="1">
      <c r="A79" s="1754"/>
      <c r="B79" s="648"/>
      <c r="C79" s="1770"/>
      <c r="D79" s="1774"/>
      <c r="E79" s="523" t="s">
        <v>876</v>
      </c>
      <c r="F79" s="754">
        <v>0</v>
      </c>
      <c r="G79" s="1759"/>
      <c r="H79" s="1759"/>
      <c r="I79" s="1759"/>
      <c r="J79" s="1759"/>
      <c r="K79" s="1759"/>
      <c r="L79" s="1759"/>
      <c r="M79" s="1759"/>
      <c r="N79" s="1759"/>
      <c r="O79" s="1759"/>
      <c r="P79" s="1759"/>
      <c r="Q79" s="546"/>
      <c r="R79" s="578"/>
    </row>
    <row r="80" spans="1:18" ht="15" customHeight="1">
      <c r="A80" s="1752">
        <v>4</v>
      </c>
      <c r="B80" s="648">
        <v>4</v>
      </c>
      <c r="C80" s="526" t="s">
        <v>1329</v>
      </c>
      <c r="D80" s="767"/>
      <c r="E80" s="749"/>
      <c r="F80" s="755" t="s">
        <v>112</v>
      </c>
      <c r="G80" s="740"/>
      <c r="H80" s="740"/>
      <c r="I80" s="740"/>
      <c r="J80" s="740"/>
      <c r="K80" s="740"/>
      <c r="L80" s="740"/>
      <c r="M80" s="740"/>
      <c r="N80" s="740"/>
      <c r="O80" s="740"/>
      <c r="P80" s="740"/>
      <c r="Q80" s="546"/>
      <c r="R80" s="578"/>
    </row>
    <row r="81" spans="1:18" ht="15" customHeight="1">
      <c r="A81" s="1753"/>
      <c r="B81" s="648"/>
      <c r="C81" s="1768" t="s">
        <v>1677</v>
      </c>
      <c r="D81" s="1774"/>
      <c r="E81" s="524" t="s">
        <v>1678</v>
      </c>
      <c r="F81" s="737">
        <v>3</v>
      </c>
      <c r="G81" s="1750"/>
      <c r="H81" s="1750"/>
      <c r="I81" s="1750"/>
      <c r="J81" s="1750"/>
      <c r="K81" s="1750"/>
      <c r="L81" s="1750"/>
      <c r="M81" s="1750"/>
      <c r="N81" s="1750"/>
      <c r="O81" s="1750"/>
      <c r="P81" s="1750"/>
      <c r="Q81" s="546"/>
      <c r="R81" s="578"/>
    </row>
    <row r="82" spans="1:18" ht="15" customHeight="1">
      <c r="A82" s="1753"/>
      <c r="B82" s="648"/>
      <c r="C82" s="1768"/>
      <c r="D82" s="1774"/>
      <c r="E82" s="648" t="s">
        <v>974</v>
      </c>
      <c r="F82" s="735">
        <v>2</v>
      </c>
      <c r="G82" s="1751"/>
      <c r="H82" s="1751"/>
      <c r="I82" s="1751"/>
      <c r="J82" s="1751"/>
      <c r="K82" s="1751"/>
      <c r="L82" s="1751"/>
      <c r="M82" s="1751"/>
      <c r="N82" s="1751"/>
      <c r="O82" s="1751"/>
      <c r="P82" s="1751"/>
      <c r="Q82" s="546"/>
      <c r="R82" s="578"/>
    </row>
    <row r="83" spans="1:18" ht="15" customHeight="1">
      <c r="A83" s="1753"/>
      <c r="B83" s="648"/>
      <c r="C83" s="1770"/>
      <c r="D83" s="1795"/>
      <c r="E83" s="648" t="s">
        <v>876</v>
      </c>
      <c r="F83" s="735">
        <v>0</v>
      </c>
      <c r="G83" s="1759"/>
      <c r="H83" s="1759"/>
      <c r="I83" s="1759"/>
      <c r="J83" s="1759"/>
      <c r="K83" s="1759"/>
      <c r="L83" s="1759"/>
      <c r="M83" s="1759"/>
      <c r="N83" s="1759"/>
      <c r="O83" s="1759"/>
      <c r="P83" s="1759"/>
      <c r="Q83" s="546"/>
      <c r="R83" s="578"/>
    </row>
    <row r="84" spans="1:18" ht="15" customHeight="1">
      <c r="A84" s="1753"/>
      <c r="B84" s="648"/>
      <c r="C84" s="1772" t="s">
        <v>1679</v>
      </c>
      <c r="D84" s="1773"/>
      <c r="E84" s="648" t="s">
        <v>1678</v>
      </c>
      <c r="F84" s="735">
        <v>3</v>
      </c>
      <c r="G84" s="1750"/>
      <c r="H84" s="1750"/>
      <c r="I84" s="1750"/>
      <c r="J84" s="1750"/>
      <c r="K84" s="1750"/>
      <c r="L84" s="1750"/>
      <c r="M84" s="1750"/>
      <c r="N84" s="1750"/>
      <c r="O84" s="1750"/>
      <c r="P84" s="1750"/>
      <c r="Q84" s="546"/>
      <c r="R84" s="578"/>
    </row>
    <row r="85" spans="1:18" ht="15" customHeight="1">
      <c r="A85" s="1753"/>
      <c r="B85" s="648"/>
      <c r="C85" s="1768"/>
      <c r="D85" s="1774"/>
      <c r="E85" s="648" t="s">
        <v>974</v>
      </c>
      <c r="F85" s="735">
        <v>2</v>
      </c>
      <c r="G85" s="1751"/>
      <c r="H85" s="1751"/>
      <c r="I85" s="1751"/>
      <c r="J85" s="1751"/>
      <c r="K85" s="1751"/>
      <c r="L85" s="1751"/>
      <c r="M85" s="1751"/>
      <c r="N85" s="1751"/>
      <c r="O85" s="1751"/>
      <c r="P85" s="1751"/>
      <c r="Q85" s="546"/>
      <c r="R85" s="578"/>
    </row>
    <row r="86" spans="1:18" ht="15" customHeight="1">
      <c r="A86" s="1754"/>
      <c r="B86" s="648"/>
      <c r="C86" s="1768"/>
      <c r="D86" s="1774"/>
      <c r="E86" s="648" t="s">
        <v>876</v>
      </c>
      <c r="F86" s="735">
        <v>0</v>
      </c>
      <c r="G86" s="1759"/>
      <c r="H86" s="1759"/>
      <c r="I86" s="1759"/>
      <c r="J86" s="1759"/>
      <c r="K86" s="1759"/>
      <c r="L86" s="1759"/>
      <c r="M86" s="1759"/>
      <c r="N86" s="1759"/>
      <c r="O86" s="1759"/>
      <c r="P86" s="1759"/>
      <c r="Q86" s="546"/>
      <c r="R86" s="578"/>
    </row>
    <row r="87" spans="1:18" ht="15" customHeight="1">
      <c r="A87" s="1752">
        <v>5</v>
      </c>
      <c r="B87" s="741">
        <v>5</v>
      </c>
      <c r="C87" s="750" t="s">
        <v>1330</v>
      </c>
      <c r="D87" s="768"/>
      <c r="E87" s="648"/>
      <c r="F87" s="735"/>
      <c r="G87" s="1750"/>
      <c r="H87" s="1750"/>
      <c r="I87" s="1750"/>
      <c r="J87" s="1750"/>
      <c r="K87" s="1750"/>
      <c r="L87" s="1750"/>
      <c r="M87" s="1750"/>
      <c r="N87" s="1750"/>
      <c r="O87" s="1750"/>
      <c r="P87" s="1750"/>
      <c r="Q87" s="546"/>
      <c r="R87" s="578"/>
    </row>
    <row r="88" spans="1:18" ht="15" customHeight="1">
      <c r="A88" s="1753"/>
      <c r="B88" s="741"/>
      <c r="C88" s="775" t="s">
        <v>1680</v>
      </c>
      <c r="D88" s="770"/>
      <c r="E88" s="648" t="s">
        <v>1681</v>
      </c>
      <c r="F88" s="735">
        <v>3</v>
      </c>
      <c r="G88" s="1751"/>
      <c r="H88" s="1751"/>
      <c r="I88" s="1751"/>
      <c r="J88" s="1751"/>
      <c r="K88" s="1751"/>
      <c r="L88" s="1751"/>
      <c r="M88" s="1751"/>
      <c r="N88" s="1751"/>
      <c r="O88" s="1751"/>
      <c r="P88" s="1751"/>
      <c r="Q88" s="546"/>
      <c r="R88" s="578"/>
    </row>
    <row r="89" spans="1:18" ht="15" customHeight="1">
      <c r="A89" s="1753"/>
      <c r="B89" s="741"/>
      <c r="C89" s="775" t="s">
        <v>1682</v>
      </c>
      <c r="D89" s="770"/>
      <c r="E89" s="648" t="s">
        <v>1683</v>
      </c>
      <c r="F89" s="735">
        <v>2</v>
      </c>
      <c r="G89" s="1751"/>
      <c r="H89" s="1751"/>
      <c r="I89" s="1751"/>
      <c r="J89" s="1751"/>
      <c r="K89" s="1751"/>
      <c r="L89" s="1751"/>
      <c r="M89" s="1751"/>
      <c r="N89" s="1751"/>
      <c r="O89" s="1751"/>
      <c r="P89" s="1751"/>
      <c r="Q89" s="546"/>
      <c r="R89" s="578"/>
    </row>
    <row r="90" spans="1:18" ht="15" customHeight="1">
      <c r="A90" s="1753"/>
      <c r="B90" s="741"/>
      <c r="C90" s="775" t="s">
        <v>1684</v>
      </c>
      <c r="D90" s="770"/>
      <c r="E90" s="648" t="s">
        <v>1685</v>
      </c>
      <c r="F90" s="735">
        <v>1</v>
      </c>
      <c r="G90" s="1751"/>
      <c r="H90" s="1751"/>
      <c r="I90" s="1751"/>
      <c r="J90" s="1751"/>
      <c r="K90" s="1751"/>
      <c r="L90" s="1751"/>
      <c r="M90" s="1751"/>
      <c r="N90" s="1751"/>
      <c r="O90" s="1751"/>
      <c r="P90" s="1751"/>
      <c r="Q90" s="546"/>
      <c r="R90" s="578"/>
    </row>
    <row r="91" spans="1:18" ht="15" customHeight="1">
      <c r="A91" s="1753"/>
      <c r="B91" s="741"/>
      <c r="C91" s="775" t="s">
        <v>1686</v>
      </c>
      <c r="D91" s="770"/>
      <c r="E91" s="736" t="s">
        <v>876</v>
      </c>
      <c r="F91" s="737">
        <v>0</v>
      </c>
      <c r="G91" s="1751"/>
      <c r="H91" s="1751"/>
      <c r="I91" s="1751"/>
      <c r="J91" s="1751"/>
      <c r="K91" s="1751"/>
      <c r="L91" s="1751"/>
      <c r="M91" s="1751"/>
      <c r="N91" s="1751"/>
      <c r="O91" s="1751"/>
      <c r="P91" s="1751"/>
      <c r="Q91" s="546"/>
      <c r="R91" s="578"/>
    </row>
    <row r="92" spans="1:18" ht="15" customHeight="1">
      <c r="A92" s="1753"/>
      <c r="B92" s="741"/>
      <c r="C92" s="775" t="s">
        <v>1687</v>
      </c>
      <c r="D92" s="770"/>
      <c r="E92" s="648"/>
      <c r="F92" s="735"/>
      <c r="G92" s="1751"/>
      <c r="H92" s="1751"/>
      <c r="I92" s="1751"/>
      <c r="J92" s="1751"/>
      <c r="K92" s="1751"/>
      <c r="L92" s="1751"/>
      <c r="M92" s="1751"/>
      <c r="N92" s="1751"/>
      <c r="O92" s="1751"/>
      <c r="P92" s="1751"/>
      <c r="Q92" s="546"/>
      <c r="R92" s="578"/>
    </row>
    <row r="93" spans="1:18" ht="15" customHeight="1">
      <c r="A93" s="1754"/>
      <c r="B93" s="741"/>
      <c r="C93" s="777" t="s">
        <v>1688</v>
      </c>
      <c r="D93" s="771"/>
      <c r="E93" s="736"/>
      <c r="F93" s="737"/>
      <c r="G93" s="1759"/>
      <c r="H93" s="1759"/>
      <c r="I93" s="1759"/>
      <c r="J93" s="1759"/>
      <c r="K93" s="1759"/>
      <c r="L93" s="1759"/>
      <c r="M93" s="1759"/>
      <c r="N93" s="1759"/>
      <c r="O93" s="1759"/>
      <c r="P93" s="1759"/>
      <c r="Q93" s="546"/>
      <c r="R93" s="578"/>
    </row>
    <row r="94" spans="1:18" ht="15" customHeight="1">
      <c r="A94" s="1752">
        <v>6</v>
      </c>
      <c r="B94" s="648">
        <v>6</v>
      </c>
      <c r="C94" s="1782" t="s">
        <v>1689</v>
      </c>
      <c r="D94" s="1783"/>
      <c r="E94" s="736" t="s">
        <v>1690</v>
      </c>
      <c r="F94" s="737">
        <v>3</v>
      </c>
      <c r="G94" s="1750"/>
      <c r="H94" s="1750"/>
      <c r="I94" s="1750"/>
      <c r="J94" s="1750"/>
      <c r="K94" s="1750"/>
      <c r="L94" s="1750"/>
      <c r="M94" s="1750"/>
      <c r="N94" s="1750"/>
      <c r="O94" s="1750"/>
      <c r="P94" s="1750"/>
      <c r="Q94" s="546"/>
      <c r="R94" s="578"/>
    </row>
    <row r="95" spans="1:18" ht="15" customHeight="1">
      <c r="A95" s="1753"/>
      <c r="B95" s="648"/>
      <c r="C95" s="1768"/>
      <c r="D95" s="1774"/>
      <c r="E95" s="736" t="s">
        <v>1691</v>
      </c>
      <c r="F95" s="737">
        <v>2</v>
      </c>
      <c r="G95" s="1751"/>
      <c r="H95" s="1751"/>
      <c r="I95" s="1751"/>
      <c r="J95" s="1751"/>
      <c r="K95" s="1751"/>
      <c r="L95" s="1751"/>
      <c r="M95" s="1751"/>
      <c r="N95" s="1751"/>
      <c r="O95" s="1751"/>
      <c r="P95" s="1751"/>
      <c r="Q95" s="546"/>
      <c r="R95" s="578"/>
    </row>
    <row r="96" spans="1:18" ht="15" customHeight="1">
      <c r="A96" s="1753"/>
      <c r="B96" s="648"/>
      <c r="C96" s="1768"/>
      <c r="D96" s="1774"/>
      <c r="E96" s="736" t="s">
        <v>1692</v>
      </c>
      <c r="F96" s="737">
        <v>1</v>
      </c>
      <c r="G96" s="1751"/>
      <c r="H96" s="1751"/>
      <c r="I96" s="1751"/>
      <c r="J96" s="1751"/>
      <c r="K96" s="1751"/>
      <c r="L96" s="1751"/>
      <c r="M96" s="1751"/>
      <c r="N96" s="1751"/>
      <c r="O96" s="1751"/>
      <c r="P96" s="1751"/>
      <c r="Q96" s="546"/>
      <c r="R96" s="578"/>
    </row>
    <row r="97" spans="1:18" ht="15" customHeight="1">
      <c r="A97" s="1754"/>
      <c r="B97" s="648"/>
      <c r="C97" s="1770"/>
      <c r="D97" s="1795"/>
      <c r="E97" s="736" t="s">
        <v>1693</v>
      </c>
      <c r="F97" s="737">
        <v>0</v>
      </c>
      <c r="G97" s="1759"/>
      <c r="H97" s="1759"/>
      <c r="I97" s="1759"/>
      <c r="J97" s="1759"/>
      <c r="K97" s="1759"/>
      <c r="L97" s="1759"/>
      <c r="M97" s="1759"/>
      <c r="N97" s="1759"/>
      <c r="O97" s="1759"/>
      <c r="P97" s="1759"/>
      <c r="Q97" s="546"/>
      <c r="R97" s="578"/>
    </row>
    <row r="98" spans="1:18" ht="15" customHeight="1">
      <c r="A98" s="1752">
        <v>7</v>
      </c>
      <c r="B98" s="648">
        <v>7</v>
      </c>
      <c r="C98" s="1772" t="s">
        <v>1694</v>
      </c>
      <c r="D98" s="1773"/>
      <c r="E98" s="736" t="s">
        <v>1690</v>
      </c>
      <c r="F98" s="737">
        <v>4</v>
      </c>
      <c r="G98" s="1750"/>
      <c r="H98" s="1750"/>
      <c r="I98" s="1750"/>
      <c r="J98" s="1750"/>
      <c r="K98" s="1750"/>
      <c r="L98" s="1750"/>
      <c r="M98" s="1750"/>
      <c r="N98" s="1750"/>
      <c r="O98" s="1750"/>
      <c r="P98" s="1750"/>
      <c r="Q98" s="546"/>
      <c r="R98" s="578"/>
    </row>
    <row r="99" spans="1:18" ht="15" customHeight="1">
      <c r="A99" s="1753"/>
      <c r="B99" s="648"/>
      <c r="C99" s="1768"/>
      <c r="D99" s="1774"/>
      <c r="E99" s="736" t="s">
        <v>1691</v>
      </c>
      <c r="F99" s="737">
        <v>3</v>
      </c>
      <c r="G99" s="1751"/>
      <c r="H99" s="1751"/>
      <c r="I99" s="1751"/>
      <c r="J99" s="1751"/>
      <c r="K99" s="1751"/>
      <c r="L99" s="1751"/>
      <c r="M99" s="1751"/>
      <c r="N99" s="1751"/>
      <c r="O99" s="1751"/>
      <c r="P99" s="1751"/>
      <c r="Q99" s="546"/>
      <c r="R99" s="578"/>
    </row>
    <row r="100" spans="1:18" ht="15" customHeight="1">
      <c r="A100" s="1753"/>
      <c r="B100" s="648"/>
      <c r="C100" s="1768"/>
      <c r="D100" s="1774"/>
      <c r="E100" s="736" t="s">
        <v>1692</v>
      </c>
      <c r="F100" s="737">
        <v>2</v>
      </c>
      <c r="G100" s="1751"/>
      <c r="H100" s="1751"/>
      <c r="I100" s="1751"/>
      <c r="J100" s="1751"/>
      <c r="K100" s="1751"/>
      <c r="L100" s="1751"/>
      <c r="M100" s="1751"/>
      <c r="N100" s="1751"/>
      <c r="O100" s="1751"/>
      <c r="P100" s="1751"/>
      <c r="Q100" s="546"/>
      <c r="R100" s="578"/>
    </row>
    <row r="101" spans="1:18" ht="15" customHeight="1">
      <c r="A101" s="1753"/>
      <c r="B101" s="522"/>
      <c r="C101" s="1768"/>
      <c r="D101" s="1774"/>
      <c r="E101" s="523" t="s">
        <v>1693</v>
      </c>
      <c r="F101" s="754">
        <v>0</v>
      </c>
      <c r="G101" s="1751"/>
      <c r="H101" s="1751"/>
      <c r="I101" s="1751"/>
      <c r="J101" s="1751"/>
      <c r="K101" s="1751"/>
      <c r="L101" s="1751"/>
      <c r="M101" s="1751"/>
      <c r="N101" s="1751"/>
      <c r="O101" s="1751"/>
      <c r="P101" s="1751"/>
      <c r="Q101" s="760"/>
      <c r="R101" s="578"/>
    </row>
    <row r="102" spans="1:18" ht="22.5" customHeight="1">
      <c r="A102" s="721" t="s">
        <v>969</v>
      </c>
      <c r="B102" s="722"/>
      <c r="C102" s="722" t="s">
        <v>970</v>
      </c>
      <c r="D102" s="786"/>
      <c r="E102" s="786"/>
      <c r="F102" s="787"/>
      <c r="G102" s="788"/>
      <c r="H102" s="788"/>
      <c r="I102" s="788"/>
      <c r="J102" s="788"/>
      <c r="K102" s="788"/>
      <c r="L102" s="788"/>
      <c r="M102" s="788"/>
      <c r="N102" s="788"/>
      <c r="O102" s="788"/>
      <c r="P102" s="788"/>
      <c r="Q102" s="789"/>
      <c r="R102" s="578"/>
    </row>
    <row r="103" spans="1:18" ht="15" customHeight="1">
      <c r="A103" s="1764">
        <v>1</v>
      </c>
      <c r="B103" s="524">
        <v>1</v>
      </c>
      <c r="C103" s="1782" t="s">
        <v>1695</v>
      </c>
      <c r="D103" s="1783"/>
      <c r="E103" s="524" t="s">
        <v>1696</v>
      </c>
      <c r="F103" s="737">
        <v>5</v>
      </c>
      <c r="G103" s="1784"/>
      <c r="H103" s="1784"/>
      <c r="I103" s="1784"/>
      <c r="J103" s="1784"/>
      <c r="K103" s="1784"/>
      <c r="L103" s="1784"/>
      <c r="M103" s="1784"/>
      <c r="N103" s="1784"/>
      <c r="O103" s="1784"/>
      <c r="P103" s="1784"/>
      <c r="Q103" s="604"/>
      <c r="R103" s="578"/>
    </row>
    <row r="104" spans="1:18" ht="15" customHeight="1">
      <c r="A104" s="1753"/>
      <c r="B104" s="648"/>
      <c r="C104" s="1768"/>
      <c r="D104" s="1774"/>
      <c r="E104" s="736" t="s">
        <v>1697</v>
      </c>
      <c r="F104" s="735">
        <v>4</v>
      </c>
      <c r="G104" s="1751"/>
      <c r="H104" s="1751"/>
      <c r="I104" s="1751"/>
      <c r="J104" s="1751"/>
      <c r="K104" s="1751"/>
      <c r="L104" s="1751"/>
      <c r="M104" s="1751"/>
      <c r="N104" s="1751"/>
      <c r="O104" s="1751"/>
      <c r="P104" s="1751"/>
      <c r="Q104" s="546"/>
      <c r="R104" s="578"/>
    </row>
    <row r="105" spans="1:18" ht="15" customHeight="1">
      <c r="A105" s="1753"/>
      <c r="B105" s="648"/>
      <c r="C105" s="1768"/>
      <c r="D105" s="1774"/>
      <c r="E105" s="736" t="s">
        <v>1698</v>
      </c>
      <c r="F105" s="735">
        <v>3</v>
      </c>
      <c r="G105" s="1751"/>
      <c r="H105" s="1751"/>
      <c r="I105" s="1751"/>
      <c r="J105" s="1751"/>
      <c r="K105" s="1751"/>
      <c r="L105" s="1751"/>
      <c r="M105" s="1751"/>
      <c r="N105" s="1751"/>
      <c r="O105" s="1751"/>
      <c r="P105" s="1751"/>
      <c r="Q105" s="546"/>
      <c r="R105" s="578"/>
    </row>
    <row r="106" spans="1:18" ht="15" customHeight="1">
      <c r="A106" s="1753"/>
      <c r="B106" s="648"/>
      <c r="C106" s="1768"/>
      <c r="D106" s="1774"/>
      <c r="E106" s="736" t="s">
        <v>1699</v>
      </c>
      <c r="F106" s="735">
        <v>2</v>
      </c>
      <c r="G106" s="1751"/>
      <c r="H106" s="1751"/>
      <c r="I106" s="1751"/>
      <c r="J106" s="1751"/>
      <c r="K106" s="1751"/>
      <c r="L106" s="1751"/>
      <c r="M106" s="1751"/>
      <c r="N106" s="1751"/>
      <c r="O106" s="1751"/>
      <c r="P106" s="1751"/>
      <c r="Q106" s="546"/>
      <c r="R106" s="578"/>
    </row>
    <row r="107" spans="1:18" ht="15" customHeight="1">
      <c r="A107" s="1753"/>
      <c r="B107" s="648"/>
      <c r="C107" s="1768"/>
      <c r="D107" s="1774"/>
      <c r="E107" s="736" t="s">
        <v>1700</v>
      </c>
      <c r="F107" s="735">
        <v>1</v>
      </c>
      <c r="G107" s="1751"/>
      <c r="H107" s="1751"/>
      <c r="I107" s="1751"/>
      <c r="J107" s="1751"/>
      <c r="K107" s="1751"/>
      <c r="L107" s="1751"/>
      <c r="M107" s="1751"/>
      <c r="N107" s="1751"/>
      <c r="O107" s="1751"/>
      <c r="P107" s="1751"/>
      <c r="Q107" s="546"/>
      <c r="R107" s="578"/>
    </row>
    <row r="108" spans="1:18" ht="15" customHeight="1">
      <c r="A108" s="1754"/>
      <c r="B108" s="648"/>
      <c r="C108" s="1770"/>
      <c r="D108" s="1795"/>
      <c r="E108" s="736" t="s">
        <v>1701</v>
      </c>
      <c r="F108" s="735">
        <v>0</v>
      </c>
      <c r="G108" s="1759"/>
      <c r="H108" s="1759"/>
      <c r="I108" s="1759"/>
      <c r="J108" s="1759"/>
      <c r="K108" s="1759"/>
      <c r="L108" s="1759"/>
      <c r="M108" s="1759"/>
      <c r="N108" s="1759"/>
      <c r="O108" s="1759"/>
      <c r="P108" s="1759"/>
      <c r="Q108" s="546"/>
      <c r="R108" s="578"/>
    </row>
    <row r="109" spans="1:18" ht="15" customHeight="1">
      <c r="A109" s="1752">
        <v>2</v>
      </c>
      <c r="B109" s="648">
        <v>2</v>
      </c>
      <c r="C109" s="1772" t="s">
        <v>1702</v>
      </c>
      <c r="D109" s="1773"/>
      <c r="E109" s="736" t="s">
        <v>1696</v>
      </c>
      <c r="F109" s="737">
        <v>5</v>
      </c>
      <c r="G109" s="1750"/>
      <c r="H109" s="1750"/>
      <c r="I109" s="1750"/>
      <c r="J109" s="1750"/>
      <c r="K109" s="1750"/>
      <c r="L109" s="1750"/>
      <c r="M109" s="1750"/>
      <c r="N109" s="1750"/>
      <c r="O109" s="1750"/>
      <c r="P109" s="1750"/>
      <c r="Q109" s="546"/>
      <c r="R109" s="578"/>
    </row>
    <row r="110" spans="1:18" ht="15" customHeight="1">
      <c r="A110" s="1753"/>
      <c r="B110" s="648"/>
      <c r="C110" s="1768"/>
      <c r="D110" s="1774"/>
      <c r="E110" s="736" t="s">
        <v>1697</v>
      </c>
      <c r="F110" s="735">
        <v>4</v>
      </c>
      <c r="G110" s="1751"/>
      <c r="H110" s="1751"/>
      <c r="I110" s="1751"/>
      <c r="J110" s="1751"/>
      <c r="K110" s="1751"/>
      <c r="L110" s="1751"/>
      <c r="M110" s="1751"/>
      <c r="N110" s="1751"/>
      <c r="O110" s="1751"/>
      <c r="P110" s="1751"/>
      <c r="Q110" s="546"/>
      <c r="R110" s="578"/>
    </row>
    <row r="111" spans="1:18" ht="15" customHeight="1">
      <c r="A111" s="1753"/>
      <c r="B111" s="648"/>
      <c r="C111" s="1768"/>
      <c r="D111" s="1774"/>
      <c r="E111" s="736" t="s">
        <v>1698</v>
      </c>
      <c r="F111" s="735">
        <v>3</v>
      </c>
      <c r="G111" s="1751"/>
      <c r="H111" s="1751"/>
      <c r="I111" s="1751"/>
      <c r="J111" s="1751"/>
      <c r="K111" s="1751"/>
      <c r="L111" s="1751"/>
      <c r="M111" s="1751"/>
      <c r="N111" s="1751"/>
      <c r="O111" s="1751"/>
      <c r="P111" s="1751"/>
      <c r="Q111" s="546"/>
      <c r="R111" s="578"/>
    </row>
    <row r="112" spans="1:18" ht="15" customHeight="1">
      <c r="A112" s="1753"/>
      <c r="B112" s="648"/>
      <c r="C112" s="1768"/>
      <c r="D112" s="1774"/>
      <c r="E112" s="736" t="s">
        <v>1699</v>
      </c>
      <c r="F112" s="735">
        <v>2</v>
      </c>
      <c r="G112" s="1751"/>
      <c r="H112" s="1751"/>
      <c r="I112" s="1751"/>
      <c r="J112" s="1751"/>
      <c r="K112" s="1751"/>
      <c r="L112" s="1751"/>
      <c r="M112" s="1751"/>
      <c r="N112" s="1751"/>
      <c r="O112" s="1751"/>
      <c r="P112" s="1751"/>
      <c r="Q112" s="546"/>
      <c r="R112" s="578"/>
    </row>
    <row r="113" spans="1:18" ht="15" customHeight="1">
      <c r="A113" s="1753"/>
      <c r="B113" s="648"/>
      <c r="C113" s="1768"/>
      <c r="D113" s="1774"/>
      <c r="E113" s="736" t="s">
        <v>1703</v>
      </c>
      <c r="F113" s="735">
        <v>1</v>
      </c>
      <c r="G113" s="1751"/>
      <c r="H113" s="1751"/>
      <c r="I113" s="1751"/>
      <c r="J113" s="1751"/>
      <c r="K113" s="1751"/>
      <c r="L113" s="1751"/>
      <c r="M113" s="1751"/>
      <c r="N113" s="1751"/>
      <c r="O113" s="1751"/>
      <c r="P113" s="1751"/>
      <c r="Q113" s="546"/>
      <c r="R113" s="578"/>
    </row>
    <row r="114" spans="1:18" ht="15" customHeight="1">
      <c r="A114" s="1754"/>
      <c r="B114" s="648"/>
      <c r="C114" s="1770"/>
      <c r="D114" s="1795"/>
      <c r="E114" s="736" t="s">
        <v>876</v>
      </c>
      <c r="F114" s="735">
        <v>0</v>
      </c>
      <c r="G114" s="1759"/>
      <c r="H114" s="1759"/>
      <c r="I114" s="1759"/>
      <c r="J114" s="1759"/>
      <c r="K114" s="1759"/>
      <c r="L114" s="1759"/>
      <c r="M114" s="1759"/>
      <c r="N114" s="1759"/>
      <c r="O114" s="1759"/>
      <c r="P114" s="1759"/>
      <c r="Q114" s="546"/>
      <c r="R114" s="578"/>
    </row>
    <row r="115" spans="1:18" ht="15" customHeight="1">
      <c r="A115" s="1752">
        <v>3</v>
      </c>
      <c r="B115" s="648">
        <v>3</v>
      </c>
      <c r="C115" s="1772" t="s">
        <v>1704</v>
      </c>
      <c r="D115" s="1773"/>
      <c r="E115" s="736" t="s">
        <v>1696</v>
      </c>
      <c r="F115" s="737">
        <v>5</v>
      </c>
      <c r="G115" s="1750"/>
      <c r="H115" s="1750"/>
      <c r="I115" s="1750"/>
      <c r="J115" s="1750"/>
      <c r="K115" s="1750"/>
      <c r="L115" s="1750"/>
      <c r="M115" s="1750"/>
      <c r="N115" s="1750"/>
      <c r="O115" s="1750"/>
      <c r="P115" s="1750"/>
      <c r="Q115" s="546"/>
      <c r="R115" s="578"/>
    </row>
    <row r="116" spans="1:18" ht="15" customHeight="1">
      <c r="A116" s="1753"/>
      <c r="B116" s="648"/>
      <c r="C116" s="1768"/>
      <c r="D116" s="1774"/>
      <c r="E116" s="736" t="s">
        <v>1697</v>
      </c>
      <c r="F116" s="735">
        <v>4</v>
      </c>
      <c r="G116" s="1751"/>
      <c r="H116" s="1751"/>
      <c r="I116" s="1751"/>
      <c r="J116" s="1751"/>
      <c r="K116" s="1751"/>
      <c r="L116" s="1751"/>
      <c r="M116" s="1751"/>
      <c r="N116" s="1751"/>
      <c r="O116" s="1751"/>
      <c r="P116" s="1751"/>
      <c r="Q116" s="546"/>
      <c r="R116" s="578"/>
    </row>
    <row r="117" spans="1:18" ht="15" customHeight="1">
      <c r="A117" s="1753"/>
      <c r="B117" s="648"/>
      <c r="C117" s="1768"/>
      <c r="D117" s="1774"/>
      <c r="E117" s="736" t="s">
        <v>1698</v>
      </c>
      <c r="F117" s="735">
        <v>3</v>
      </c>
      <c r="G117" s="1751"/>
      <c r="H117" s="1751"/>
      <c r="I117" s="1751"/>
      <c r="J117" s="1751"/>
      <c r="K117" s="1751"/>
      <c r="L117" s="1751"/>
      <c r="M117" s="1751"/>
      <c r="N117" s="1751"/>
      <c r="O117" s="1751"/>
      <c r="P117" s="1751"/>
      <c r="Q117" s="546"/>
      <c r="R117" s="578"/>
    </row>
    <row r="118" spans="1:18" ht="15" customHeight="1">
      <c r="A118" s="1753"/>
      <c r="B118" s="648"/>
      <c r="C118" s="1768"/>
      <c r="D118" s="1774"/>
      <c r="E118" s="736" t="s">
        <v>1699</v>
      </c>
      <c r="F118" s="735">
        <v>2</v>
      </c>
      <c r="G118" s="1751"/>
      <c r="H118" s="1751"/>
      <c r="I118" s="1751"/>
      <c r="J118" s="1751"/>
      <c r="K118" s="1751"/>
      <c r="L118" s="1751"/>
      <c r="M118" s="1751"/>
      <c r="N118" s="1751"/>
      <c r="O118" s="1751"/>
      <c r="P118" s="1751"/>
      <c r="Q118" s="546"/>
      <c r="R118" s="578"/>
    </row>
    <row r="119" spans="1:18" ht="15" customHeight="1">
      <c r="A119" s="1753"/>
      <c r="B119" s="648"/>
      <c r="C119" s="1768"/>
      <c r="D119" s="1774"/>
      <c r="E119" s="736" t="s">
        <v>1700</v>
      </c>
      <c r="F119" s="735">
        <v>1</v>
      </c>
      <c r="G119" s="1751"/>
      <c r="H119" s="1751"/>
      <c r="I119" s="1751"/>
      <c r="J119" s="1751"/>
      <c r="K119" s="1751"/>
      <c r="L119" s="1751"/>
      <c r="M119" s="1751"/>
      <c r="N119" s="1751"/>
      <c r="O119" s="1751"/>
      <c r="P119" s="1751"/>
      <c r="Q119" s="546"/>
      <c r="R119" s="578"/>
    </row>
    <row r="120" spans="1:18" ht="15" customHeight="1">
      <c r="A120" s="1754"/>
      <c r="B120" s="648"/>
      <c r="C120" s="1768"/>
      <c r="D120" s="1774"/>
      <c r="E120" s="523" t="s">
        <v>1701</v>
      </c>
      <c r="F120" s="772">
        <v>0</v>
      </c>
      <c r="G120" s="1759"/>
      <c r="H120" s="1759"/>
      <c r="I120" s="1759"/>
      <c r="J120" s="1759"/>
      <c r="K120" s="1759"/>
      <c r="L120" s="1759"/>
      <c r="M120" s="1759"/>
      <c r="N120" s="1759"/>
      <c r="O120" s="1759"/>
      <c r="P120" s="1759"/>
      <c r="Q120" s="546"/>
      <c r="R120" s="578"/>
    </row>
    <row r="121" spans="1:18" ht="15" customHeight="1">
      <c r="A121" s="1752">
        <v>4</v>
      </c>
      <c r="B121" s="741">
        <v>4</v>
      </c>
      <c r="C121" s="718" t="s">
        <v>1705</v>
      </c>
      <c r="D121" s="749"/>
      <c r="E121" s="749"/>
      <c r="F121" s="755"/>
      <c r="G121" s="753"/>
      <c r="H121" s="753"/>
      <c r="I121" s="753"/>
      <c r="J121" s="753"/>
      <c r="K121" s="753"/>
      <c r="L121" s="753"/>
      <c r="M121" s="753"/>
      <c r="N121" s="753"/>
      <c r="O121" s="753"/>
      <c r="P121" s="753"/>
      <c r="Q121" s="546"/>
      <c r="R121" s="578"/>
    </row>
    <row r="122" spans="1:18" ht="15" customHeight="1">
      <c r="A122" s="1753"/>
      <c r="B122" s="648"/>
      <c r="C122" s="1755" t="s">
        <v>1706</v>
      </c>
      <c r="D122" s="1756"/>
      <c r="E122" s="524" t="s">
        <v>1707</v>
      </c>
      <c r="F122" s="737">
        <v>5</v>
      </c>
      <c r="G122" s="1750"/>
      <c r="H122" s="1750"/>
      <c r="I122" s="1750"/>
      <c r="J122" s="1750"/>
      <c r="K122" s="1750"/>
      <c r="L122" s="1750"/>
      <c r="M122" s="1750"/>
      <c r="N122" s="1750"/>
      <c r="O122" s="1750"/>
      <c r="P122" s="1750"/>
      <c r="Q122" s="546"/>
      <c r="R122" s="578"/>
    </row>
    <row r="123" spans="1:18" ht="15" customHeight="1">
      <c r="A123" s="1753"/>
      <c r="B123" s="648"/>
      <c r="C123" s="1757"/>
      <c r="D123" s="1758"/>
      <c r="E123" s="648" t="s">
        <v>1708</v>
      </c>
      <c r="F123" s="735">
        <v>4</v>
      </c>
      <c r="G123" s="1751"/>
      <c r="H123" s="1751"/>
      <c r="I123" s="1751"/>
      <c r="J123" s="1751"/>
      <c r="K123" s="1751"/>
      <c r="L123" s="1751"/>
      <c r="M123" s="1751"/>
      <c r="N123" s="1751"/>
      <c r="O123" s="1751"/>
      <c r="P123" s="1751"/>
      <c r="Q123" s="546"/>
      <c r="R123" s="578"/>
    </row>
    <row r="124" spans="1:18" ht="15" customHeight="1">
      <c r="A124" s="1753"/>
      <c r="B124" s="648"/>
      <c r="C124" s="1757"/>
      <c r="D124" s="1758"/>
      <c r="E124" s="648" t="s">
        <v>1709</v>
      </c>
      <c r="F124" s="735">
        <v>3</v>
      </c>
      <c r="G124" s="1751"/>
      <c r="H124" s="1751"/>
      <c r="I124" s="1751"/>
      <c r="J124" s="1751"/>
      <c r="K124" s="1751"/>
      <c r="L124" s="1751"/>
      <c r="M124" s="1751"/>
      <c r="N124" s="1751"/>
      <c r="O124" s="1751"/>
      <c r="P124" s="1751"/>
      <c r="Q124" s="546"/>
      <c r="R124" s="578"/>
    </row>
    <row r="125" spans="1:18" ht="15" customHeight="1">
      <c r="A125" s="1753"/>
      <c r="B125" s="648"/>
      <c r="C125" s="1757"/>
      <c r="D125" s="1758"/>
      <c r="E125" s="648" t="s">
        <v>1710</v>
      </c>
      <c r="F125" s="735">
        <v>2</v>
      </c>
      <c r="G125" s="1751"/>
      <c r="H125" s="1751"/>
      <c r="I125" s="1751"/>
      <c r="J125" s="1751"/>
      <c r="K125" s="1751"/>
      <c r="L125" s="1751"/>
      <c r="M125" s="1751"/>
      <c r="N125" s="1751"/>
      <c r="O125" s="1751"/>
      <c r="P125" s="1751"/>
      <c r="Q125" s="546"/>
      <c r="R125" s="578"/>
    </row>
    <row r="126" spans="1:18" ht="15" customHeight="1">
      <c r="A126" s="1753"/>
      <c r="B126" s="648"/>
      <c r="C126" s="1757"/>
      <c r="D126" s="1758"/>
      <c r="E126" s="648" t="s">
        <v>1711</v>
      </c>
      <c r="F126" s="735">
        <v>1</v>
      </c>
      <c r="G126" s="1751"/>
      <c r="H126" s="1751"/>
      <c r="I126" s="1751"/>
      <c r="J126" s="1751"/>
      <c r="K126" s="1751"/>
      <c r="L126" s="1751"/>
      <c r="M126" s="1751"/>
      <c r="N126" s="1751"/>
      <c r="O126" s="1751"/>
      <c r="P126" s="1751"/>
      <c r="Q126" s="546"/>
      <c r="R126" s="578"/>
    </row>
    <row r="127" spans="1:18" ht="15" customHeight="1">
      <c r="A127" s="1753"/>
      <c r="B127" s="648"/>
      <c r="C127" s="1760"/>
      <c r="D127" s="1761"/>
      <c r="E127" s="648" t="s">
        <v>1712</v>
      </c>
      <c r="F127" s="735">
        <v>0</v>
      </c>
      <c r="G127" s="1759"/>
      <c r="H127" s="1759"/>
      <c r="I127" s="1759"/>
      <c r="J127" s="1759"/>
      <c r="K127" s="1759"/>
      <c r="L127" s="1759"/>
      <c r="M127" s="1759"/>
      <c r="N127" s="1759"/>
      <c r="O127" s="1759"/>
      <c r="P127" s="1759"/>
      <c r="Q127" s="546"/>
      <c r="R127" s="578"/>
    </row>
    <row r="128" spans="1:18" ht="15" customHeight="1">
      <c r="A128" s="1753"/>
      <c r="B128" s="648"/>
      <c r="C128" s="1762" t="s">
        <v>1713</v>
      </c>
      <c r="D128" s="1763"/>
      <c r="E128" s="648" t="s">
        <v>1714</v>
      </c>
      <c r="F128" s="737">
        <v>5</v>
      </c>
      <c r="G128" s="1750"/>
      <c r="H128" s="1750"/>
      <c r="I128" s="1750"/>
      <c r="J128" s="1750"/>
      <c r="K128" s="1750"/>
      <c r="L128" s="1750"/>
      <c r="M128" s="1750"/>
      <c r="N128" s="1750"/>
      <c r="O128" s="1750"/>
      <c r="P128" s="1750"/>
      <c r="Q128" s="546"/>
      <c r="R128" s="578"/>
    </row>
    <row r="129" spans="1:18" ht="15" customHeight="1">
      <c r="A129" s="1753"/>
      <c r="B129" s="648"/>
      <c r="C129" s="1757"/>
      <c r="D129" s="1758"/>
      <c r="E129" s="648" t="s">
        <v>1715</v>
      </c>
      <c r="F129" s="735">
        <v>4</v>
      </c>
      <c r="G129" s="1751"/>
      <c r="H129" s="1751"/>
      <c r="I129" s="1751"/>
      <c r="J129" s="1751"/>
      <c r="K129" s="1751"/>
      <c r="L129" s="1751"/>
      <c r="M129" s="1751"/>
      <c r="N129" s="1751"/>
      <c r="O129" s="1751"/>
      <c r="P129" s="1751"/>
      <c r="Q129" s="546"/>
      <c r="R129" s="578"/>
    </row>
    <row r="130" spans="1:18" ht="15" customHeight="1">
      <c r="A130" s="1753"/>
      <c r="B130" s="648"/>
      <c r="C130" s="1757"/>
      <c r="D130" s="1758"/>
      <c r="E130" s="648" t="s">
        <v>1716</v>
      </c>
      <c r="F130" s="735">
        <v>3</v>
      </c>
      <c r="G130" s="1751"/>
      <c r="H130" s="1751"/>
      <c r="I130" s="1751"/>
      <c r="J130" s="1751"/>
      <c r="K130" s="1751"/>
      <c r="L130" s="1751"/>
      <c r="M130" s="1751"/>
      <c r="N130" s="1751"/>
      <c r="O130" s="1751"/>
      <c r="P130" s="1751"/>
      <c r="Q130" s="546"/>
      <c r="R130" s="578"/>
    </row>
    <row r="131" spans="1:18" ht="15" customHeight="1">
      <c r="A131" s="1753"/>
      <c r="B131" s="648"/>
      <c r="C131" s="1757"/>
      <c r="D131" s="1758"/>
      <c r="E131" s="648" t="s">
        <v>1717</v>
      </c>
      <c r="F131" s="735">
        <v>2</v>
      </c>
      <c r="G131" s="1751"/>
      <c r="H131" s="1751"/>
      <c r="I131" s="1751"/>
      <c r="J131" s="1751"/>
      <c r="K131" s="1751"/>
      <c r="L131" s="1751"/>
      <c r="M131" s="1751"/>
      <c r="N131" s="1751"/>
      <c r="O131" s="1751"/>
      <c r="P131" s="1751"/>
      <c r="Q131" s="546"/>
      <c r="R131" s="578"/>
    </row>
    <row r="132" spans="1:18" ht="15" customHeight="1">
      <c r="A132" s="1753"/>
      <c r="B132" s="648"/>
      <c r="C132" s="1757"/>
      <c r="D132" s="1758"/>
      <c r="E132" s="648" t="s">
        <v>1718</v>
      </c>
      <c r="F132" s="735">
        <v>1</v>
      </c>
      <c r="G132" s="1751"/>
      <c r="H132" s="1751"/>
      <c r="I132" s="1751"/>
      <c r="J132" s="1751"/>
      <c r="K132" s="1751"/>
      <c r="L132" s="1751"/>
      <c r="M132" s="1751"/>
      <c r="N132" s="1751"/>
      <c r="O132" s="1751"/>
      <c r="P132" s="1751"/>
      <c r="Q132" s="546"/>
      <c r="R132" s="578"/>
    </row>
    <row r="133" spans="1:18" ht="15" customHeight="1">
      <c r="A133" s="1753"/>
      <c r="B133" s="648"/>
      <c r="C133" s="1760"/>
      <c r="D133" s="1761"/>
      <c r="E133" s="648" t="s">
        <v>876</v>
      </c>
      <c r="F133" s="735">
        <v>0</v>
      </c>
      <c r="G133" s="1759"/>
      <c r="H133" s="1759"/>
      <c r="I133" s="1759"/>
      <c r="J133" s="1759"/>
      <c r="K133" s="1759"/>
      <c r="L133" s="1759"/>
      <c r="M133" s="1759"/>
      <c r="N133" s="1759"/>
      <c r="O133" s="1759"/>
      <c r="P133" s="1759"/>
      <c r="Q133" s="546"/>
      <c r="R133" s="578"/>
    </row>
    <row r="134" spans="1:18" ht="15" customHeight="1">
      <c r="A134" s="1753"/>
      <c r="B134" s="648">
        <v>5</v>
      </c>
      <c r="C134" s="1762" t="s">
        <v>1980</v>
      </c>
      <c r="D134" s="1763"/>
      <c r="E134" s="648" t="s">
        <v>1719</v>
      </c>
      <c r="F134" s="735">
        <v>5</v>
      </c>
      <c r="G134" s="1750"/>
      <c r="H134" s="1750"/>
      <c r="I134" s="1750"/>
      <c r="J134" s="1750"/>
      <c r="K134" s="1750"/>
      <c r="L134" s="1750"/>
      <c r="M134" s="1750"/>
      <c r="N134" s="1750"/>
      <c r="O134" s="1750"/>
      <c r="P134" s="1750"/>
      <c r="Q134" s="546"/>
      <c r="R134" s="578"/>
    </row>
    <row r="135" spans="1:18" ht="15" customHeight="1">
      <c r="A135" s="1753"/>
      <c r="B135" s="648"/>
      <c r="C135" s="1757"/>
      <c r="D135" s="1758"/>
      <c r="E135" s="736" t="s">
        <v>1720</v>
      </c>
      <c r="F135" s="737">
        <v>3</v>
      </c>
      <c r="G135" s="1751"/>
      <c r="H135" s="1751"/>
      <c r="I135" s="1751"/>
      <c r="J135" s="1751"/>
      <c r="K135" s="1751"/>
      <c r="L135" s="1751"/>
      <c r="M135" s="1751"/>
      <c r="N135" s="1751"/>
      <c r="O135" s="1751"/>
      <c r="P135" s="1751"/>
      <c r="Q135" s="546"/>
      <c r="R135" s="578"/>
    </row>
    <row r="136" spans="1:18" ht="15" customHeight="1">
      <c r="A136" s="1754"/>
      <c r="B136" s="648"/>
      <c r="C136" s="1760"/>
      <c r="D136" s="1761"/>
      <c r="E136" s="736" t="s">
        <v>876</v>
      </c>
      <c r="F136" s="737">
        <v>0</v>
      </c>
      <c r="G136" s="1759"/>
      <c r="H136" s="1759"/>
      <c r="I136" s="1759"/>
      <c r="J136" s="1759"/>
      <c r="K136" s="1759"/>
      <c r="L136" s="1759"/>
      <c r="M136" s="1759"/>
      <c r="N136" s="1759"/>
      <c r="O136" s="1759"/>
      <c r="P136" s="1759"/>
      <c r="Q136" s="546"/>
      <c r="R136" s="578"/>
    </row>
    <row r="137" spans="1:18" ht="15" customHeight="1">
      <c r="A137" s="1752">
        <v>5</v>
      </c>
      <c r="B137" s="1796"/>
      <c r="C137" s="1797" t="s">
        <v>1721</v>
      </c>
      <c r="D137" s="1798"/>
      <c r="E137" s="648" t="s">
        <v>1714</v>
      </c>
      <c r="F137" s="737">
        <v>5</v>
      </c>
      <c r="G137" s="1750"/>
      <c r="H137" s="1750"/>
      <c r="I137" s="1750"/>
      <c r="J137" s="1750"/>
      <c r="K137" s="1750"/>
      <c r="L137" s="1750"/>
      <c r="M137" s="1750"/>
      <c r="N137" s="1750"/>
      <c r="O137" s="1750"/>
      <c r="P137" s="1750"/>
      <c r="Q137" s="546"/>
      <c r="R137" s="578"/>
    </row>
    <row r="138" spans="1:18" ht="15" customHeight="1">
      <c r="A138" s="1753"/>
      <c r="B138" s="1766"/>
      <c r="C138" s="1799"/>
      <c r="D138" s="1800"/>
      <c r="E138" s="648" t="s">
        <v>1715</v>
      </c>
      <c r="F138" s="737">
        <v>4</v>
      </c>
      <c r="G138" s="1751"/>
      <c r="H138" s="1751"/>
      <c r="I138" s="1751"/>
      <c r="J138" s="1751"/>
      <c r="K138" s="1751"/>
      <c r="L138" s="1751"/>
      <c r="M138" s="1751"/>
      <c r="N138" s="1751"/>
      <c r="O138" s="1751"/>
      <c r="P138" s="1751"/>
      <c r="Q138" s="546"/>
      <c r="R138" s="578"/>
    </row>
    <row r="139" spans="1:18" ht="15" customHeight="1">
      <c r="A139" s="1753"/>
      <c r="B139" s="1766"/>
      <c r="C139" s="1799"/>
      <c r="D139" s="1800"/>
      <c r="E139" s="648" t="s">
        <v>1716</v>
      </c>
      <c r="F139" s="737">
        <v>3</v>
      </c>
      <c r="G139" s="1751"/>
      <c r="H139" s="1751"/>
      <c r="I139" s="1751"/>
      <c r="J139" s="1751"/>
      <c r="K139" s="1751"/>
      <c r="L139" s="1751"/>
      <c r="M139" s="1751"/>
      <c r="N139" s="1751"/>
      <c r="O139" s="1751"/>
      <c r="P139" s="1751"/>
      <c r="Q139" s="546"/>
      <c r="R139" s="578"/>
    </row>
    <row r="140" spans="1:18" ht="15" customHeight="1">
      <c r="A140" s="1753"/>
      <c r="B140" s="1766"/>
      <c r="C140" s="1799"/>
      <c r="D140" s="1800"/>
      <c r="E140" s="648" t="s">
        <v>1717</v>
      </c>
      <c r="F140" s="737">
        <v>2</v>
      </c>
      <c r="G140" s="1751"/>
      <c r="H140" s="1751"/>
      <c r="I140" s="1751"/>
      <c r="J140" s="1751"/>
      <c r="K140" s="1751"/>
      <c r="L140" s="1751"/>
      <c r="M140" s="1751"/>
      <c r="N140" s="1751"/>
      <c r="O140" s="1751"/>
      <c r="P140" s="1751"/>
      <c r="Q140" s="546"/>
      <c r="R140" s="578"/>
    </row>
    <row r="141" spans="1:18" ht="15" customHeight="1">
      <c r="A141" s="1753"/>
      <c r="B141" s="1766"/>
      <c r="C141" s="1799"/>
      <c r="D141" s="1800"/>
      <c r="E141" s="648" t="s">
        <v>1718</v>
      </c>
      <c r="F141" s="737">
        <v>1</v>
      </c>
      <c r="G141" s="1751"/>
      <c r="H141" s="1751"/>
      <c r="I141" s="1751"/>
      <c r="J141" s="1751"/>
      <c r="K141" s="1751"/>
      <c r="L141" s="1751"/>
      <c r="M141" s="1751"/>
      <c r="N141" s="1751"/>
      <c r="O141" s="1751"/>
      <c r="P141" s="1751"/>
      <c r="Q141" s="546"/>
      <c r="R141" s="578"/>
    </row>
    <row r="142" spans="1:18" ht="15" customHeight="1">
      <c r="A142" s="1754"/>
      <c r="B142" s="1767"/>
      <c r="C142" s="1801"/>
      <c r="D142" s="1802"/>
      <c r="E142" s="648" t="s">
        <v>876</v>
      </c>
      <c r="F142" s="737">
        <v>0</v>
      </c>
      <c r="G142" s="1759"/>
      <c r="H142" s="1759"/>
      <c r="I142" s="1759"/>
      <c r="J142" s="1759"/>
      <c r="K142" s="1759"/>
      <c r="L142" s="1759"/>
      <c r="M142" s="1759"/>
      <c r="N142" s="1759"/>
      <c r="O142" s="1759"/>
      <c r="P142" s="1759"/>
      <c r="Q142" s="546"/>
      <c r="R142" s="578"/>
    </row>
    <row r="143" spans="1:18" ht="15" customHeight="1">
      <c r="A143" s="1752">
        <v>6</v>
      </c>
      <c r="B143" s="1796"/>
      <c r="C143" s="1772" t="s">
        <v>1722</v>
      </c>
      <c r="D143" s="1773"/>
      <c r="E143" s="648" t="s">
        <v>879</v>
      </c>
      <c r="F143" s="735">
        <v>2</v>
      </c>
      <c r="G143" s="1750"/>
      <c r="H143" s="1750"/>
      <c r="I143" s="1750"/>
      <c r="J143" s="1750"/>
      <c r="K143" s="1750"/>
      <c r="L143" s="1750"/>
      <c r="M143" s="1750"/>
      <c r="N143" s="1750"/>
      <c r="O143" s="1750"/>
      <c r="P143" s="1750"/>
      <c r="Q143" s="546"/>
      <c r="R143" s="578"/>
    </row>
    <row r="144" spans="1:18" ht="15" customHeight="1">
      <c r="A144" s="1754"/>
      <c r="B144" s="1767"/>
      <c r="C144" s="1770"/>
      <c r="D144" s="1795"/>
      <c r="E144" s="648" t="s">
        <v>876</v>
      </c>
      <c r="F144" s="735">
        <v>0</v>
      </c>
      <c r="G144" s="1759"/>
      <c r="H144" s="1759"/>
      <c r="I144" s="1759"/>
      <c r="J144" s="1759"/>
      <c r="K144" s="1759"/>
      <c r="L144" s="1759"/>
      <c r="M144" s="1759"/>
      <c r="N144" s="1759"/>
      <c r="O144" s="1759"/>
      <c r="P144" s="1759"/>
      <c r="Q144" s="546"/>
      <c r="R144" s="578"/>
    </row>
    <row r="145" spans="1:18" ht="15" customHeight="1">
      <c r="A145" s="1747" t="s">
        <v>1013</v>
      </c>
      <c r="B145" s="1548"/>
      <c r="C145" s="1548"/>
      <c r="D145" s="1549"/>
      <c r="E145" s="133"/>
      <c r="F145" s="735">
        <v>100</v>
      </c>
      <c r="G145" s="136">
        <f t="shared" ref="G145:Q145" si="12">SUM(G16:G144)</f>
        <v>0</v>
      </c>
      <c r="H145" s="649">
        <f t="shared" si="12"/>
        <v>0</v>
      </c>
      <c r="I145" s="649">
        <f t="shared" si="12"/>
        <v>0</v>
      </c>
      <c r="J145" s="649">
        <f t="shared" si="12"/>
        <v>0</v>
      </c>
      <c r="K145" s="649">
        <f t="shared" si="12"/>
        <v>0</v>
      </c>
      <c r="L145" s="649">
        <f t="shared" si="12"/>
        <v>0</v>
      </c>
      <c r="M145" s="649">
        <f t="shared" si="12"/>
        <v>0</v>
      </c>
      <c r="N145" s="649">
        <f t="shared" si="12"/>
        <v>0</v>
      </c>
      <c r="O145" s="649">
        <f t="shared" si="12"/>
        <v>0</v>
      </c>
      <c r="P145" s="649">
        <f t="shared" si="12"/>
        <v>0</v>
      </c>
      <c r="Q145" s="649">
        <f t="shared" si="12"/>
        <v>0</v>
      </c>
      <c r="R145" s="578"/>
    </row>
    <row r="146" spans="1:18" ht="15" customHeight="1">
      <c r="A146" s="1747" t="s">
        <v>1014</v>
      </c>
      <c r="B146" s="1548"/>
      <c r="C146" s="1548"/>
      <c r="D146" s="1549"/>
      <c r="E146" s="133"/>
      <c r="F146" s="735"/>
      <c r="G146" s="694" t="str">
        <f t="shared" ref="G146:P146" si="13">IF(G145&gt;=90,"I",IF(G145&gt;=70,"II",IF(G145&gt;=50,"III",IF(G145&gt;=1,"IV"," "))))</f>
        <v xml:space="preserve"> </v>
      </c>
      <c r="H146" s="694" t="str">
        <f t="shared" si="13"/>
        <v xml:space="preserve"> </v>
      </c>
      <c r="I146" s="694" t="str">
        <f t="shared" si="13"/>
        <v xml:space="preserve"> </v>
      </c>
      <c r="J146" s="694" t="str">
        <f t="shared" si="13"/>
        <v xml:space="preserve"> </v>
      </c>
      <c r="K146" s="694" t="str">
        <f t="shared" si="13"/>
        <v xml:space="preserve"> </v>
      </c>
      <c r="L146" s="694" t="str">
        <f t="shared" si="13"/>
        <v xml:space="preserve"> </v>
      </c>
      <c r="M146" s="694" t="str">
        <f t="shared" si="13"/>
        <v xml:space="preserve"> </v>
      </c>
      <c r="N146" s="694" t="str">
        <f t="shared" si="13"/>
        <v xml:space="preserve"> </v>
      </c>
      <c r="O146" s="694" t="str">
        <f t="shared" si="13"/>
        <v xml:space="preserve"> </v>
      </c>
      <c r="P146" s="694" t="str">
        <f t="shared" si="13"/>
        <v xml:space="preserve"> </v>
      </c>
      <c r="Q146" s="694" t="str">
        <f>IF(Q145&gt;=95,"I",IF(Q145&gt;=75,"II",IF(Q145&gt;=60,"III",IF(Q145&gt;=1,"IV"," "))))</f>
        <v xml:space="preserve"> </v>
      </c>
      <c r="R146" s="578"/>
    </row>
    <row r="147" spans="1:18" ht="12.75" customHeight="1"/>
    <row r="148" spans="1:18" ht="15" customHeight="1">
      <c r="C148" s="605" t="s">
        <v>1315</v>
      </c>
      <c r="D148" s="605" t="s">
        <v>1723</v>
      </c>
      <c r="E148" s="606" t="s">
        <v>1317</v>
      </c>
      <c r="F148" s="1547" t="s">
        <v>872</v>
      </c>
      <c r="G148" s="1548"/>
      <c r="H148" s="1548"/>
      <c r="I148" s="1548"/>
      <c r="J148" s="1548"/>
      <c r="K148" s="141" t="s">
        <v>873</v>
      </c>
      <c r="L148" s="546">
        <f t="shared" ref="L148:L151" si="14">V15+V22</f>
        <v>0</v>
      </c>
      <c r="M148" s="149"/>
      <c r="N148" s="148"/>
      <c r="O148" s="148"/>
      <c r="P148" s="148"/>
    </row>
    <row r="149" spans="1:18" ht="15" customHeight="1">
      <c r="D149" s="605" t="s">
        <v>1724</v>
      </c>
      <c r="E149" s="606" t="s">
        <v>1319</v>
      </c>
      <c r="F149" s="1547" t="s">
        <v>872</v>
      </c>
      <c r="G149" s="1548"/>
      <c r="H149" s="1548"/>
      <c r="I149" s="1548"/>
      <c r="J149" s="1548"/>
      <c r="K149" s="141" t="s">
        <v>875</v>
      </c>
      <c r="L149" s="546">
        <f t="shared" si="14"/>
        <v>0</v>
      </c>
      <c r="M149" s="149"/>
      <c r="N149" s="148"/>
      <c r="O149" s="148"/>
      <c r="P149" s="148"/>
    </row>
    <row r="150" spans="1:18" ht="15" customHeight="1">
      <c r="D150" s="605" t="s">
        <v>1725</v>
      </c>
      <c r="E150" s="606" t="s">
        <v>1321</v>
      </c>
      <c r="F150" s="1547" t="s">
        <v>1444</v>
      </c>
      <c r="G150" s="1548"/>
      <c r="H150" s="1548"/>
      <c r="I150" s="1548"/>
      <c r="J150" s="1548"/>
      <c r="K150" s="141" t="s">
        <v>877</v>
      </c>
      <c r="L150" s="546">
        <f t="shared" si="14"/>
        <v>0</v>
      </c>
      <c r="M150" s="149"/>
      <c r="N150" s="148"/>
      <c r="O150" s="148"/>
      <c r="P150" s="148"/>
    </row>
    <row r="151" spans="1:18" ht="15" customHeight="1">
      <c r="D151" s="605" t="s">
        <v>1726</v>
      </c>
      <c r="E151" s="606" t="s">
        <v>1323</v>
      </c>
      <c r="F151" s="1744" t="s">
        <v>872</v>
      </c>
      <c r="G151" s="1675"/>
      <c r="H151" s="1675"/>
      <c r="I151" s="1675"/>
      <c r="J151" s="1675"/>
      <c r="K151" s="742" t="s">
        <v>880</v>
      </c>
      <c r="L151" s="546">
        <f t="shared" si="14"/>
        <v>0</v>
      </c>
      <c r="M151" s="149"/>
      <c r="N151" s="148"/>
      <c r="O151" s="148"/>
      <c r="P151" s="148"/>
    </row>
    <row r="152" spans="1:18" ht="12.75" customHeight="1">
      <c r="F152" s="1550" t="s">
        <v>881</v>
      </c>
      <c r="G152" s="1548"/>
      <c r="H152" s="1548"/>
      <c r="I152" s="1548"/>
      <c r="J152" s="1548"/>
      <c r="K152" s="743"/>
      <c r="L152" s="650">
        <f>SUM(L148:L151)</f>
        <v>0</v>
      </c>
      <c r="M152" s="744"/>
      <c r="N152" s="745"/>
      <c r="O152" s="745"/>
      <c r="P152" s="745"/>
    </row>
    <row r="153" spans="1:18" ht="12.75" customHeight="1">
      <c r="C153" s="746"/>
      <c r="D153" s="746"/>
    </row>
    <row r="154" spans="1:18" ht="12.75" customHeight="1">
      <c r="C154" s="746"/>
      <c r="D154" s="746"/>
    </row>
    <row r="155" spans="1:18" ht="12.75" customHeight="1"/>
    <row r="156" spans="1:18" ht="12.75" customHeight="1"/>
    <row r="157" spans="1:18" ht="12.75" customHeight="1"/>
    <row r="158" spans="1:18" ht="12.75" customHeight="1"/>
    <row r="159" spans="1:18" ht="12.75" customHeight="1"/>
    <row r="160" spans="1:1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404">
    <mergeCell ref="M137:M142"/>
    <mergeCell ref="N137:N142"/>
    <mergeCell ref="O137:O142"/>
    <mergeCell ref="P137:P142"/>
    <mergeCell ref="H143:H144"/>
    <mergeCell ref="I143:I144"/>
    <mergeCell ref="J143:J144"/>
    <mergeCell ref="K143:K144"/>
    <mergeCell ref="L143:L144"/>
    <mergeCell ref="M143:M144"/>
    <mergeCell ref="N143:N144"/>
    <mergeCell ref="O143:O144"/>
    <mergeCell ref="P143:P144"/>
    <mergeCell ref="H137:H142"/>
    <mergeCell ref="I137:I142"/>
    <mergeCell ref="J137:J142"/>
    <mergeCell ref="K137:K142"/>
    <mergeCell ref="L137:L142"/>
    <mergeCell ref="M128:M133"/>
    <mergeCell ref="N128:N133"/>
    <mergeCell ref="O128:O133"/>
    <mergeCell ref="P128:P133"/>
    <mergeCell ref="H134:H136"/>
    <mergeCell ref="I134:I136"/>
    <mergeCell ref="J134:J136"/>
    <mergeCell ref="K134:K136"/>
    <mergeCell ref="L134:L136"/>
    <mergeCell ref="M134:M136"/>
    <mergeCell ref="N134:N136"/>
    <mergeCell ref="O134:O136"/>
    <mergeCell ref="P134:P136"/>
    <mergeCell ref="H128:H133"/>
    <mergeCell ref="I128:I133"/>
    <mergeCell ref="J128:J133"/>
    <mergeCell ref="K128:K133"/>
    <mergeCell ref="L128:L133"/>
    <mergeCell ref="M115:M120"/>
    <mergeCell ref="N115:N120"/>
    <mergeCell ref="O115:O120"/>
    <mergeCell ref="P115:P120"/>
    <mergeCell ref="H122:H127"/>
    <mergeCell ref="I122:I127"/>
    <mergeCell ref="J122:J127"/>
    <mergeCell ref="K122:K127"/>
    <mergeCell ref="L122:L127"/>
    <mergeCell ref="M122:M127"/>
    <mergeCell ref="N122:N127"/>
    <mergeCell ref="O122:O127"/>
    <mergeCell ref="P122:P127"/>
    <mergeCell ref="H115:H120"/>
    <mergeCell ref="I115:I120"/>
    <mergeCell ref="J115:J120"/>
    <mergeCell ref="K115:K120"/>
    <mergeCell ref="L115:L120"/>
    <mergeCell ref="M103:M108"/>
    <mergeCell ref="N103:N108"/>
    <mergeCell ref="O103:O108"/>
    <mergeCell ref="P103:P108"/>
    <mergeCell ref="H109:H114"/>
    <mergeCell ref="I109:I114"/>
    <mergeCell ref="J109:J114"/>
    <mergeCell ref="K109:K114"/>
    <mergeCell ref="L109:L114"/>
    <mergeCell ref="M109:M114"/>
    <mergeCell ref="N109:N114"/>
    <mergeCell ref="O109:O114"/>
    <mergeCell ref="P109:P114"/>
    <mergeCell ref="H103:H108"/>
    <mergeCell ref="I103:I108"/>
    <mergeCell ref="J103:J108"/>
    <mergeCell ref="K103:K108"/>
    <mergeCell ref="L103:L108"/>
    <mergeCell ref="M94:M97"/>
    <mergeCell ref="N94:N97"/>
    <mergeCell ref="O94:O97"/>
    <mergeCell ref="P94:P97"/>
    <mergeCell ref="H98:H101"/>
    <mergeCell ref="I98:I101"/>
    <mergeCell ref="J98:J101"/>
    <mergeCell ref="K98:K101"/>
    <mergeCell ref="L98:L101"/>
    <mergeCell ref="M98:M101"/>
    <mergeCell ref="N98:N101"/>
    <mergeCell ref="O98:O101"/>
    <mergeCell ref="P98:P101"/>
    <mergeCell ref="H94:H97"/>
    <mergeCell ref="I94:I97"/>
    <mergeCell ref="J94:J97"/>
    <mergeCell ref="K94:K97"/>
    <mergeCell ref="L94:L97"/>
    <mergeCell ref="M84:M86"/>
    <mergeCell ref="N84:N86"/>
    <mergeCell ref="O84:O86"/>
    <mergeCell ref="P84:P86"/>
    <mergeCell ref="H87:H93"/>
    <mergeCell ref="I87:I93"/>
    <mergeCell ref="J87:J93"/>
    <mergeCell ref="K87:K93"/>
    <mergeCell ref="L87:L93"/>
    <mergeCell ref="M87:M93"/>
    <mergeCell ref="N87:N93"/>
    <mergeCell ref="O87:O93"/>
    <mergeCell ref="P87:P93"/>
    <mergeCell ref="H84:H86"/>
    <mergeCell ref="I84:I86"/>
    <mergeCell ref="J84:J86"/>
    <mergeCell ref="K84:K86"/>
    <mergeCell ref="L84:L86"/>
    <mergeCell ref="M78:M79"/>
    <mergeCell ref="N78:N79"/>
    <mergeCell ref="O78:O79"/>
    <mergeCell ref="P78:P79"/>
    <mergeCell ref="H81:H83"/>
    <mergeCell ref="I81:I83"/>
    <mergeCell ref="J81:J83"/>
    <mergeCell ref="K81:K83"/>
    <mergeCell ref="L81:L83"/>
    <mergeCell ref="M81:M83"/>
    <mergeCell ref="N81:N83"/>
    <mergeCell ref="O81:O83"/>
    <mergeCell ref="P81:P83"/>
    <mergeCell ref="H78:H79"/>
    <mergeCell ref="I78:I79"/>
    <mergeCell ref="J78:J79"/>
    <mergeCell ref="K78:K79"/>
    <mergeCell ref="L78:L79"/>
    <mergeCell ref="M71:M73"/>
    <mergeCell ref="N71:N73"/>
    <mergeCell ref="O71:O73"/>
    <mergeCell ref="P71:P73"/>
    <mergeCell ref="H74:H77"/>
    <mergeCell ref="I74:I77"/>
    <mergeCell ref="J74:J77"/>
    <mergeCell ref="K74:K77"/>
    <mergeCell ref="L74:L77"/>
    <mergeCell ref="M74:M77"/>
    <mergeCell ref="N74:N77"/>
    <mergeCell ref="O74:O77"/>
    <mergeCell ref="P74:P77"/>
    <mergeCell ref="H71:H73"/>
    <mergeCell ref="I71:I73"/>
    <mergeCell ref="J71:J73"/>
    <mergeCell ref="K71:K73"/>
    <mergeCell ref="L71:L73"/>
    <mergeCell ref="M61:M64"/>
    <mergeCell ref="N61:N64"/>
    <mergeCell ref="O61:O64"/>
    <mergeCell ref="P61:P64"/>
    <mergeCell ref="H66:H70"/>
    <mergeCell ref="I66:I70"/>
    <mergeCell ref="J66:J70"/>
    <mergeCell ref="K66:K70"/>
    <mergeCell ref="L66:L70"/>
    <mergeCell ref="M66:M70"/>
    <mergeCell ref="N66:N70"/>
    <mergeCell ref="O66:O70"/>
    <mergeCell ref="P66:P70"/>
    <mergeCell ref="H61:H64"/>
    <mergeCell ref="I61:I64"/>
    <mergeCell ref="J61:J64"/>
    <mergeCell ref="K61:K64"/>
    <mergeCell ref="L61:L64"/>
    <mergeCell ref="M53:M56"/>
    <mergeCell ref="N53:N56"/>
    <mergeCell ref="O53:O56"/>
    <mergeCell ref="P53:P56"/>
    <mergeCell ref="H57:H59"/>
    <mergeCell ref="I57:I59"/>
    <mergeCell ref="J57:J59"/>
    <mergeCell ref="K57:K59"/>
    <mergeCell ref="L57:L59"/>
    <mergeCell ref="M57:M59"/>
    <mergeCell ref="N57:N59"/>
    <mergeCell ref="O57:O59"/>
    <mergeCell ref="P57:P59"/>
    <mergeCell ref="H53:H56"/>
    <mergeCell ref="I53:I56"/>
    <mergeCell ref="J53:J56"/>
    <mergeCell ref="K53:K56"/>
    <mergeCell ref="L53:L56"/>
    <mergeCell ref="M48:M49"/>
    <mergeCell ref="N48:N49"/>
    <mergeCell ref="O48:O49"/>
    <mergeCell ref="P48:P49"/>
    <mergeCell ref="H50:H51"/>
    <mergeCell ref="I50:I51"/>
    <mergeCell ref="J50:J51"/>
    <mergeCell ref="K50:K51"/>
    <mergeCell ref="L50:L51"/>
    <mergeCell ref="M50:M51"/>
    <mergeCell ref="N50:N51"/>
    <mergeCell ref="O50:O51"/>
    <mergeCell ref="P50:P51"/>
    <mergeCell ref="H48:H49"/>
    <mergeCell ref="I48:I49"/>
    <mergeCell ref="J48:J49"/>
    <mergeCell ref="K48:K49"/>
    <mergeCell ref="L48:L49"/>
    <mergeCell ref="M44:M45"/>
    <mergeCell ref="N44:N45"/>
    <mergeCell ref="O44:O45"/>
    <mergeCell ref="P44:P45"/>
    <mergeCell ref="H46:H47"/>
    <mergeCell ref="I46:I47"/>
    <mergeCell ref="J46:J47"/>
    <mergeCell ref="K46:K47"/>
    <mergeCell ref="L46:L47"/>
    <mergeCell ref="M46:M47"/>
    <mergeCell ref="N46:N47"/>
    <mergeCell ref="O46:O47"/>
    <mergeCell ref="P46:P47"/>
    <mergeCell ref="H44:H45"/>
    <mergeCell ref="I44:I45"/>
    <mergeCell ref="J44:J45"/>
    <mergeCell ref="K44:K45"/>
    <mergeCell ref="L44:L45"/>
    <mergeCell ref="M38:M41"/>
    <mergeCell ref="N38:N41"/>
    <mergeCell ref="O38:O41"/>
    <mergeCell ref="P38:P41"/>
    <mergeCell ref="H42:H43"/>
    <mergeCell ref="I42:I43"/>
    <mergeCell ref="J42:J43"/>
    <mergeCell ref="K42:K43"/>
    <mergeCell ref="L42:L43"/>
    <mergeCell ref="M42:M43"/>
    <mergeCell ref="N42:N43"/>
    <mergeCell ref="O42:O43"/>
    <mergeCell ref="P42:P43"/>
    <mergeCell ref="H38:H41"/>
    <mergeCell ref="I38:I41"/>
    <mergeCell ref="J38:J41"/>
    <mergeCell ref="K38:K41"/>
    <mergeCell ref="L38:L41"/>
    <mergeCell ref="M31:M33"/>
    <mergeCell ref="N31:N33"/>
    <mergeCell ref="O31:O33"/>
    <mergeCell ref="P31:P33"/>
    <mergeCell ref="H34:H36"/>
    <mergeCell ref="I34:I36"/>
    <mergeCell ref="J34:J36"/>
    <mergeCell ref="K34:K36"/>
    <mergeCell ref="L34:L36"/>
    <mergeCell ref="M34:M36"/>
    <mergeCell ref="N34:N36"/>
    <mergeCell ref="O34:O36"/>
    <mergeCell ref="P34:P36"/>
    <mergeCell ref="H31:H33"/>
    <mergeCell ref="I31:I33"/>
    <mergeCell ref="J31:J33"/>
    <mergeCell ref="K31:K33"/>
    <mergeCell ref="L31:L33"/>
    <mergeCell ref="M22:M24"/>
    <mergeCell ref="N22:N24"/>
    <mergeCell ref="O22:O24"/>
    <mergeCell ref="P22:P24"/>
    <mergeCell ref="H25:H29"/>
    <mergeCell ref="I25:I29"/>
    <mergeCell ref="J25:J29"/>
    <mergeCell ref="K25:K29"/>
    <mergeCell ref="L25:L29"/>
    <mergeCell ref="M25:M29"/>
    <mergeCell ref="N25:N29"/>
    <mergeCell ref="O25:O29"/>
    <mergeCell ref="P25:P29"/>
    <mergeCell ref="H22:H24"/>
    <mergeCell ref="I22:I24"/>
    <mergeCell ref="J22:J24"/>
    <mergeCell ref="K22:K24"/>
    <mergeCell ref="L22:L24"/>
    <mergeCell ref="M16:M17"/>
    <mergeCell ref="N16:N17"/>
    <mergeCell ref="O16:O17"/>
    <mergeCell ref="P16:P17"/>
    <mergeCell ref="H18:H19"/>
    <mergeCell ref="I18:I19"/>
    <mergeCell ref="J18:J19"/>
    <mergeCell ref="K18:K19"/>
    <mergeCell ref="L18:L19"/>
    <mergeCell ref="M18:M19"/>
    <mergeCell ref="N18:N19"/>
    <mergeCell ref="O18:O19"/>
    <mergeCell ref="P18:P19"/>
    <mergeCell ref="H16:H17"/>
    <mergeCell ref="I16:I17"/>
    <mergeCell ref="J16:J17"/>
    <mergeCell ref="K16:K17"/>
    <mergeCell ref="L16:L17"/>
    <mergeCell ref="A137:B142"/>
    <mergeCell ref="C137:D142"/>
    <mergeCell ref="G137:G142"/>
    <mergeCell ref="A143:B144"/>
    <mergeCell ref="C143:D144"/>
    <mergeCell ref="G143:G144"/>
    <mergeCell ref="A121:A136"/>
    <mergeCell ref="C122:D127"/>
    <mergeCell ref="G122:G127"/>
    <mergeCell ref="C128:D133"/>
    <mergeCell ref="G128:G133"/>
    <mergeCell ref="C134:D136"/>
    <mergeCell ref="G134:G136"/>
    <mergeCell ref="A109:A114"/>
    <mergeCell ref="C109:D114"/>
    <mergeCell ref="G109:G114"/>
    <mergeCell ref="A115:A120"/>
    <mergeCell ref="C115:D120"/>
    <mergeCell ref="G115:G120"/>
    <mergeCell ref="A98:A101"/>
    <mergeCell ref="C98:D101"/>
    <mergeCell ref="G98:G101"/>
    <mergeCell ref="A103:A108"/>
    <mergeCell ref="C103:D108"/>
    <mergeCell ref="G103:G108"/>
    <mergeCell ref="A87:A93"/>
    <mergeCell ref="G87:G93"/>
    <mergeCell ref="A94:A97"/>
    <mergeCell ref="C94:D97"/>
    <mergeCell ref="G94:G97"/>
    <mergeCell ref="A78:A79"/>
    <mergeCell ref="C78:D79"/>
    <mergeCell ref="G78:G79"/>
    <mergeCell ref="A80:A86"/>
    <mergeCell ref="C81:D83"/>
    <mergeCell ref="C84:D86"/>
    <mergeCell ref="G81:G83"/>
    <mergeCell ref="G84:G86"/>
    <mergeCell ref="A65:A77"/>
    <mergeCell ref="G66:G70"/>
    <mergeCell ref="G71:G73"/>
    <mergeCell ref="C76:D76"/>
    <mergeCell ref="G74:G77"/>
    <mergeCell ref="A52:A59"/>
    <mergeCell ref="C53:D56"/>
    <mergeCell ref="C57:D59"/>
    <mergeCell ref="G53:G56"/>
    <mergeCell ref="G57:G59"/>
    <mergeCell ref="G42:G43"/>
    <mergeCell ref="G44:G45"/>
    <mergeCell ref="C46:D47"/>
    <mergeCell ref="G46:G47"/>
    <mergeCell ref="C48:D49"/>
    <mergeCell ref="G48:G49"/>
    <mergeCell ref="C50:D51"/>
    <mergeCell ref="G50:G51"/>
    <mergeCell ref="A61:A64"/>
    <mergeCell ref="C61:D64"/>
    <mergeCell ref="G61:G64"/>
    <mergeCell ref="F151:J151"/>
    <mergeCell ref="F152:J152"/>
    <mergeCell ref="A20:B20"/>
    <mergeCell ref="A145:D145"/>
    <mergeCell ref="A146:D146"/>
    <mergeCell ref="F148:J148"/>
    <mergeCell ref="F149:J149"/>
    <mergeCell ref="F150:J150"/>
    <mergeCell ref="G16:G17"/>
    <mergeCell ref="G18:G19"/>
    <mergeCell ref="A21:A36"/>
    <mergeCell ref="C22:D24"/>
    <mergeCell ref="G22:G24"/>
    <mergeCell ref="G25:G29"/>
    <mergeCell ref="C31:D33"/>
    <mergeCell ref="C34:D36"/>
    <mergeCell ref="G31:G33"/>
    <mergeCell ref="G34:G36"/>
    <mergeCell ref="A15:B19"/>
    <mergeCell ref="C16:D17"/>
    <mergeCell ref="C18:D19"/>
    <mergeCell ref="A37:B51"/>
    <mergeCell ref="G38:G41"/>
    <mergeCell ref="C44:D45"/>
    <mergeCell ref="K4:K8"/>
    <mergeCell ref="L4:L8"/>
    <mergeCell ref="M4:M8"/>
    <mergeCell ref="N4:N8"/>
    <mergeCell ref="O4:O8"/>
    <mergeCell ref="P4:P8"/>
    <mergeCell ref="G12:Q12"/>
    <mergeCell ref="A1:AA1"/>
    <mergeCell ref="A2:AA2"/>
    <mergeCell ref="G4:G8"/>
    <mergeCell ref="H4:H8"/>
    <mergeCell ref="I4:I8"/>
    <mergeCell ref="J4:J8"/>
    <mergeCell ref="T4:T8"/>
    <mergeCell ref="F4:F8"/>
    <mergeCell ref="A8:B8"/>
    <mergeCell ref="C8:D8"/>
    <mergeCell ref="A12:B13"/>
    <mergeCell ref="C12:D13"/>
    <mergeCell ref="E12:E13"/>
    <mergeCell ref="F12:F13"/>
    <mergeCell ref="S22:T22"/>
    <mergeCell ref="S23:T23"/>
    <mergeCell ref="S24:T24"/>
    <mergeCell ref="S25:T25"/>
    <mergeCell ref="S26:T26"/>
    <mergeCell ref="S18:T18"/>
    <mergeCell ref="S19:T19"/>
    <mergeCell ref="Q4:Q8"/>
    <mergeCell ref="S4:S8"/>
    <mergeCell ref="S15:T15"/>
    <mergeCell ref="S16:T16"/>
    <mergeCell ref="S17:T17"/>
  </mergeCells>
  <pageMargins left="0.7" right="0.7" top="0.75" bottom="0.75" header="0" footer="0"/>
  <pageSetup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00"/>
  <sheetViews>
    <sheetView workbookViewId="0">
      <selection activeCell="K183" sqref="K183"/>
    </sheetView>
  </sheetViews>
  <sheetFormatPr defaultColWidth="12.5546875" defaultRowHeight="15" customHeight="1"/>
  <cols>
    <col min="1" max="1" width="3.5546875" customWidth="1"/>
    <col min="2" max="2" width="37" customWidth="1"/>
    <col min="3" max="3" width="25.109375" customWidth="1"/>
    <col min="4" max="4" width="9.109375" customWidth="1"/>
    <col min="5" max="5" width="14.44140625" customWidth="1"/>
    <col min="6" max="6" width="9.109375" customWidth="1"/>
    <col min="7" max="26" width="8" customWidth="1"/>
  </cols>
  <sheetData>
    <row r="1" spans="1:5" ht="15" customHeight="1">
      <c r="A1" s="1493" t="s">
        <v>1727</v>
      </c>
      <c r="B1" s="966"/>
      <c r="C1" s="966"/>
      <c r="D1" s="966"/>
      <c r="E1" s="966"/>
    </row>
    <row r="2" spans="1:5" ht="15" customHeight="1">
      <c r="A2" s="1493" t="s">
        <v>1728</v>
      </c>
      <c r="B2" s="966"/>
      <c r="C2" s="966"/>
      <c r="D2" s="966"/>
      <c r="E2" s="966"/>
    </row>
    <row r="3" spans="1:5" ht="15" customHeight="1">
      <c r="A3" s="115"/>
      <c r="B3" s="115"/>
      <c r="C3" s="115"/>
      <c r="D3" s="115"/>
      <c r="E3" s="115"/>
    </row>
    <row r="4" spans="1:5" ht="15" customHeight="1">
      <c r="A4" s="115"/>
      <c r="B4" s="115"/>
      <c r="C4" s="115"/>
      <c r="D4" s="115"/>
      <c r="E4" s="115"/>
    </row>
    <row r="5" spans="1:5" ht="12.75" customHeight="1"/>
    <row r="6" spans="1:5" ht="15" customHeight="1">
      <c r="B6" s="1692" t="s">
        <v>860</v>
      </c>
      <c r="C6" s="962"/>
      <c r="D6" s="138"/>
    </row>
    <row r="7" spans="1:5" ht="15" customHeight="1">
      <c r="B7" s="1692" t="s">
        <v>861</v>
      </c>
      <c r="C7" s="962"/>
      <c r="D7" s="138"/>
    </row>
    <row r="8" spans="1:5" ht="15" customHeight="1">
      <c r="B8" s="1692" t="s">
        <v>862</v>
      </c>
      <c r="C8" s="962"/>
      <c r="D8" s="138"/>
    </row>
    <row r="9" spans="1:5" ht="12.75" customHeight="1">
      <c r="A9" s="121" t="s">
        <v>0</v>
      </c>
      <c r="B9" s="121" t="s">
        <v>863</v>
      </c>
      <c r="C9" s="150" t="s">
        <v>1450</v>
      </c>
      <c r="D9" s="121" t="s">
        <v>1729</v>
      </c>
      <c r="E9" s="121" t="s">
        <v>1730</v>
      </c>
    </row>
    <row r="10" spans="1:5" ht="12.75" customHeight="1">
      <c r="A10" s="118" t="s">
        <v>873</v>
      </c>
      <c r="B10" s="118" t="s">
        <v>1731</v>
      </c>
      <c r="C10" s="8"/>
      <c r="D10" s="8"/>
      <c r="E10" s="36" t="s">
        <v>112</v>
      </c>
    </row>
    <row r="11" spans="1:5" ht="12.75" customHeight="1">
      <c r="A11" s="119">
        <v>1</v>
      </c>
      <c r="B11" s="8" t="s">
        <v>1732</v>
      </c>
      <c r="C11" s="8" t="s">
        <v>750</v>
      </c>
      <c r="D11" s="36">
        <v>3</v>
      </c>
      <c r="E11" s="36"/>
    </row>
    <row r="12" spans="1:5" ht="12.75" customHeight="1">
      <c r="A12" s="8"/>
      <c r="B12" s="8"/>
      <c r="C12" s="8" t="s">
        <v>1325</v>
      </c>
      <c r="D12" s="36">
        <v>0</v>
      </c>
      <c r="E12" s="36"/>
    </row>
    <row r="13" spans="1:5" ht="12.75" customHeight="1">
      <c r="A13" s="8"/>
      <c r="B13" s="8"/>
      <c r="C13" s="8"/>
      <c r="D13" s="36"/>
      <c r="E13" s="36"/>
    </row>
    <row r="14" spans="1:5" ht="12.75" customHeight="1">
      <c r="A14" s="119">
        <v>2</v>
      </c>
      <c r="B14" s="8" t="s">
        <v>1733</v>
      </c>
      <c r="C14" s="8" t="s">
        <v>750</v>
      </c>
      <c r="D14" s="36">
        <v>2</v>
      </c>
      <c r="E14" s="36"/>
    </row>
    <row r="15" spans="1:5" ht="12.75" customHeight="1">
      <c r="A15" s="8"/>
      <c r="B15" s="8" t="s">
        <v>1734</v>
      </c>
      <c r="C15" s="8" t="s">
        <v>1735</v>
      </c>
      <c r="D15" s="36">
        <v>0</v>
      </c>
      <c r="E15" s="36"/>
    </row>
    <row r="16" spans="1:5" ht="12.75" customHeight="1">
      <c r="A16" s="8"/>
      <c r="B16" s="8"/>
      <c r="C16" s="36"/>
      <c r="D16" s="36"/>
      <c r="E16" s="36"/>
    </row>
    <row r="17" spans="1:5" ht="12.75" customHeight="1">
      <c r="A17" s="119">
        <v>3</v>
      </c>
      <c r="B17" s="8" t="s">
        <v>1736</v>
      </c>
      <c r="C17" s="8" t="s">
        <v>1737</v>
      </c>
      <c r="D17" s="36">
        <v>3</v>
      </c>
      <c r="E17" s="36"/>
    </row>
    <row r="18" spans="1:5" ht="12.75" customHeight="1">
      <c r="A18" s="8"/>
      <c r="B18" s="8"/>
      <c r="C18" s="8" t="s">
        <v>1325</v>
      </c>
      <c r="D18" s="36">
        <v>0</v>
      </c>
      <c r="E18" s="36"/>
    </row>
    <row r="19" spans="1:5" ht="12.75" customHeight="1">
      <c r="A19" s="8"/>
      <c r="B19" s="8"/>
      <c r="C19" s="8"/>
      <c r="D19" s="36"/>
      <c r="E19" s="36"/>
    </row>
    <row r="20" spans="1:5" ht="12.75" customHeight="1">
      <c r="A20" s="119">
        <v>4</v>
      </c>
      <c r="B20" s="8" t="s">
        <v>1738</v>
      </c>
      <c r="C20" s="8" t="s">
        <v>750</v>
      </c>
      <c r="D20" s="36">
        <v>2</v>
      </c>
      <c r="E20" s="36"/>
    </row>
    <row r="21" spans="1:5" ht="12.75" customHeight="1">
      <c r="A21" s="8"/>
      <c r="B21" s="8" t="s">
        <v>1739</v>
      </c>
      <c r="C21" s="8" t="s">
        <v>1325</v>
      </c>
      <c r="D21" s="36">
        <v>0</v>
      </c>
      <c r="E21" s="36"/>
    </row>
    <row r="22" spans="1:5" ht="12.75" customHeight="1">
      <c r="A22" s="8"/>
      <c r="B22" s="8"/>
      <c r="C22" s="8"/>
      <c r="D22" s="36"/>
      <c r="E22" s="36"/>
    </row>
    <row r="23" spans="1:5" ht="12.75" customHeight="1">
      <c r="A23" s="118" t="s">
        <v>875</v>
      </c>
      <c r="B23" s="118" t="s">
        <v>1740</v>
      </c>
      <c r="C23" s="8"/>
      <c r="D23" s="36"/>
      <c r="E23" s="36"/>
    </row>
    <row r="24" spans="1:5" ht="12.75" customHeight="1">
      <c r="A24" s="118" t="s">
        <v>870</v>
      </c>
      <c r="B24" s="118" t="s">
        <v>1741</v>
      </c>
      <c r="C24" s="8"/>
      <c r="D24" s="36"/>
      <c r="E24" s="36"/>
    </row>
    <row r="25" spans="1:5" ht="12.75" customHeight="1">
      <c r="A25" s="118"/>
      <c r="B25" s="118"/>
      <c r="C25" s="8"/>
      <c r="D25" s="36"/>
      <c r="E25" s="36"/>
    </row>
    <row r="26" spans="1:5" ht="12.75" customHeight="1">
      <c r="A26" s="151">
        <v>1</v>
      </c>
      <c r="B26" s="132" t="s">
        <v>1742</v>
      </c>
      <c r="C26" s="132" t="s">
        <v>1743</v>
      </c>
      <c r="D26" s="130">
        <v>2</v>
      </c>
      <c r="E26" s="36"/>
    </row>
    <row r="27" spans="1:5" ht="12.75" customHeight="1">
      <c r="A27" s="132"/>
      <c r="B27" s="132"/>
      <c r="C27" s="132" t="s">
        <v>1744</v>
      </c>
      <c r="D27" s="130">
        <v>1</v>
      </c>
      <c r="E27" s="36"/>
    </row>
    <row r="28" spans="1:5" ht="12.75" customHeight="1">
      <c r="A28" s="132"/>
      <c r="B28" s="132"/>
      <c r="C28" s="132" t="s">
        <v>1325</v>
      </c>
      <c r="D28" s="130">
        <v>0</v>
      </c>
      <c r="E28" s="36"/>
    </row>
    <row r="29" spans="1:5" ht="12.75" customHeight="1">
      <c r="A29" s="119">
        <v>2</v>
      </c>
      <c r="B29" s="8" t="s">
        <v>1745</v>
      </c>
      <c r="C29" s="8"/>
      <c r="D29" s="36"/>
      <c r="E29" s="36"/>
    </row>
    <row r="30" spans="1:5" ht="12.75" customHeight="1">
      <c r="A30" s="8"/>
      <c r="B30" s="8" t="s">
        <v>1746</v>
      </c>
      <c r="C30" s="8" t="s">
        <v>1747</v>
      </c>
      <c r="D30" s="36">
        <v>2</v>
      </c>
      <c r="E30" s="36"/>
    </row>
    <row r="31" spans="1:5" ht="12.75" customHeight="1">
      <c r="A31" s="8"/>
      <c r="B31" s="8"/>
      <c r="C31" s="8" t="s">
        <v>1748</v>
      </c>
      <c r="D31" s="36">
        <v>1</v>
      </c>
      <c r="E31" s="36"/>
    </row>
    <row r="32" spans="1:5" ht="12.75" customHeight="1">
      <c r="A32" s="8"/>
      <c r="B32" s="8"/>
      <c r="C32" s="8" t="s">
        <v>1749</v>
      </c>
      <c r="D32" s="36">
        <v>0</v>
      </c>
      <c r="E32" s="36"/>
    </row>
    <row r="33" spans="1:5" ht="12.75" customHeight="1">
      <c r="A33" s="8"/>
      <c r="B33" s="8"/>
      <c r="C33" s="8"/>
      <c r="D33" s="36"/>
      <c r="E33" s="36"/>
    </row>
    <row r="34" spans="1:5" ht="12.75" customHeight="1">
      <c r="A34" s="8"/>
      <c r="B34" s="8" t="s">
        <v>1750</v>
      </c>
      <c r="C34" s="8" t="s">
        <v>1751</v>
      </c>
      <c r="D34" s="36">
        <v>2</v>
      </c>
      <c r="E34" s="36"/>
    </row>
    <row r="35" spans="1:5" ht="12.75" customHeight="1">
      <c r="A35" s="8"/>
      <c r="B35" s="8" t="s">
        <v>1752</v>
      </c>
      <c r="C35" s="8" t="s">
        <v>1753</v>
      </c>
      <c r="D35" s="36">
        <v>1</v>
      </c>
      <c r="E35" s="36"/>
    </row>
    <row r="36" spans="1:5" ht="12.75" customHeight="1">
      <c r="A36" s="8"/>
      <c r="B36" s="8" t="s">
        <v>1754</v>
      </c>
      <c r="C36" s="8" t="s">
        <v>876</v>
      </c>
      <c r="D36" s="36">
        <v>0</v>
      </c>
      <c r="E36" s="36"/>
    </row>
    <row r="37" spans="1:5" ht="12.75" customHeight="1">
      <c r="A37" s="8"/>
      <c r="B37" s="8" t="s">
        <v>1755</v>
      </c>
      <c r="C37" s="8"/>
      <c r="D37" s="36"/>
      <c r="E37" s="36"/>
    </row>
    <row r="38" spans="1:5" ht="12.75" customHeight="1">
      <c r="A38" s="8"/>
      <c r="B38" s="8" t="s">
        <v>1756</v>
      </c>
      <c r="C38" s="8"/>
      <c r="D38" s="36"/>
      <c r="E38" s="36"/>
    </row>
    <row r="39" spans="1:5" ht="12.75" customHeight="1">
      <c r="A39" s="8"/>
      <c r="B39" s="8" t="s">
        <v>1757</v>
      </c>
      <c r="C39" s="8"/>
      <c r="D39" s="36"/>
      <c r="E39" s="36"/>
    </row>
    <row r="40" spans="1:5" ht="12.75" customHeight="1">
      <c r="A40" s="8"/>
      <c r="B40" s="8" t="s">
        <v>1758</v>
      </c>
      <c r="C40" s="8"/>
      <c r="D40" s="36"/>
      <c r="E40" s="36"/>
    </row>
    <row r="41" spans="1:5" ht="12.75" customHeight="1">
      <c r="A41" s="8"/>
      <c r="B41" s="8"/>
      <c r="C41" s="8"/>
      <c r="D41" s="36"/>
      <c r="E41" s="36"/>
    </row>
    <row r="42" spans="1:5" ht="12.75" customHeight="1">
      <c r="A42" s="8"/>
      <c r="B42" s="8" t="s">
        <v>1759</v>
      </c>
      <c r="C42" s="8" t="s">
        <v>1760</v>
      </c>
      <c r="D42" s="36">
        <v>2</v>
      </c>
      <c r="E42" s="36"/>
    </row>
    <row r="43" spans="1:5" ht="12.75" customHeight="1">
      <c r="A43" s="8"/>
      <c r="B43" s="8"/>
      <c r="C43" s="8" t="s">
        <v>1761</v>
      </c>
      <c r="D43" s="36">
        <v>1</v>
      </c>
      <c r="E43" s="36"/>
    </row>
    <row r="44" spans="1:5" ht="12.75" customHeight="1">
      <c r="A44" s="8"/>
      <c r="B44" s="8"/>
      <c r="C44" s="8" t="s">
        <v>1749</v>
      </c>
      <c r="D44" s="36">
        <v>0</v>
      </c>
      <c r="E44" s="36"/>
    </row>
    <row r="45" spans="1:5" ht="12.75" customHeight="1">
      <c r="A45" s="8"/>
      <c r="B45" s="8"/>
      <c r="C45" s="8"/>
      <c r="D45" s="36"/>
      <c r="E45" s="36"/>
    </row>
    <row r="46" spans="1:5" ht="12.75" customHeight="1">
      <c r="A46" s="8" t="s">
        <v>1762</v>
      </c>
      <c r="B46" s="8" t="s">
        <v>1763</v>
      </c>
      <c r="C46" s="8" t="s">
        <v>1764</v>
      </c>
      <c r="D46" s="36">
        <v>2</v>
      </c>
      <c r="E46" s="36"/>
    </row>
    <row r="47" spans="1:5" ht="12.75" customHeight="1">
      <c r="A47" s="8"/>
      <c r="B47" s="8" t="s">
        <v>1765</v>
      </c>
      <c r="C47" s="8" t="s">
        <v>1766</v>
      </c>
      <c r="D47" s="36">
        <v>1</v>
      </c>
      <c r="E47" s="36"/>
    </row>
    <row r="48" spans="1:5" ht="12.75" customHeight="1">
      <c r="A48" s="8"/>
      <c r="B48" s="8"/>
      <c r="C48" s="8" t="s">
        <v>1749</v>
      </c>
      <c r="D48" s="36">
        <v>0</v>
      </c>
      <c r="E48" s="36"/>
    </row>
    <row r="49" spans="1:5" ht="12.75" customHeight="1">
      <c r="A49" s="8"/>
      <c r="B49" s="8"/>
      <c r="C49" s="8"/>
      <c r="D49" s="36"/>
      <c r="E49" s="36"/>
    </row>
    <row r="50" spans="1:5" ht="12.75" customHeight="1">
      <c r="A50" s="8"/>
      <c r="B50" s="8" t="s">
        <v>1767</v>
      </c>
      <c r="C50" s="8" t="s">
        <v>1768</v>
      </c>
      <c r="D50" s="36">
        <v>2</v>
      </c>
      <c r="E50" s="36"/>
    </row>
    <row r="51" spans="1:5" ht="12.75" customHeight="1">
      <c r="A51" s="8"/>
      <c r="B51" s="8" t="s">
        <v>1769</v>
      </c>
      <c r="C51" s="8" t="s">
        <v>1770</v>
      </c>
      <c r="D51" s="36">
        <v>1</v>
      </c>
      <c r="E51" s="36"/>
    </row>
    <row r="52" spans="1:5" ht="12.75" customHeight="1">
      <c r="A52" s="8"/>
      <c r="B52" s="8" t="s">
        <v>1771</v>
      </c>
      <c r="C52" s="8" t="s">
        <v>1749</v>
      </c>
      <c r="D52" s="36">
        <v>0</v>
      </c>
      <c r="E52" s="36"/>
    </row>
    <row r="53" spans="1:5" ht="12.75" customHeight="1">
      <c r="A53" s="8"/>
      <c r="B53" s="8" t="s">
        <v>1772</v>
      </c>
      <c r="C53" s="8"/>
      <c r="D53" s="36"/>
      <c r="E53" s="36"/>
    </row>
    <row r="54" spans="1:5" ht="12.75" customHeight="1">
      <c r="A54" s="8"/>
      <c r="B54" s="8" t="s">
        <v>1773</v>
      </c>
      <c r="C54" s="8"/>
      <c r="D54" s="36"/>
      <c r="E54" s="36"/>
    </row>
    <row r="55" spans="1:5" ht="12.75" customHeight="1">
      <c r="A55" s="8"/>
      <c r="B55" s="8" t="s">
        <v>1774</v>
      </c>
      <c r="C55" s="8"/>
      <c r="D55" s="36"/>
      <c r="E55" s="36"/>
    </row>
    <row r="56" spans="1:5" ht="12.75" customHeight="1">
      <c r="A56" s="8"/>
      <c r="B56" s="8" t="s">
        <v>1775</v>
      </c>
      <c r="C56" s="8"/>
      <c r="D56" s="36"/>
      <c r="E56" s="36"/>
    </row>
    <row r="57" spans="1:5" ht="12.75" customHeight="1">
      <c r="A57" s="8"/>
      <c r="B57" s="8" t="s">
        <v>1776</v>
      </c>
      <c r="C57" s="8"/>
      <c r="D57" s="36"/>
      <c r="E57" s="36"/>
    </row>
    <row r="58" spans="1:5" ht="12.75" customHeight="1">
      <c r="A58" s="8"/>
      <c r="B58" s="8" t="s">
        <v>1777</v>
      </c>
      <c r="C58" s="8"/>
      <c r="D58" s="36"/>
      <c r="E58" s="36"/>
    </row>
    <row r="59" spans="1:5" ht="12.75" customHeight="1">
      <c r="A59" s="8"/>
      <c r="B59" s="8" t="s">
        <v>1778</v>
      </c>
      <c r="C59" s="8"/>
      <c r="D59" s="36"/>
      <c r="E59" s="36"/>
    </row>
    <row r="60" spans="1:5" ht="12.75" customHeight="1">
      <c r="A60" s="8"/>
      <c r="B60" s="8" t="s">
        <v>1779</v>
      </c>
      <c r="C60" s="8"/>
      <c r="D60" s="36"/>
      <c r="E60" s="36"/>
    </row>
    <row r="61" spans="1:5" ht="12.75" customHeight="1">
      <c r="A61" s="8"/>
      <c r="B61" s="8" t="s">
        <v>1780</v>
      </c>
      <c r="C61" s="8"/>
      <c r="D61" s="36"/>
      <c r="E61" s="36"/>
    </row>
    <row r="62" spans="1:5" ht="12.75" customHeight="1">
      <c r="A62" s="8"/>
      <c r="B62" s="8" t="s">
        <v>1781</v>
      </c>
      <c r="C62" s="8"/>
      <c r="D62" s="36"/>
      <c r="E62" s="36"/>
    </row>
    <row r="63" spans="1:5" ht="12.75" customHeight="1">
      <c r="A63" s="8"/>
      <c r="B63" s="8" t="s">
        <v>1782</v>
      </c>
      <c r="C63" s="8"/>
      <c r="D63" s="36"/>
      <c r="E63" s="36"/>
    </row>
    <row r="64" spans="1:5" ht="12.75" customHeight="1">
      <c r="A64" s="8"/>
      <c r="B64" s="8"/>
      <c r="C64" s="8"/>
      <c r="D64" s="36"/>
      <c r="E64" s="36"/>
    </row>
    <row r="65" spans="1:5" ht="12.75" customHeight="1">
      <c r="A65" s="8"/>
      <c r="B65" s="8"/>
      <c r="C65" s="8"/>
      <c r="D65" s="36"/>
      <c r="E65" s="36"/>
    </row>
    <row r="66" spans="1:5" ht="12.75" customHeight="1">
      <c r="A66" s="8"/>
      <c r="B66" s="8" t="s">
        <v>1783</v>
      </c>
      <c r="C66" s="8"/>
      <c r="D66" s="36"/>
      <c r="E66" s="36"/>
    </row>
    <row r="67" spans="1:5" ht="12.75" customHeight="1">
      <c r="A67" s="8"/>
      <c r="B67" s="8" t="s">
        <v>1784</v>
      </c>
      <c r="C67" s="8" t="s">
        <v>1785</v>
      </c>
      <c r="D67" s="36">
        <v>2</v>
      </c>
      <c r="E67" s="36"/>
    </row>
    <row r="68" spans="1:5" ht="12.75" customHeight="1">
      <c r="A68" s="8"/>
      <c r="B68" s="8" t="s">
        <v>1786</v>
      </c>
      <c r="C68" s="8"/>
      <c r="D68" s="36"/>
      <c r="E68" s="36"/>
    </row>
    <row r="69" spans="1:5" ht="12.75" customHeight="1">
      <c r="A69" s="8"/>
      <c r="B69" s="8" t="s">
        <v>1787</v>
      </c>
      <c r="C69" s="8" t="s">
        <v>1788</v>
      </c>
      <c r="D69" s="36">
        <v>1</v>
      </c>
      <c r="E69" s="36"/>
    </row>
    <row r="70" spans="1:5" ht="12.75" customHeight="1">
      <c r="A70" s="8"/>
      <c r="B70" s="8" t="s">
        <v>1789</v>
      </c>
      <c r="C70" s="8" t="s">
        <v>1325</v>
      </c>
      <c r="D70" s="36">
        <v>0</v>
      </c>
      <c r="E70" s="36"/>
    </row>
    <row r="71" spans="1:5" ht="12.75" customHeight="1">
      <c r="A71" s="8"/>
      <c r="B71" s="8" t="s">
        <v>1790</v>
      </c>
      <c r="C71" s="8"/>
      <c r="D71" s="36"/>
      <c r="E71" s="36"/>
    </row>
    <row r="72" spans="1:5" ht="12.75" customHeight="1">
      <c r="A72" s="8"/>
      <c r="B72" s="8" t="s">
        <v>1791</v>
      </c>
      <c r="C72" s="8"/>
      <c r="D72" s="36"/>
      <c r="E72" s="36"/>
    </row>
    <row r="73" spans="1:5" ht="12.75" customHeight="1">
      <c r="A73" s="8"/>
      <c r="B73" s="8" t="s">
        <v>1792</v>
      </c>
      <c r="C73" s="8"/>
      <c r="D73" s="36"/>
      <c r="E73" s="36"/>
    </row>
    <row r="74" spans="1:5" ht="12.75" customHeight="1">
      <c r="A74" s="8"/>
      <c r="B74" s="8"/>
      <c r="C74" s="8"/>
      <c r="D74" s="36"/>
      <c r="E74" s="36"/>
    </row>
    <row r="75" spans="1:5" ht="12.75" customHeight="1">
      <c r="A75" s="119">
        <v>3</v>
      </c>
      <c r="B75" s="8" t="s">
        <v>1793</v>
      </c>
      <c r="C75" s="8"/>
      <c r="D75" s="36"/>
      <c r="E75" s="36"/>
    </row>
    <row r="76" spans="1:5" ht="12.75" customHeight="1">
      <c r="A76" s="8"/>
      <c r="B76" s="8" t="s">
        <v>1794</v>
      </c>
      <c r="C76" s="8" t="s">
        <v>1795</v>
      </c>
      <c r="D76" s="36">
        <v>2</v>
      </c>
      <c r="E76" s="36"/>
    </row>
    <row r="77" spans="1:5" ht="12.75" customHeight="1">
      <c r="A77" s="8"/>
      <c r="B77" s="8"/>
      <c r="C77" s="8" t="s">
        <v>1796</v>
      </c>
      <c r="D77" s="36">
        <v>1</v>
      </c>
      <c r="E77" s="36"/>
    </row>
    <row r="78" spans="1:5" ht="12.75" customHeight="1">
      <c r="A78" s="8"/>
      <c r="B78" s="8"/>
      <c r="C78" s="8" t="s">
        <v>1749</v>
      </c>
      <c r="D78" s="36">
        <v>0</v>
      </c>
      <c r="E78" s="36"/>
    </row>
    <row r="79" spans="1:5" ht="12.75" customHeight="1">
      <c r="A79" s="8"/>
      <c r="B79" s="8"/>
      <c r="C79" s="8"/>
      <c r="D79" s="36"/>
      <c r="E79" s="36"/>
    </row>
    <row r="80" spans="1:5" ht="12.75" customHeight="1">
      <c r="A80" s="8"/>
      <c r="B80" s="8" t="s">
        <v>1797</v>
      </c>
      <c r="C80" s="8" t="s">
        <v>1798</v>
      </c>
      <c r="D80" s="36">
        <v>2</v>
      </c>
      <c r="E80" s="36"/>
    </row>
    <row r="81" spans="1:5" ht="12.75" customHeight="1">
      <c r="A81" s="8"/>
      <c r="B81" s="8"/>
      <c r="C81" s="8" t="s">
        <v>1799</v>
      </c>
      <c r="D81" s="36">
        <v>1</v>
      </c>
      <c r="E81" s="36"/>
    </row>
    <row r="82" spans="1:5" ht="12.75" customHeight="1">
      <c r="A82" s="8"/>
      <c r="B82" s="8"/>
      <c r="C82" s="8" t="s">
        <v>1325</v>
      </c>
      <c r="D82" s="36">
        <v>0</v>
      </c>
      <c r="E82" s="36"/>
    </row>
    <row r="83" spans="1:5" ht="12.75" customHeight="1">
      <c r="A83" s="8"/>
      <c r="B83" s="8"/>
      <c r="C83" s="8"/>
      <c r="D83" s="36"/>
      <c r="E83" s="36"/>
    </row>
    <row r="84" spans="1:5" ht="12.75" customHeight="1">
      <c r="A84" s="8"/>
      <c r="B84" s="8" t="s">
        <v>1800</v>
      </c>
      <c r="C84" s="8" t="s">
        <v>1801</v>
      </c>
      <c r="D84" s="36">
        <v>3</v>
      </c>
      <c r="E84" s="36"/>
    </row>
    <row r="85" spans="1:5" ht="12.75" customHeight="1">
      <c r="A85" s="8"/>
      <c r="B85" s="8"/>
      <c r="C85" s="8" t="s">
        <v>1802</v>
      </c>
      <c r="D85" s="36">
        <v>2</v>
      </c>
      <c r="E85" s="36"/>
    </row>
    <row r="86" spans="1:5" ht="12.75" customHeight="1">
      <c r="A86" s="8"/>
      <c r="B86" s="8"/>
      <c r="C86" s="8" t="s">
        <v>1803</v>
      </c>
      <c r="D86" s="36">
        <v>1</v>
      </c>
      <c r="E86" s="36"/>
    </row>
    <row r="87" spans="1:5" ht="12.75" customHeight="1">
      <c r="A87" s="8"/>
      <c r="B87" s="8"/>
      <c r="C87" s="8" t="s">
        <v>1372</v>
      </c>
      <c r="D87" s="36">
        <v>0</v>
      </c>
      <c r="E87" s="36"/>
    </row>
    <row r="88" spans="1:5" ht="12.75" customHeight="1">
      <c r="A88" s="8"/>
      <c r="B88" s="8"/>
      <c r="C88" s="8" t="s">
        <v>112</v>
      </c>
      <c r="D88" s="36" t="s">
        <v>112</v>
      </c>
      <c r="E88" s="36"/>
    </row>
    <row r="89" spans="1:5" ht="12.75" customHeight="1">
      <c r="A89" s="8"/>
      <c r="B89" s="8" t="s">
        <v>1804</v>
      </c>
      <c r="C89" s="8" t="s">
        <v>1805</v>
      </c>
      <c r="D89" s="36">
        <v>3</v>
      </c>
      <c r="E89" s="36"/>
    </row>
    <row r="90" spans="1:5" ht="12.75" customHeight="1">
      <c r="A90" s="8"/>
      <c r="B90" s="8"/>
      <c r="C90" s="8" t="s">
        <v>1802</v>
      </c>
      <c r="D90" s="36">
        <v>2</v>
      </c>
      <c r="E90" s="36"/>
    </row>
    <row r="91" spans="1:5" ht="12.75" customHeight="1">
      <c r="A91" s="8"/>
      <c r="B91" s="8"/>
      <c r="C91" s="8" t="s">
        <v>1803</v>
      </c>
      <c r="D91" s="36">
        <v>1</v>
      </c>
      <c r="E91" s="36"/>
    </row>
    <row r="92" spans="1:5" ht="12.75" customHeight="1">
      <c r="A92" s="8"/>
      <c r="B92" s="8"/>
      <c r="C92" s="8" t="s">
        <v>1372</v>
      </c>
      <c r="D92" s="36">
        <v>0</v>
      </c>
      <c r="E92" s="36"/>
    </row>
    <row r="93" spans="1:5" ht="12.75" customHeight="1">
      <c r="A93" s="8"/>
      <c r="B93" s="8"/>
      <c r="C93" s="8"/>
      <c r="D93" s="36"/>
      <c r="E93" s="36"/>
    </row>
    <row r="94" spans="1:5" ht="12.75" customHeight="1">
      <c r="A94" s="119">
        <v>4</v>
      </c>
      <c r="B94" s="8" t="s">
        <v>1806</v>
      </c>
      <c r="C94" s="8" t="s">
        <v>1807</v>
      </c>
      <c r="D94" s="36">
        <v>3</v>
      </c>
      <c r="E94" s="36"/>
    </row>
    <row r="95" spans="1:5" ht="12.75" customHeight="1">
      <c r="A95" s="8"/>
      <c r="B95" s="8" t="s">
        <v>1808</v>
      </c>
      <c r="C95" s="8" t="s">
        <v>1809</v>
      </c>
      <c r="D95" s="36">
        <v>2</v>
      </c>
      <c r="E95" s="36"/>
    </row>
    <row r="96" spans="1:5" ht="12.75" customHeight="1">
      <c r="A96" s="8"/>
      <c r="B96" s="8" t="s">
        <v>1810</v>
      </c>
      <c r="C96" s="8" t="s">
        <v>1811</v>
      </c>
      <c r="D96" s="36">
        <v>1</v>
      </c>
      <c r="E96" s="36"/>
    </row>
    <row r="97" spans="1:5" ht="12.75" customHeight="1">
      <c r="A97" s="8"/>
      <c r="B97" s="8" t="s">
        <v>1812</v>
      </c>
      <c r="C97" s="8"/>
      <c r="D97" s="36"/>
      <c r="E97" s="36"/>
    </row>
    <row r="98" spans="1:5" ht="12.75" customHeight="1">
      <c r="A98" s="8"/>
      <c r="B98" s="8"/>
      <c r="C98" s="8"/>
      <c r="D98" s="36"/>
      <c r="E98" s="36"/>
    </row>
    <row r="99" spans="1:5" ht="12.75" customHeight="1">
      <c r="A99" s="118" t="s">
        <v>94</v>
      </c>
      <c r="B99" s="152" t="s">
        <v>1813</v>
      </c>
      <c r="C99" s="8"/>
      <c r="D99" s="36"/>
      <c r="E99" s="36"/>
    </row>
    <row r="100" spans="1:5" ht="12.75" customHeight="1">
      <c r="A100" s="8"/>
      <c r="B100" s="8" t="s">
        <v>112</v>
      </c>
      <c r="C100" s="8"/>
      <c r="D100" s="36"/>
      <c r="E100" s="36"/>
    </row>
    <row r="101" spans="1:5" ht="12.75" customHeight="1">
      <c r="A101" s="119">
        <v>1</v>
      </c>
      <c r="B101" s="8" t="s">
        <v>1814</v>
      </c>
      <c r="C101" s="153" t="s">
        <v>1815</v>
      </c>
      <c r="D101" s="130">
        <v>8</v>
      </c>
      <c r="E101" s="36"/>
    </row>
    <row r="102" spans="1:5" ht="12.75" customHeight="1">
      <c r="A102" s="8"/>
      <c r="B102" s="8"/>
      <c r="C102" s="8" t="s">
        <v>1816</v>
      </c>
      <c r="D102" s="130">
        <v>6</v>
      </c>
      <c r="E102" s="154"/>
    </row>
    <row r="103" spans="1:5" ht="12.75" customHeight="1">
      <c r="A103" s="8"/>
      <c r="B103" s="8"/>
      <c r="C103" s="8" t="s">
        <v>1817</v>
      </c>
      <c r="D103" s="130">
        <v>4</v>
      </c>
      <c r="E103" s="154"/>
    </row>
    <row r="104" spans="1:5" ht="12.75" customHeight="1">
      <c r="A104" s="8"/>
      <c r="B104" s="8"/>
      <c r="C104" s="8" t="s">
        <v>1818</v>
      </c>
      <c r="D104" s="130">
        <v>2</v>
      </c>
      <c r="E104" s="154"/>
    </row>
    <row r="105" spans="1:5" ht="12.75" customHeight="1">
      <c r="A105" s="8"/>
      <c r="B105" s="8"/>
      <c r="C105" s="8" t="s">
        <v>1819</v>
      </c>
      <c r="D105" s="36">
        <v>0</v>
      </c>
      <c r="E105" s="36"/>
    </row>
    <row r="106" spans="1:5" ht="13.5" customHeight="1">
      <c r="A106" s="119">
        <v>2</v>
      </c>
      <c r="B106" s="155" t="s">
        <v>1820</v>
      </c>
      <c r="C106" s="36"/>
      <c r="D106" s="36"/>
      <c r="E106" s="36"/>
    </row>
    <row r="107" spans="1:5" ht="12.75" customHeight="1">
      <c r="A107" s="8"/>
      <c r="B107" s="8" t="s">
        <v>1821</v>
      </c>
      <c r="C107" s="153" t="s">
        <v>1822</v>
      </c>
      <c r="D107" s="36">
        <v>3</v>
      </c>
      <c r="E107" s="36"/>
    </row>
    <row r="108" spans="1:5" ht="12.75" customHeight="1">
      <c r="A108" s="8"/>
      <c r="B108" s="8"/>
      <c r="C108" s="8" t="s">
        <v>1823</v>
      </c>
      <c r="D108" s="36">
        <v>2</v>
      </c>
      <c r="E108" s="36"/>
    </row>
    <row r="109" spans="1:5" ht="12.75" customHeight="1">
      <c r="A109" s="8"/>
      <c r="B109" s="8"/>
      <c r="C109" s="8" t="s">
        <v>1818</v>
      </c>
      <c r="D109" s="36">
        <v>1</v>
      </c>
      <c r="E109" s="36"/>
    </row>
    <row r="110" spans="1:5" ht="12.75" customHeight="1">
      <c r="A110" s="8"/>
      <c r="B110" s="8"/>
      <c r="C110" s="8" t="s">
        <v>1819</v>
      </c>
      <c r="D110" s="36">
        <v>0</v>
      </c>
      <c r="E110" s="36"/>
    </row>
    <row r="111" spans="1:5" ht="12.75" customHeight="1">
      <c r="A111" s="8"/>
      <c r="B111" s="8"/>
      <c r="C111" s="8"/>
      <c r="D111" s="36"/>
      <c r="E111" s="36"/>
    </row>
    <row r="112" spans="1:5" ht="12.75" customHeight="1">
      <c r="A112" s="8"/>
      <c r="B112" s="8" t="s">
        <v>1824</v>
      </c>
      <c r="C112" s="153" t="s">
        <v>1825</v>
      </c>
      <c r="D112" s="36">
        <v>3</v>
      </c>
      <c r="E112" s="36"/>
    </row>
    <row r="113" spans="1:5" ht="12.75" customHeight="1">
      <c r="A113" s="8"/>
      <c r="B113" s="8"/>
      <c r="C113" s="8" t="s">
        <v>1823</v>
      </c>
      <c r="D113" s="36">
        <v>2</v>
      </c>
      <c r="E113" s="36"/>
    </row>
    <row r="114" spans="1:5" ht="12.75" customHeight="1">
      <c r="A114" s="8"/>
      <c r="B114" s="8"/>
      <c r="C114" s="8" t="s">
        <v>1818</v>
      </c>
      <c r="D114" s="36">
        <v>1</v>
      </c>
      <c r="E114" s="36"/>
    </row>
    <row r="115" spans="1:5" ht="12.75" customHeight="1">
      <c r="A115" s="8"/>
      <c r="B115" s="8"/>
      <c r="C115" s="8" t="s">
        <v>1819</v>
      </c>
      <c r="D115" s="36">
        <v>0</v>
      </c>
      <c r="E115" s="36"/>
    </row>
    <row r="116" spans="1:5" ht="12.75" customHeight="1">
      <c r="A116" s="8"/>
      <c r="B116" s="8"/>
      <c r="C116" s="8"/>
      <c r="D116" s="36"/>
      <c r="E116" s="36"/>
    </row>
    <row r="117" spans="1:5" ht="12.75" customHeight="1">
      <c r="A117" s="8"/>
      <c r="B117" s="8" t="s">
        <v>1826</v>
      </c>
      <c r="C117" s="8" t="s">
        <v>1827</v>
      </c>
      <c r="D117" s="36">
        <v>3</v>
      </c>
      <c r="E117" s="36"/>
    </row>
    <row r="118" spans="1:5" ht="12.75" customHeight="1">
      <c r="A118" s="8"/>
      <c r="B118" s="8"/>
      <c r="C118" s="8" t="s">
        <v>1823</v>
      </c>
      <c r="D118" s="36">
        <v>2</v>
      </c>
      <c r="E118" s="36"/>
    </row>
    <row r="119" spans="1:5" ht="12.75" customHeight="1">
      <c r="A119" s="8"/>
      <c r="B119" s="8"/>
      <c r="C119" s="8" t="s">
        <v>1818</v>
      </c>
      <c r="D119" s="36">
        <v>1</v>
      </c>
      <c r="E119" s="36"/>
    </row>
    <row r="120" spans="1:5" ht="12.75" customHeight="1">
      <c r="A120" s="8"/>
      <c r="B120" s="8"/>
      <c r="C120" s="8" t="s">
        <v>1819</v>
      </c>
      <c r="D120" s="36">
        <v>0</v>
      </c>
      <c r="E120" s="36"/>
    </row>
    <row r="121" spans="1:5" ht="12.75" customHeight="1">
      <c r="A121" s="8"/>
      <c r="B121" s="8"/>
      <c r="C121" s="8"/>
      <c r="D121" s="36"/>
      <c r="E121" s="36"/>
    </row>
    <row r="122" spans="1:5" ht="12.75" customHeight="1">
      <c r="A122" s="8"/>
      <c r="B122" s="8" t="s">
        <v>1828</v>
      </c>
      <c r="C122" s="8" t="s">
        <v>1829</v>
      </c>
      <c r="D122" s="36">
        <v>3</v>
      </c>
      <c r="E122" s="36"/>
    </row>
    <row r="123" spans="1:5" ht="12.75" customHeight="1">
      <c r="A123" s="8"/>
      <c r="B123" s="8"/>
      <c r="C123" s="8" t="s">
        <v>1823</v>
      </c>
      <c r="D123" s="36">
        <v>2</v>
      </c>
      <c r="E123" s="36"/>
    </row>
    <row r="124" spans="1:5" ht="12.75" customHeight="1">
      <c r="A124" s="8"/>
      <c r="B124" s="8"/>
      <c r="C124" s="8" t="s">
        <v>1818</v>
      </c>
      <c r="D124" s="36">
        <v>1</v>
      </c>
      <c r="E124" s="36"/>
    </row>
    <row r="125" spans="1:5" ht="12.75" customHeight="1">
      <c r="A125" s="8"/>
      <c r="B125" s="8"/>
      <c r="C125" s="8" t="s">
        <v>1819</v>
      </c>
      <c r="D125" s="36">
        <v>0</v>
      </c>
      <c r="E125" s="36"/>
    </row>
    <row r="126" spans="1:5" ht="12.75" customHeight="1">
      <c r="A126" s="8"/>
      <c r="B126" s="8"/>
      <c r="C126" s="8"/>
      <c r="D126" s="36"/>
      <c r="E126" s="36"/>
    </row>
    <row r="127" spans="1:5" ht="12.75" customHeight="1">
      <c r="A127" s="8"/>
      <c r="B127" s="8" t="s">
        <v>1830</v>
      </c>
      <c r="C127" s="8" t="s">
        <v>1831</v>
      </c>
      <c r="D127" s="36">
        <v>3</v>
      </c>
      <c r="E127" s="36"/>
    </row>
    <row r="128" spans="1:5" ht="12.75" customHeight="1">
      <c r="A128" s="8"/>
      <c r="B128" s="8"/>
      <c r="C128" s="8" t="s">
        <v>1823</v>
      </c>
      <c r="D128" s="36">
        <v>2</v>
      </c>
      <c r="E128" s="36"/>
    </row>
    <row r="129" spans="1:5" ht="12.75" customHeight="1">
      <c r="A129" s="8"/>
      <c r="B129" s="8"/>
      <c r="C129" s="8" t="s">
        <v>1818</v>
      </c>
      <c r="D129" s="36">
        <v>1</v>
      </c>
      <c r="E129" s="36"/>
    </row>
    <row r="130" spans="1:5" ht="12.75" customHeight="1">
      <c r="A130" s="8"/>
      <c r="B130" s="8"/>
      <c r="C130" s="8" t="s">
        <v>1819</v>
      </c>
      <c r="D130" s="36">
        <v>0</v>
      </c>
      <c r="E130" s="36"/>
    </row>
    <row r="131" spans="1:5" ht="12.75" customHeight="1">
      <c r="A131" s="8"/>
      <c r="B131" s="8"/>
      <c r="C131" s="8"/>
      <c r="D131" s="36"/>
      <c r="E131" s="36"/>
    </row>
    <row r="132" spans="1:5" ht="12.75" customHeight="1">
      <c r="A132" s="8"/>
      <c r="B132" s="8" t="s">
        <v>1832</v>
      </c>
      <c r="C132" s="8" t="s">
        <v>1833</v>
      </c>
      <c r="D132" s="36">
        <v>3</v>
      </c>
      <c r="E132" s="36"/>
    </row>
    <row r="133" spans="1:5" ht="12.75" customHeight="1">
      <c r="A133" s="8"/>
      <c r="B133" s="8"/>
      <c r="C133" s="8" t="s">
        <v>1834</v>
      </c>
      <c r="D133" s="36">
        <v>2</v>
      </c>
      <c r="E133" s="36"/>
    </row>
    <row r="134" spans="1:5" ht="12.75" customHeight="1">
      <c r="A134" s="8"/>
      <c r="B134" s="8"/>
      <c r="C134" s="8" t="s">
        <v>1835</v>
      </c>
      <c r="D134" s="36">
        <v>1</v>
      </c>
      <c r="E134" s="36"/>
    </row>
    <row r="135" spans="1:5" ht="12.75" customHeight="1">
      <c r="A135" s="8"/>
      <c r="B135" s="8"/>
      <c r="C135" s="8" t="s">
        <v>1819</v>
      </c>
      <c r="D135" s="36">
        <v>0</v>
      </c>
      <c r="E135" s="36"/>
    </row>
    <row r="136" spans="1:5" ht="12.75" customHeight="1">
      <c r="A136" s="8"/>
      <c r="B136" s="8"/>
      <c r="C136" s="8"/>
      <c r="D136" s="36"/>
      <c r="E136" s="36"/>
    </row>
    <row r="137" spans="1:5" ht="12.75" customHeight="1">
      <c r="A137" s="119">
        <v>3</v>
      </c>
      <c r="B137" s="8" t="s">
        <v>1836</v>
      </c>
      <c r="C137" s="153" t="s">
        <v>1837</v>
      </c>
      <c r="D137" s="36">
        <v>7</v>
      </c>
      <c r="E137" s="8"/>
    </row>
    <row r="138" spans="1:5" ht="12.75" customHeight="1">
      <c r="A138" s="8"/>
      <c r="B138" s="8" t="s">
        <v>1838</v>
      </c>
      <c r="C138" s="8" t="s">
        <v>1839</v>
      </c>
      <c r="D138" s="36">
        <v>5</v>
      </c>
      <c r="E138" s="36"/>
    </row>
    <row r="139" spans="1:5" ht="12.75" customHeight="1">
      <c r="A139" s="8"/>
      <c r="B139" s="8"/>
      <c r="C139" s="8" t="s">
        <v>1840</v>
      </c>
      <c r="D139" s="36">
        <v>3</v>
      </c>
      <c r="E139" s="36"/>
    </row>
    <row r="140" spans="1:5" ht="12.75" customHeight="1">
      <c r="A140" s="8"/>
      <c r="B140" s="8"/>
      <c r="C140" s="8" t="s">
        <v>1841</v>
      </c>
      <c r="D140" s="36">
        <v>1</v>
      </c>
      <c r="E140" s="36"/>
    </row>
    <row r="141" spans="1:5" ht="12.75" customHeight="1">
      <c r="A141" s="8"/>
      <c r="B141" s="8"/>
      <c r="C141" s="8"/>
      <c r="D141" s="36"/>
      <c r="E141" s="36"/>
    </row>
    <row r="142" spans="1:5" ht="12.75" customHeight="1">
      <c r="A142" s="119">
        <v>4</v>
      </c>
      <c r="B142" s="8" t="s">
        <v>1842</v>
      </c>
      <c r="C142" s="8" t="s">
        <v>1843</v>
      </c>
      <c r="D142" s="36">
        <v>5</v>
      </c>
      <c r="E142" s="8"/>
    </row>
    <row r="143" spans="1:5" ht="12.75" customHeight="1">
      <c r="A143" s="8"/>
      <c r="B143" s="8"/>
      <c r="C143" s="8" t="s">
        <v>1844</v>
      </c>
      <c r="D143" s="36">
        <v>3</v>
      </c>
      <c r="E143" s="8"/>
    </row>
    <row r="144" spans="1:5" ht="12.75" customHeight="1">
      <c r="A144" s="8"/>
      <c r="B144" s="8"/>
      <c r="C144" s="8" t="s">
        <v>1845</v>
      </c>
      <c r="D144" s="36">
        <v>1</v>
      </c>
      <c r="E144" s="8"/>
    </row>
    <row r="145" spans="1:5" ht="12.75" customHeight="1">
      <c r="A145" s="8"/>
      <c r="B145" s="8"/>
      <c r="C145" s="8"/>
      <c r="D145" s="36"/>
      <c r="E145" s="36"/>
    </row>
    <row r="146" spans="1:5" ht="12.75" customHeight="1">
      <c r="A146" s="119">
        <v>5</v>
      </c>
      <c r="B146" s="8" t="s">
        <v>1846</v>
      </c>
      <c r="C146" s="8" t="s">
        <v>1847</v>
      </c>
      <c r="D146" s="36">
        <v>5</v>
      </c>
      <c r="E146" s="101"/>
    </row>
    <row r="147" spans="1:5" ht="12.75" customHeight="1">
      <c r="A147" s="8"/>
      <c r="B147" s="8"/>
      <c r="C147" s="8" t="s">
        <v>1848</v>
      </c>
      <c r="D147" s="36">
        <v>3</v>
      </c>
      <c r="E147" s="8"/>
    </row>
    <row r="148" spans="1:5" ht="12.75" customHeight="1">
      <c r="A148" s="8"/>
      <c r="B148" s="8"/>
      <c r="C148" s="8" t="s">
        <v>1849</v>
      </c>
      <c r="D148" s="36">
        <v>1</v>
      </c>
      <c r="E148" s="8"/>
    </row>
    <row r="149" spans="1:5" ht="12.75" customHeight="1">
      <c r="A149" s="8"/>
      <c r="B149" s="8"/>
      <c r="C149" s="8"/>
      <c r="D149" s="36"/>
      <c r="E149" s="36"/>
    </row>
    <row r="150" spans="1:5" ht="12.75" customHeight="1">
      <c r="A150" s="119">
        <v>6</v>
      </c>
      <c r="B150" s="8" t="s">
        <v>1850</v>
      </c>
      <c r="C150" s="8" t="s">
        <v>1851</v>
      </c>
      <c r="D150" s="36">
        <v>5</v>
      </c>
      <c r="E150" s="36"/>
    </row>
    <row r="151" spans="1:5" ht="12.75" customHeight="1">
      <c r="A151" s="8"/>
      <c r="B151" s="8"/>
      <c r="C151" s="8" t="s">
        <v>1852</v>
      </c>
      <c r="D151" s="36">
        <v>3</v>
      </c>
      <c r="E151" s="36"/>
    </row>
    <row r="152" spans="1:5" ht="12.75" customHeight="1">
      <c r="A152" s="8"/>
      <c r="B152" s="8"/>
      <c r="C152" s="8" t="s">
        <v>1853</v>
      </c>
      <c r="D152" s="36">
        <v>1</v>
      </c>
      <c r="E152" s="36"/>
    </row>
    <row r="153" spans="1:5" ht="12.75" customHeight="1">
      <c r="A153" s="8"/>
      <c r="B153" s="8"/>
      <c r="C153" s="8"/>
      <c r="D153" s="36" t="s">
        <v>112</v>
      </c>
      <c r="E153" s="36"/>
    </row>
    <row r="154" spans="1:5" ht="12.75" customHeight="1">
      <c r="A154" s="118" t="s">
        <v>1854</v>
      </c>
      <c r="B154" s="118" t="s">
        <v>1855</v>
      </c>
      <c r="C154" s="8"/>
      <c r="D154" s="36"/>
      <c r="E154" s="36"/>
    </row>
    <row r="155" spans="1:5" ht="12.75" customHeight="1">
      <c r="A155" s="118"/>
      <c r="B155" s="118"/>
      <c r="C155" s="8"/>
      <c r="D155" s="36"/>
      <c r="E155" s="36"/>
    </row>
    <row r="156" spans="1:5" ht="12.75" customHeight="1">
      <c r="A156" s="119">
        <v>1</v>
      </c>
      <c r="B156" s="8" t="s">
        <v>1856</v>
      </c>
      <c r="C156" s="8" t="s">
        <v>1857</v>
      </c>
      <c r="D156" s="36">
        <v>3</v>
      </c>
      <c r="E156" s="8"/>
    </row>
    <row r="157" spans="1:5" ht="12.75" customHeight="1">
      <c r="A157" s="8"/>
      <c r="B157" s="8"/>
      <c r="C157" s="8" t="s">
        <v>1858</v>
      </c>
      <c r="D157" s="36">
        <v>2</v>
      </c>
      <c r="E157" s="8"/>
    </row>
    <row r="158" spans="1:5" ht="12.75" customHeight="1">
      <c r="A158" s="8"/>
      <c r="B158" s="8"/>
      <c r="C158" s="8" t="s">
        <v>1859</v>
      </c>
      <c r="D158" s="36">
        <v>1</v>
      </c>
      <c r="E158" s="8"/>
    </row>
    <row r="159" spans="1:5" ht="12.75" customHeight="1">
      <c r="A159" s="8"/>
      <c r="B159" s="8"/>
      <c r="C159" s="8"/>
      <c r="D159" s="36"/>
      <c r="E159" s="36"/>
    </row>
    <row r="160" spans="1:5" ht="12.75" customHeight="1">
      <c r="A160" s="119">
        <v>2</v>
      </c>
      <c r="B160" s="8" t="s">
        <v>1860</v>
      </c>
      <c r="C160" s="8" t="s">
        <v>1861</v>
      </c>
      <c r="D160" s="36">
        <v>3</v>
      </c>
      <c r="E160" s="8"/>
    </row>
    <row r="161" spans="1:5" ht="12.75" customHeight="1">
      <c r="A161" s="8"/>
      <c r="B161" s="8" t="s">
        <v>1862</v>
      </c>
      <c r="C161" s="8" t="s">
        <v>1863</v>
      </c>
      <c r="D161" s="36">
        <v>2</v>
      </c>
      <c r="E161" s="8"/>
    </row>
    <row r="162" spans="1:5" ht="12.75" customHeight="1">
      <c r="A162" s="8"/>
      <c r="B162" s="8" t="s">
        <v>1864</v>
      </c>
      <c r="C162" s="8" t="s">
        <v>1865</v>
      </c>
      <c r="D162" s="36">
        <v>1</v>
      </c>
      <c r="E162" s="8"/>
    </row>
    <row r="163" spans="1:5" ht="12.75" customHeight="1">
      <c r="A163" s="8"/>
      <c r="B163" s="8" t="s">
        <v>1866</v>
      </c>
      <c r="C163" s="8"/>
      <c r="D163" s="36"/>
      <c r="E163" s="36"/>
    </row>
    <row r="164" spans="1:5" ht="12.75" customHeight="1">
      <c r="A164" s="8"/>
      <c r="B164" s="8" t="s">
        <v>1867</v>
      </c>
      <c r="C164" s="8"/>
      <c r="D164" s="36"/>
      <c r="E164" s="36"/>
    </row>
    <row r="165" spans="1:5" ht="12.75" customHeight="1">
      <c r="A165" s="8"/>
      <c r="B165" s="8" t="s">
        <v>1868</v>
      </c>
      <c r="C165" s="8"/>
      <c r="D165" s="36"/>
      <c r="E165" s="36"/>
    </row>
    <row r="166" spans="1:5" ht="12.75" customHeight="1">
      <c r="A166" s="8"/>
      <c r="B166" s="8" t="s">
        <v>1869</v>
      </c>
      <c r="C166" s="8"/>
      <c r="D166" s="36"/>
      <c r="E166" s="36"/>
    </row>
    <row r="167" spans="1:5" ht="12.75" customHeight="1">
      <c r="A167" s="8"/>
      <c r="B167" s="8"/>
      <c r="C167" s="8"/>
      <c r="D167" s="36"/>
      <c r="E167" s="36"/>
    </row>
    <row r="168" spans="1:5" ht="12.75" customHeight="1">
      <c r="A168" s="119">
        <v>3</v>
      </c>
      <c r="B168" s="8" t="s">
        <v>1870</v>
      </c>
      <c r="C168" s="8" t="s">
        <v>1751</v>
      </c>
      <c r="D168" s="36">
        <v>3</v>
      </c>
      <c r="E168" s="8"/>
    </row>
    <row r="169" spans="1:5" ht="12.75" customHeight="1">
      <c r="A169" s="8"/>
      <c r="B169" s="8"/>
      <c r="C169" s="8" t="s">
        <v>1871</v>
      </c>
      <c r="D169" s="36">
        <v>2</v>
      </c>
      <c r="E169" s="8"/>
    </row>
    <row r="170" spans="1:5" ht="12.75" customHeight="1">
      <c r="A170" s="8"/>
      <c r="B170" s="8"/>
      <c r="C170" s="8" t="s">
        <v>1872</v>
      </c>
      <c r="D170" s="36">
        <v>1</v>
      </c>
      <c r="E170" s="8"/>
    </row>
    <row r="171" spans="1:5" ht="12.75" customHeight="1">
      <c r="A171" s="8"/>
      <c r="B171" s="8" t="s">
        <v>112</v>
      </c>
      <c r="C171" s="8" t="s">
        <v>1873</v>
      </c>
      <c r="D171" s="36">
        <v>0</v>
      </c>
      <c r="E171" s="36"/>
    </row>
    <row r="172" spans="1:5" ht="12.75" customHeight="1">
      <c r="A172" s="8"/>
      <c r="B172" s="8"/>
      <c r="C172" s="8"/>
      <c r="D172" s="36"/>
      <c r="E172" s="36"/>
    </row>
    <row r="173" spans="1:5" ht="12.75" customHeight="1">
      <c r="A173" s="151">
        <v>4</v>
      </c>
      <c r="B173" s="132" t="s">
        <v>1874</v>
      </c>
      <c r="C173" s="8" t="s">
        <v>112</v>
      </c>
      <c r="D173" s="130"/>
      <c r="E173" s="130"/>
    </row>
    <row r="174" spans="1:5" ht="12.75" customHeight="1">
      <c r="A174" s="132"/>
      <c r="B174" s="132" t="s">
        <v>1875</v>
      </c>
      <c r="C174" s="132" t="s">
        <v>1876</v>
      </c>
      <c r="D174" s="130">
        <v>2</v>
      </c>
      <c r="E174" s="132"/>
    </row>
    <row r="175" spans="1:5" ht="12.75" customHeight="1">
      <c r="A175" s="132"/>
      <c r="B175" s="132"/>
      <c r="C175" s="132" t="s">
        <v>1877</v>
      </c>
      <c r="D175" s="130">
        <v>1</v>
      </c>
      <c r="E175" s="132"/>
    </row>
    <row r="176" spans="1:5" ht="12.75" customHeight="1">
      <c r="A176" s="132"/>
      <c r="B176" s="132" t="s">
        <v>1878</v>
      </c>
      <c r="C176" s="132" t="s">
        <v>1876</v>
      </c>
      <c r="D176" s="130">
        <v>2</v>
      </c>
      <c r="E176" s="132"/>
    </row>
    <row r="177" spans="1:5" ht="12.75" customHeight="1">
      <c r="A177" s="132"/>
      <c r="B177" s="132"/>
      <c r="C177" s="132" t="s">
        <v>1877</v>
      </c>
      <c r="D177" s="130">
        <v>1</v>
      </c>
      <c r="E177" s="132"/>
    </row>
    <row r="178" spans="1:5" ht="12.75" customHeight="1">
      <c r="A178" s="132"/>
      <c r="B178" s="132"/>
      <c r="C178" s="132"/>
      <c r="D178" s="130"/>
      <c r="E178" s="132"/>
    </row>
    <row r="179" spans="1:5" ht="12.75" customHeight="1">
      <c r="A179" s="132"/>
      <c r="B179" s="132" t="s">
        <v>1879</v>
      </c>
      <c r="C179" s="132" t="s">
        <v>1876</v>
      </c>
      <c r="D179" s="130">
        <v>2</v>
      </c>
      <c r="E179" s="132"/>
    </row>
    <row r="180" spans="1:5" ht="12.75" customHeight="1">
      <c r="A180" s="132"/>
      <c r="B180" s="132"/>
      <c r="C180" s="132" t="s">
        <v>1877</v>
      </c>
      <c r="D180" s="130">
        <v>1</v>
      </c>
      <c r="E180" s="132"/>
    </row>
    <row r="181" spans="1:5" ht="12.75" customHeight="1">
      <c r="A181" s="132"/>
      <c r="B181" s="132"/>
      <c r="C181" s="132"/>
      <c r="D181" s="132"/>
      <c r="E181" s="130"/>
    </row>
    <row r="182" spans="1:5" ht="12.75" customHeight="1">
      <c r="A182" s="132"/>
      <c r="B182" s="132" t="s">
        <v>1880</v>
      </c>
      <c r="C182" s="132"/>
      <c r="D182" s="132">
        <v>100</v>
      </c>
      <c r="E182" s="130">
        <f>SUM(E11:E180)</f>
        <v>0</v>
      </c>
    </row>
    <row r="183" spans="1:5" ht="12.75" customHeight="1">
      <c r="A183" s="132"/>
      <c r="B183" s="132" t="s">
        <v>1014</v>
      </c>
      <c r="C183" s="132"/>
      <c r="D183" s="132"/>
      <c r="E183" s="130" t="str">
        <f>IF(E182&gt;=70,"I",IF(E182&gt;=50,"II",IF(E182&gt;=30,"III",IF(E182&lt;30,"IV"," "))))</f>
        <v>IV</v>
      </c>
    </row>
    <row r="184" spans="1:5" ht="12.75" customHeight="1"/>
    <row r="185" spans="1:5" ht="12.75" customHeight="1"/>
    <row r="186" spans="1:5" ht="12.75" customHeight="1">
      <c r="B186" s="156" t="s">
        <v>1881</v>
      </c>
      <c r="C186" s="157" t="s">
        <v>1882</v>
      </c>
    </row>
    <row r="187" spans="1:5" ht="12.75" customHeight="1">
      <c r="B187" s="158" t="s">
        <v>1883</v>
      </c>
      <c r="C187" s="159" t="s">
        <v>1884</v>
      </c>
    </row>
    <row r="188" spans="1:5" ht="12.75" customHeight="1">
      <c r="B188" s="158" t="s">
        <v>1885</v>
      </c>
      <c r="C188" s="159" t="s">
        <v>1886</v>
      </c>
    </row>
    <row r="189" spans="1:5" ht="13.5" customHeight="1">
      <c r="B189" s="160" t="s">
        <v>1887</v>
      </c>
      <c r="C189" s="134" t="s">
        <v>1888</v>
      </c>
    </row>
    <row r="190" spans="1:5" ht="12.75" customHeight="1"/>
    <row r="191" spans="1:5" ht="12.75" customHeight="1"/>
    <row r="192" spans="1:5"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E1"/>
    <mergeCell ref="A2:E2"/>
    <mergeCell ref="B6:C6"/>
    <mergeCell ref="B7:C7"/>
    <mergeCell ref="B8:C8"/>
  </mergeCells>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66FF"/>
  </sheetPr>
  <dimension ref="A1:Z1000"/>
  <sheetViews>
    <sheetView workbookViewId="0">
      <selection activeCell="G26" sqref="G26"/>
    </sheetView>
  </sheetViews>
  <sheetFormatPr defaultColWidth="12.5546875" defaultRowHeight="15" customHeight="1"/>
  <cols>
    <col min="1" max="1" width="4.44140625" customWidth="1"/>
    <col min="2" max="2" width="19.5546875" customWidth="1"/>
    <col min="3" max="3" width="13.44140625" customWidth="1"/>
    <col min="4" max="4" width="12.44140625" customWidth="1"/>
    <col min="5" max="5" width="9.109375" customWidth="1"/>
    <col min="6" max="6" width="9.88671875" customWidth="1"/>
    <col min="7" max="7" width="15" customWidth="1"/>
    <col min="8" max="8" width="30" customWidth="1"/>
    <col min="9" max="9" width="52" customWidth="1"/>
    <col min="10" max="10" width="24.109375" customWidth="1"/>
    <col min="11" max="26" width="8" customWidth="1"/>
  </cols>
  <sheetData>
    <row r="1" spans="1:26" ht="15" customHeight="1">
      <c r="A1" s="123" t="s">
        <v>1889</v>
      </c>
    </row>
    <row r="2" spans="1:26" ht="15" customHeight="1">
      <c r="A2" s="123" t="s">
        <v>2010</v>
      </c>
    </row>
    <row r="3" spans="1:26" ht="12.75" customHeight="1"/>
    <row r="4" spans="1:26" ht="37.5" customHeight="1">
      <c r="A4" s="161" t="s">
        <v>0</v>
      </c>
      <c r="B4" s="161" t="s">
        <v>858</v>
      </c>
      <c r="C4" s="161" t="s">
        <v>1324</v>
      </c>
      <c r="D4" s="161" t="s">
        <v>1890</v>
      </c>
      <c r="E4" s="161" t="s">
        <v>1891</v>
      </c>
      <c r="F4" s="161" t="s">
        <v>1892</v>
      </c>
      <c r="G4" s="161" t="s">
        <v>1893</v>
      </c>
      <c r="H4" s="161" t="s">
        <v>1894</v>
      </c>
      <c r="I4" s="161" t="s">
        <v>1895</v>
      </c>
      <c r="J4" s="161" t="s">
        <v>1896</v>
      </c>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63">
        <v>9</v>
      </c>
      <c r="J5" s="163">
        <v>10</v>
      </c>
      <c r="K5" s="11"/>
      <c r="L5" s="11"/>
      <c r="M5" s="11"/>
      <c r="N5" s="11"/>
      <c r="O5" s="11"/>
      <c r="P5" s="11"/>
      <c r="Q5" s="11"/>
      <c r="R5" s="11"/>
      <c r="S5" s="11"/>
      <c r="T5" s="11"/>
      <c r="U5" s="11"/>
      <c r="V5" s="11"/>
      <c r="W5" s="11"/>
      <c r="X5" s="11"/>
      <c r="Y5" s="11"/>
      <c r="Z5" s="11"/>
    </row>
    <row r="6" spans="1:26" ht="12.75" customHeight="1">
      <c r="A6" s="164">
        <v>1</v>
      </c>
      <c r="B6" s="54"/>
      <c r="C6" s="8" t="str">
        <f>SASARAN!$C$8</f>
        <v>PURWODADI</v>
      </c>
      <c r="D6" s="8" t="s">
        <v>1897</v>
      </c>
      <c r="E6" s="8"/>
      <c r="F6" s="8"/>
      <c r="G6" s="165"/>
      <c r="H6" s="8"/>
      <c r="I6" s="8"/>
      <c r="J6" s="8"/>
    </row>
    <row r="7" spans="1:26" ht="12.75" customHeight="1">
      <c r="A7" s="158"/>
      <c r="B7" s="120"/>
      <c r="C7" s="8" t="str">
        <f>SASARAN!$C$9</f>
        <v>POLOWIJEN</v>
      </c>
      <c r="D7" s="8" t="s">
        <v>1897</v>
      </c>
      <c r="E7" s="8"/>
      <c r="F7" s="8"/>
      <c r="G7" s="165"/>
      <c r="H7" s="8"/>
      <c r="I7" s="8"/>
      <c r="J7" s="8"/>
    </row>
    <row r="8" spans="1:26" ht="12.75" customHeight="1">
      <c r="A8" s="158"/>
      <c r="B8" s="120"/>
      <c r="C8" s="8" t="str">
        <f>SASARAN!$C$10</f>
        <v>BALEARJOSARI</v>
      </c>
      <c r="D8" s="8" t="s">
        <v>1897</v>
      </c>
      <c r="E8" s="8"/>
      <c r="F8" s="8"/>
      <c r="G8" s="165"/>
      <c r="H8" s="8"/>
      <c r="I8" s="8"/>
      <c r="J8" s="8"/>
    </row>
    <row r="9" spans="1:26" ht="12.75" customHeight="1">
      <c r="A9" s="158"/>
      <c r="B9" s="120"/>
      <c r="C9" s="8">
        <f>SASARAN!$C$11</f>
        <v>0</v>
      </c>
      <c r="D9" s="8" t="s">
        <v>1897</v>
      </c>
      <c r="E9" s="8"/>
      <c r="F9" s="8"/>
      <c r="G9" s="165"/>
      <c r="H9" s="8"/>
      <c r="I9" s="8"/>
      <c r="J9" s="8"/>
    </row>
    <row r="10" spans="1:26" ht="12.75" customHeight="1">
      <c r="A10" s="158"/>
      <c r="B10" s="120"/>
      <c r="C10" s="8"/>
      <c r="D10" s="8"/>
      <c r="E10" s="8"/>
      <c r="F10" s="8"/>
      <c r="G10" s="8"/>
      <c r="H10" s="8"/>
      <c r="I10" s="8"/>
      <c r="J10" s="8"/>
    </row>
    <row r="11" spans="1:26" ht="12.75" customHeight="1">
      <c r="A11" s="158"/>
      <c r="B11" s="120"/>
      <c r="C11" s="8"/>
      <c r="D11" s="8"/>
      <c r="E11" s="8"/>
      <c r="F11" s="8"/>
      <c r="G11" s="8"/>
      <c r="H11" s="8"/>
      <c r="I11" s="8"/>
      <c r="J11" s="8"/>
    </row>
    <row r="12" spans="1:26" ht="12.75" customHeight="1">
      <c r="A12" s="158"/>
      <c r="B12" s="120"/>
      <c r="C12" s="8"/>
      <c r="D12" s="8"/>
      <c r="E12" s="8"/>
      <c r="F12" s="8"/>
      <c r="G12" s="8"/>
      <c r="H12" s="8"/>
      <c r="I12" s="8"/>
      <c r="J12" s="8"/>
    </row>
    <row r="13" spans="1:26" ht="12.75" customHeight="1">
      <c r="A13" s="158"/>
      <c r="B13" s="120"/>
      <c r="C13" s="131"/>
      <c r="D13" s="8"/>
      <c r="E13" s="8"/>
      <c r="F13" s="8"/>
      <c r="G13" s="8"/>
      <c r="H13" s="8"/>
      <c r="I13" s="8"/>
      <c r="J13" s="8"/>
    </row>
    <row r="14" spans="1:26" ht="12.75" customHeight="1">
      <c r="A14" s="158"/>
      <c r="B14" s="120"/>
      <c r="C14" s="131"/>
      <c r="D14" s="8"/>
      <c r="E14" s="8"/>
      <c r="F14" s="8"/>
      <c r="G14" s="8"/>
      <c r="H14" s="8"/>
      <c r="I14" s="8"/>
      <c r="J14" s="8"/>
    </row>
    <row r="15" spans="1:26" ht="12.75" customHeight="1">
      <c r="A15" s="160"/>
      <c r="B15" s="35"/>
      <c r="C15" s="131"/>
      <c r="D15" s="8"/>
      <c r="E15" s="8"/>
      <c r="F15" s="8"/>
      <c r="G15" s="8"/>
      <c r="H15" s="8"/>
      <c r="I15" s="8"/>
      <c r="J15" s="8"/>
    </row>
    <row r="16" spans="1:26" ht="12.75" customHeight="1"/>
    <row r="17" spans="5:7" ht="12.75" customHeight="1"/>
    <row r="18" spans="5:7" ht="12.75" customHeight="1"/>
    <row r="19" spans="5:7" ht="12.75" customHeight="1"/>
    <row r="20" spans="5:7" ht="12.75" customHeight="1">
      <c r="E20" s="13"/>
      <c r="F20" s="13"/>
      <c r="G20" s="13"/>
    </row>
    <row r="21" spans="5:7" ht="12.75" customHeight="1">
      <c r="E21" s="13"/>
      <c r="F21" s="13"/>
      <c r="G21" s="13"/>
    </row>
    <row r="22" spans="5:7" ht="12.75" customHeight="1">
      <c r="E22" s="13"/>
      <c r="F22" s="13"/>
      <c r="G22" s="13"/>
    </row>
    <row r="23" spans="5:7" ht="12.75" customHeight="1">
      <c r="E23" s="13"/>
      <c r="F23" s="13"/>
      <c r="G23" s="13"/>
    </row>
    <row r="24" spans="5:7" ht="12.75" customHeight="1">
      <c r="E24" s="13"/>
      <c r="F24" s="13"/>
      <c r="G24" s="13"/>
    </row>
    <row r="25" spans="5:7" ht="12.75" customHeight="1">
      <c r="E25" s="13"/>
      <c r="F25" s="13"/>
      <c r="G25" s="13"/>
    </row>
    <row r="26" spans="5:7" ht="12.75" customHeight="1"/>
    <row r="27" spans="5:7" ht="12.75" customHeight="1"/>
    <row r="28" spans="5:7" ht="12.75" customHeight="1"/>
    <row r="29" spans="5:7" ht="12.75" customHeight="1"/>
    <row r="30" spans="5:7" ht="12.75" customHeight="1"/>
    <row r="31" spans="5:7" ht="12.75" customHeight="1"/>
    <row r="32" spans="5: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66FF"/>
  </sheetPr>
  <dimension ref="A1:Z1000"/>
  <sheetViews>
    <sheetView workbookViewId="0">
      <selection activeCell="D29" sqref="D29"/>
    </sheetView>
  </sheetViews>
  <sheetFormatPr defaultColWidth="12.5546875" defaultRowHeight="15" customHeight="1"/>
  <cols>
    <col min="1" max="1" width="4.44140625" customWidth="1"/>
    <col min="2" max="2" width="14.44140625" customWidth="1"/>
    <col min="3" max="3" width="18.5546875" customWidth="1"/>
    <col min="4" max="4" width="12.44140625" customWidth="1"/>
    <col min="5" max="5" width="20.44140625" customWidth="1"/>
    <col min="6" max="6" width="37" customWidth="1"/>
    <col min="7" max="7" width="27.44140625" customWidth="1"/>
    <col min="8" max="8" width="39.44140625" customWidth="1"/>
    <col min="9" max="9" width="89.44140625" customWidth="1"/>
    <col min="10" max="10" width="24.5546875" customWidth="1"/>
    <col min="11" max="11" width="9.109375" customWidth="1"/>
    <col min="12" max="26" width="8" customWidth="1"/>
  </cols>
  <sheetData>
    <row r="1" spans="1:26" ht="15" customHeight="1">
      <c r="A1" s="123" t="s">
        <v>1898</v>
      </c>
    </row>
    <row r="2" spans="1:26" ht="15" customHeight="1">
      <c r="A2" s="123" t="s">
        <v>2010</v>
      </c>
    </row>
    <row r="3" spans="1:26" ht="12.75" customHeight="1"/>
    <row r="4" spans="1:26" ht="37.5" customHeight="1">
      <c r="A4" s="161" t="s">
        <v>0</v>
      </c>
      <c r="B4" s="161" t="s">
        <v>858</v>
      </c>
      <c r="C4" s="161" t="s">
        <v>1324</v>
      </c>
      <c r="D4" s="161" t="s">
        <v>1890</v>
      </c>
      <c r="E4" s="161" t="s">
        <v>1891</v>
      </c>
      <c r="F4" s="161" t="s">
        <v>1892</v>
      </c>
      <c r="G4" s="161" t="s">
        <v>1893</v>
      </c>
      <c r="H4" s="161" t="s">
        <v>1899</v>
      </c>
      <c r="I4" s="161" t="s">
        <v>1895</v>
      </c>
      <c r="J4" s="161" t="s">
        <v>1896</v>
      </c>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63">
        <v>9</v>
      </c>
      <c r="J5" s="163">
        <v>10</v>
      </c>
      <c r="K5" s="11"/>
      <c r="L5" s="11"/>
      <c r="M5" s="11"/>
      <c r="N5" s="11"/>
      <c r="O5" s="11"/>
      <c r="P5" s="11"/>
      <c r="Q5" s="11"/>
      <c r="R5" s="11"/>
      <c r="S5" s="11"/>
      <c r="T5" s="11"/>
      <c r="U5" s="11"/>
      <c r="V5" s="11"/>
      <c r="W5" s="11"/>
      <c r="X5" s="11"/>
      <c r="Y5" s="11"/>
      <c r="Z5" s="11"/>
    </row>
    <row r="6" spans="1:26" ht="12.75" customHeight="1">
      <c r="A6" s="164">
        <v>1</v>
      </c>
      <c r="B6" s="54"/>
      <c r="C6" s="8" t="str">
        <f>SASARAN!$C$8</f>
        <v>PURWODADI</v>
      </c>
      <c r="D6" s="8"/>
      <c r="E6" s="8"/>
      <c r="F6" s="8"/>
      <c r="G6" s="8"/>
      <c r="H6" s="8"/>
      <c r="I6" s="8"/>
      <c r="J6" s="8"/>
    </row>
    <row r="7" spans="1:26" ht="12.75" customHeight="1">
      <c r="A7" s="65"/>
      <c r="B7" s="120"/>
      <c r="C7" s="8"/>
      <c r="D7" s="8"/>
      <c r="E7" s="8"/>
      <c r="F7" s="8"/>
      <c r="G7" s="8"/>
      <c r="H7" s="8"/>
      <c r="I7" s="8"/>
      <c r="J7" s="8"/>
    </row>
    <row r="8" spans="1:26" ht="12.75" customHeight="1">
      <c r="A8" s="65"/>
      <c r="B8" s="120"/>
      <c r="C8" s="8"/>
      <c r="D8" s="8"/>
      <c r="E8" s="8"/>
      <c r="F8" s="8"/>
      <c r="G8" s="165"/>
      <c r="H8" s="8"/>
      <c r="I8" s="8"/>
      <c r="J8" s="8"/>
    </row>
    <row r="9" spans="1:26" ht="12.75" customHeight="1">
      <c r="A9" s="158"/>
      <c r="B9" s="120"/>
      <c r="C9" s="8" t="str">
        <f>SASARAN!$C$9</f>
        <v>POLOWIJEN</v>
      </c>
      <c r="D9" s="8"/>
      <c r="E9" s="8"/>
      <c r="F9" s="127"/>
      <c r="G9" s="165"/>
      <c r="H9" s="8"/>
      <c r="I9" s="8"/>
      <c r="J9" s="8"/>
    </row>
    <row r="10" spans="1:26" ht="12.75" customHeight="1">
      <c r="A10" s="158"/>
      <c r="B10" s="120"/>
      <c r="C10" s="8" t="str">
        <f>SASARAN!$C$10</f>
        <v>BALEARJOSARI</v>
      </c>
      <c r="D10" s="8"/>
      <c r="E10" s="8"/>
      <c r="F10" s="8"/>
      <c r="G10" s="8"/>
      <c r="H10" s="8"/>
      <c r="I10" s="8"/>
      <c r="J10" s="8"/>
    </row>
    <row r="11" spans="1:26" ht="12.75" customHeight="1">
      <c r="A11" s="158"/>
      <c r="B11" s="120"/>
      <c r="C11" s="8"/>
      <c r="D11" s="8"/>
      <c r="E11" s="8"/>
      <c r="F11" s="127"/>
      <c r="G11" s="165"/>
      <c r="H11" s="8"/>
      <c r="I11" s="127"/>
      <c r="J11" s="8"/>
    </row>
    <row r="12" spans="1:26" ht="12.75" customHeight="1">
      <c r="A12" s="158"/>
      <c r="B12" s="120"/>
      <c r="C12" s="8">
        <f>SASARAN!$C$11</f>
        <v>0</v>
      </c>
      <c r="D12" s="36"/>
      <c r="E12" s="36"/>
      <c r="F12" s="36"/>
      <c r="G12" s="36"/>
      <c r="H12" s="36"/>
      <c r="I12" s="36"/>
      <c r="J12" s="36"/>
    </row>
    <row r="13" spans="1:26" ht="12.75" customHeight="1">
      <c r="A13" s="158"/>
      <c r="B13" s="120"/>
      <c r="C13" s="8"/>
      <c r="D13" s="8"/>
      <c r="E13" s="8"/>
      <c r="F13" s="8"/>
      <c r="G13" s="8"/>
      <c r="H13" s="8"/>
      <c r="I13" s="8"/>
      <c r="J13" s="8"/>
    </row>
    <row r="14" spans="1:26" ht="12.75" customHeight="1">
      <c r="A14" s="158"/>
      <c r="B14" s="120"/>
      <c r="C14" s="8"/>
      <c r="D14" s="8"/>
      <c r="E14" s="8"/>
      <c r="F14" s="8"/>
      <c r="G14" s="8"/>
      <c r="H14" s="8"/>
      <c r="I14" s="8"/>
      <c r="J14" s="8"/>
    </row>
    <row r="15" spans="1:26" ht="12.75" customHeight="1">
      <c r="A15" s="158"/>
      <c r="B15" s="120"/>
      <c r="C15" s="131"/>
      <c r="D15" s="8"/>
      <c r="E15" s="8"/>
      <c r="F15" s="8"/>
      <c r="G15" s="8"/>
      <c r="H15" s="8"/>
      <c r="I15" s="8"/>
      <c r="J15" s="8"/>
    </row>
    <row r="16" spans="1:26" ht="12.75" customHeight="1">
      <c r="A16" s="158"/>
      <c r="B16" s="120"/>
      <c r="C16" s="131"/>
      <c r="D16" s="8"/>
      <c r="E16" s="8"/>
      <c r="F16" s="8"/>
      <c r="G16" s="8"/>
      <c r="H16" s="8"/>
      <c r="I16" s="8"/>
      <c r="J16" s="8"/>
    </row>
    <row r="17" spans="1:10" ht="12.75" customHeight="1">
      <c r="A17" s="158"/>
      <c r="B17" s="120"/>
      <c r="C17" s="131"/>
      <c r="D17" s="8"/>
      <c r="E17" s="8"/>
      <c r="F17" s="8"/>
      <c r="G17" s="8"/>
      <c r="H17" s="8"/>
      <c r="I17" s="8"/>
      <c r="J17" s="8"/>
    </row>
    <row r="18" spans="1:10" ht="12.75" customHeight="1">
      <c r="A18" s="160"/>
      <c r="B18" s="35"/>
      <c r="C18" s="131"/>
      <c r="D18" s="8"/>
      <c r="E18" s="8"/>
      <c r="F18" s="8"/>
      <c r="G18" s="8"/>
      <c r="H18" s="8"/>
      <c r="I18" s="8"/>
      <c r="J18" s="8"/>
    </row>
    <row r="19" spans="1:10" ht="12.75" customHeight="1"/>
    <row r="20" spans="1:10" ht="12.75" customHeight="1"/>
    <row r="21" spans="1:10" ht="12.75" customHeight="1"/>
    <row r="22" spans="1:10" ht="12.75" customHeight="1"/>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0:11" ht="12.75" customHeight="1"/>
    <row r="50" spans="10:11" ht="12.75" customHeight="1"/>
    <row r="51" spans="10:11" ht="12.75" customHeight="1"/>
    <row r="52" spans="10:11" ht="12.75" customHeight="1"/>
    <row r="53" spans="10:11" ht="12.75" customHeight="1"/>
    <row r="54" spans="10:11" ht="12.75" customHeight="1"/>
    <row r="55" spans="10:11" ht="12.75" customHeight="1"/>
    <row r="56" spans="10:11" ht="12.75" customHeight="1">
      <c r="K56" s="14">
        <v>2</v>
      </c>
    </row>
    <row r="57" spans="10:11" ht="12.75" customHeight="1">
      <c r="J57" s="14">
        <v>1</v>
      </c>
    </row>
    <row r="58" spans="10:11" ht="12.75" customHeight="1"/>
    <row r="59" spans="10:11" ht="12.75" customHeight="1"/>
    <row r="60" spans="10:11" ht="12.75" customHeight="1"/>
    <row r="61" spans="10:11" ht="12.75" customHeight="1"/>
    <row r="62" spans="10:11" ht="12.75" customHeight="1"/>
    <row r="63" spans="10:11" ht="12.75" customHeight="1"/>
    <row r="64" spans="10:11" ht="12.75" customHeight="1"/>
    <row r="65" spans="10:10" ht="12.75" customHeight="1"/>
    <row r="66" spans="10:10" ht="12.75" customHeight="1"/>
    <row r="67" spans="10:10" ht="12.75" customHeight="1"/>
    <row r="68" spans="10:10" ht="12.75" customHeight="1"/>
    <row r="69" spans="10:10" ht="12.75" customHeight="1"/>
    <row r="70" spans="10:10" ht="12.75" customHeight="1"/>
    <row r="71" spans="10:10" ht="12.75" customHeight="1"/>
    <row r="72" spans="10:10" ht="12.75" customHeight="1"/>
    <row r="73" spans="10:10" ht="12.75" customHeight="1"/>
    <row r="74" spans="10:10" ht="12.75" customHeight="1"/>
    <row r="75" spans="10:10" ht="12.75" customHeight="1"/>
    <row r="76" spans="10:10" ht="12.75" customHeight="1"/>
    <row r="77" spans="10:10" ht="12.75" customHeight="1"/>
    <row r="78" spans="10:10" ht="12.75" customHeight="1">
      <c r="J78" s="14">
        <v>2</v>
      </c>
    </row>
    <row r="79" spans="10:10" ht="12.75" customHeight="1"/>
    <row r="80" spans="10:10" ht="12.75" customHeight="1"/>
    <row r="81" spans="10:10" ht="12.75" customHeight="1"/>
    <row r="82" spans="10:10" ht="12.75" customHeight="1"/>
    <row r="83" spans="10:10" ht="12.75" customHeight="1"/>
    <row r="84" spans="10:10" ht="12.75" customHeight="1"/>
    <row r="85" spans="10:10" ht="12.75" customHeight="1"/>
    <row r="86" spans="10:10" ht="12.75" customHeight="1"/>
    <row r="87" spans="10:10" ht="12.75" customHeight="1"/>
    <row r="88" spans="10:10" ht="12.75" customHeight="1"/>
    <row r="89" spans="10:10" ht="12.75" customHeight="1"/>
    <row r="90" spans="10:10" ht="12.75" customHeight="1"/>
    <row r="91" spans="10:10" ht="12.75" customHeight="1"/>
    <row r="92" spans="10:10" ht="12.75" customHeight="1"/>
    <row r="93" spans="10:10" ht="12.75" customHeight="1">
      <c r="J93" s="14">
        <v>4</v>
      </c>
    </row>
    <row r="94" spans="10:10" ht="12.75" customHeight="1"/>
    <row r="95" spans="10:10" ht="12.75" customHeight="1"/>
    <row r="96" spans="10:10" ht="12.75" customHeight="1"/>
    <row r="97" spans="9:11" ht="12.75" customHeight="1">
      <c r="K97" s="14">
        <v>2</v>
      </c>
    </row>
    <row r="98" spans="9:11" ht="12.75" customHeight="1"/>
    <row r="99" spans="9:11" ht="12.75" customHeight="1"/>
    <row r="100" spans="9:11" ht="12.75" customHeight="1"/>
    <row r="101" spans="9:11" ht="12.75" customHeight="1"/>
    <row r="102" spans="9:11" ht="12.75" customHeight="1">
      <c r="I102" s="14">
        <v>2</v>
      </c>
      <c r="J102" s="14">
        <v>2</v>
      </c>
      <c r="K102" s="14">
        <v>2</v>
      </c>
    </row>
    <row r="103" spans="9:11" ht="12.75" customHeight="1"/>
    <row r="104" spans="9:11" ht="12.75" customHeight="1"/>
    <row r="105" spans="9:11" ht="12.75" customHeight="1"/>
    <row r="106" spans="9:11" ht="12.75" customHeight="1"/>
    <row r="107" spans="9:11" ht="12.75" customHeight="1"/>
    <row r="108" spans="9:11" ht="12.75" customHeight="1"/>
    <row r="109" spans="9:11" ht="12.75" customHeight="1"/>
    <row r="110" spans="9:11" ht="12.75" customHeight="1"/>
    <row r="111" spans="9:11" ht="12.75" customHeight="1">
      <c r="K111" s="14">
        <v>4</v>
      </c>
    </row>
    <row r="112" spans="9:11" ht="12.75" customHeight="1"/>
    <row r="113" spans="9:11" ht="12.75" customHeight="1"/>
    <row r="114" spans="9:11" ht="12.75" customHeight="1"/>
    <row r="115" spans="9:11" ht="12.75" customHeight="1"/>
    <row r="116" spans="9:11" ht="12.75" customHeight="1"/>
    <row r="117" spans="9:11" ht="12.75" customHeight="1"/>
    <row r="118" spans="9:11" ht="12.75" customHeight="1">
      <c r="I118" s="14">
        <v>3</v>
      </c>
    </row>
    <row r="119" spans="9:11" ht="12.75" customHeight="1">
      <c r="K119" s="14">
        <v>2</v>
      </c>
    </row>
    <row r="120" spans="9:11" ht="12.75" customHeight="1"/>
    <row r="121" spans="9:11" ht="12.75" customHeight="1"/>
    <row r="122" spans="9:11" ht="12.75" customHeight="1">
      <c r="J122" s="14">
        <v>3</v>
      </c>
    </row>
    <row r="123" spans="9:11" ht="12.75" customHeight="1">
      <c r="I123" s="14">
        <v>2</v>
      </c>
      <c r="K123" s="14">
        <v>2</v>
      </c>
    </row>
    <row r="124" spans="9:11" ht="12.75" customHeight="1"/>
    <row r="125" spans="9:11" ht="12.75" customHeight="1">
      <c r="J125" s="14">
        <v>4</v>
      </c>
    </row>
    <row r="126" spans="9:11" ht="12.75" customHeight="1"/>
    <row r="127" spans="9:11" ht="12.75" customHeight="1">
      <c r="I127" s="14">
        <v>2</v>
      </c>
    </row>
    <row r="128" spans="9:11" ht="12.75" customHeight="1">
      <c r="K128" s="14">
        <v>1</v>
      </c>
    </row>
    <row r="129" spans="9:11" ht="12.75" customHeight="1"/>
    <row r="130" spans="9:11" ht="12.75" customHeight="1"/>
    <row r="131" spans="9:11" ht="12.75" customHeight="1"/>
    <row r="132" spans="9:11" ht="12.75" customHeight="1"/>
    <row r="133" spans="9:11" ht="12.75" customHeight="1"/>
    <row r="134" spans="9:11" ht="12.75" customHeight="1"/>
    <row r="135" spans="9:11" ht="12.75" customHeight="1"/>
    <row r="136" spans="9:11" ht="12.75" customHeight="1">
      <c r="I136" s="14">
        <v>2</v>
      </c>
      <c r="J136" s="14">
        <v>2</v>
      </c>
    </row>
    <row r="137" spans="9:11" ht="12.75" customHeight="1"/>
    <row r="138" spans="9:11" ht="12.75" customHeight="1"/>
    <row r="139" spans="9:11" ht="12.75" customHeight="1"/>
    <row r="140" spans="9:11" ht="12.75" customHeight="1"/>
    <row r="141" spans="9:11" ht="12.75" customHeight="1"/>
    <row r="142" spans="9:11" ht="12.75" customHeight="1">
      <c r="J142" s="14">
        <v>2</v>
      </c>
    </row>
    <row r="143" spans="9:11" ht="12.75" customHeight="1">
      <c r="K143" s="14">
        <v>1</v>
      </c>
    </row>
    <row r="144" spans="9:11" ht="12.75" customHeight="1"/>
    <row r="145" spans="9:11" ht="12.75" customHeight="1"/>
    <row r="146" spans="9:11" ht="12.75" customHeight="1"/>
    <row r="147" spans="9:11" ht="12.75" customHeight="1"/>
    <row r="148" spans="9:11" ht="12.75" customHeight="1"/>
    <row r="149" spans="9:11" ht="12.75" customHeight="1">
      <c r="I149" s="14">
        <v>3</v>
      </c>
    </row>
    <row r="150" spans="9:11" ht="12.75" customHeight="1">
      <c r="J150" s="14">
        <v>2</v>
      </c>
    </row>
    <row r="151" spans="9:11" ht="12.75" customHeight="1"/>
    <row r="152" spans="9:11" ht="12.75" customHeight="1"/>
    <row r="153" spans="9:11" ht="12.75" customHeight="1"/>
    <row r="154" spans="9:11" ht="12.75" customHeight="1"/>
    <row r="155" spans="9:11" ht="12.75" customHeight="1"/>
    <row r="156" spans="9:11" ht="12.75" customHeight="1"/>
    <row r="157" spans="9:11" ht="12.75" customHeight="1"/>
    <row r="158" spans="9:11" ht="12.75" customHeight="1"/>
    <row r="159" spans="9:11" ht="12.75" customHeight="1">
      <c r="I159" s="14">
        <f t="shared" ref="I159:K159" si="0">SUM(I18:I157)</f>
        <v>14</v>
      </c>
      <c r="J159" s="14">
        <f t="shared" si="0"/>
        <v>22</v>
      </c>
      <c r="K159" s="14">
        <f t="shared" si="0"/>
        <v>16</v>
      </c>
    </row>
    <row r="160" spans="9:11"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66FF"/>
  </sheetPr>
  <dimension ref="A1:Z1000"/>
  <sheetViews>
    <sheetView workbookViewId="0">
      <selection activeCell="D28" sqref="D28"/>
    </sheetView>
  </sheetViews>
  <sheetFormatPr defaultColWidth="12.5546875" defaultRowHeight="15" customHeight="1"/>
  <cols>
    <col min="1" max="1" width="4.44140625" customWidth="1"/>
    <col min="2" max="2" width="19.5546875" customWidth="1"/>
    <col min="3" max="3" width="18.5546875" customWidth="1"/>
    <col min="4" max="4" width="32" customWidth="1"/>
    <col min="5" max="5" width="23.44140625" customWidth="1"/>
    <col min="6" max="6" width="59.44140625" customWidth="1"/>
    <col min="7" max="7" width="21.44140625" customWidth="1"/>
    <col min="8" max="8" width="28.88671875" customWidth="1"/>
    <col min="9" max="26" width="8" customWidth="1"/>
  </cols>
  <sheetData>
    <row r="1" spans="1:26" ht="15" customHeight="1">
      <c r="A1" s="123" t="s">
        <v>1900</v>
      </c>
    </row>
    <row r="2" spans="1:26" ht="15" customHeight="1">
      <c r="A2" s="123" t="s">
        <v>2010</v>
      </c>
    </row>
    <row r="3" spans="1:26" ht="12.75" customHeight="1"/>
    <row r="4" spans="1:26" ht="37.5" customHeight="1">
      <c r="A4" s="161" t="s">
        <v>0</v>
      </c>
      <c r="B4" s="161" t="s">
        <v>858</v>
      </c>
      <c r="C4" s="161" t="s">
        <v>1324</v>
      </c>
      <c r="D4" s="161" t="s">
        <v>1901</v>
      </c>
      <c r="E4" s="161" t="s">
        <v>1902</v>
      </c>
      <c r="F4" s="161" t="s">
        <v>1903</v>
      </c>
      <c r="G4" s="161" t="s">
        <v>1904</v>
      </c>
      <c r="H4" s="161" t="s">
        <v>1905</v>
      </c>
      <c r="I4" s="107"/>
      <c r="J4" s="107"/>
      <c r="K4" s="107"/>
      <c r="L4" s="107"/>
      <c r="M4" s="107"/>
      <c r="N4" s="107"/>
      <c r="O4" s="107"/>
      <c r="P4" s="107"/>
      <c r="Q4" s="107"/>
      <c r="R4" s="107"/>
      <c r="S4" s="107"/>
      <c r="T4" s="107"/>
      <c r="U4" s="107"/>
      <c r="V4" s="107"/>
      <c r="W4" s="107"/>
      <c r="X4" s="107"/>
      <c r="Y4" s="107"/>
      <c r="Z4" s="107"/>
    </row>
    <row r="5" spans="1:26" ht="12.75" customHeight="1">
      <c r="A5" s="162">
        <v>1</v>
      </c>
      <c r="B5" s="162">
        <v>2</v>
      </c>
      <c r="C5" s="163">
        <v>3</v>
      </c>
      <c r="D5" s="163">
        <v>4</v>
      </c>
      <c r="E5" s="163">
        <v>5</v>
      </c>
      <c r="F5" s="163">
        <v>6</v>
      </c>
      <c r="G5" s="163">
        <v>7</v>
      </c>
      <c r="H5" s="163">
        <v>8</v>
      </c>
      <c r="I5" s="11"/>
      <c r="J5" s="11"/>
      <c r="K5" s="11"/>
      <c r="L5" s="11"/>
      <c r="M5" s="11"/>
      <c r="N5" s="11"/>
      <c r="O5" s="11"/>
      <c r="P5" s="11"/>
      <c r="Q5" s="11"/>
      <c r="R5" s="11"/>
      <c r="S5" s="11"/>
      <c r="T5" s="11"/>
      <c r="U5" s="11"/>
      <c r="V5" s="11"/>
      <c r="W5" s="11"/>
      <c r="X5" s="11"/>
      <c r="Y5" s="11"/>
      <c r="Z5" s="11"/>
    </row>
    <row r="6" spans="1:26" ht="12.75" customHeight="1">
      <c r="A6" s="164">
        <v>1</v>
      </c>
      <c r="B6" s="54" t="str">
        <f>SASARAN!B4</f>
        <v>Puskesmas : Polowijen</v>
      </c>
      <c r="C6" s="8" t="str">
        <f>SASARAN!$C$8</f>
        <v>PURWODADI</v>
      </c>
      <c r="D6" s="8"/>
      <c r="E6" s="8"/>
      <c r="F6" s="8"/>
      <c r="G6" s="8"/>
      <c r="H6" s="8"/>
    </row>
    <row r="7" spans="1:26" ht="12.75" customHeight="1">
      <c r="A7" s="65"/>
      <c r="B7" s="120"/>
      <c r="C7" s="8"/>
      <c r="D7" s="8"/>
      <c r="E7" s="8"/>
      <c r="F7" s="8"/>
      <c r="G7" s="8"/>
      <c r="H7" s="8"/>
    </row>
    <row r="8" spans="1:26" ht="12.75" customHeight="1">
      <c r="A8" s="65"/>
      <c r="B8" s="120"/>
      <c r="C8" s="8"/>
      <c r="D8" s="8"/>
      <c r="E8" s="8"/>
      <c r="F8" s="8"/>
      <c r="G8" s="8"/>
      <c r="H8" s="8"/>
    </row>
    <row r="9" spans="1:26" ht="12.75" customHeight="1">
      <c r="A9" s="65"/>
      <c r="B9" s="120"/>
      <c r="C9" s="8"/>
      <c r="D9" s="8"/>
      <c r="E9" s="8"/>
      <c r="F9" s="8"/>
      <c r="G9" s="8"/>
      <c r="H9" s="8"/>
    </row>
    <row r="10" spans="1:26" ht="12.75" customHeight="1">
      <c r="A10" s="65"/>
      <c r="B10" s="120"/>
      <c r="C10" s="8"/>
      <c r="D10" s="8"/>
      <c r="E10" s="8"/>
      <c r="F10" s="8"/>
      <c r="G10" s="8"/>
      <c r="H10" s="8"/>
    </row>
    <row r="11" spans="1:26" ht="12.75" customHeight="1">
      <c r="A11" s="158"/>
      <c r="B11" s="120"/>
      <c r="C11" s="8" t="str">
        <f>SASARAN!$C$9</f>
        <v>POLOWIJEN</v>
      </c>
      <c r="D11" s="8"/>
      <c r="E11" s="8"/>
      <c r="F11" s="8"/>
      <c r="G11" s="8"/>
      <c r="H11" s="8"/>
    </row>
    <row r="12" spans="1:26" ht="12.75" customHeight="1">
      <c r="A12" s="158"/>
      <c r="B12" s="120"/>
      <c r="C12" s="8" t="str">
        <f>SASARAN!$C$10</f>
        <v>BALEARJOSARI</v>
      </c>
      <c r="D12" s="8"/>
      <c r="E12" s="8"/>
      <c r="F12" s="8"/>
      <c r="G12" s="8"/>
      <c r="H12" s="8"/>
    </row>
    <row r="13" spans="1:26" ht="12.75" customHeight="1">
      <c r="A13" s="158"/>
      <c r="B13" s="120"/>
      <c r="C13" s="8"/>
      <c r="D13" s="8"/>
      <c r="E13" s="8"/>
      <c r="F13" s="8"/>
      <c r="G13" s="8"/>
      <c r="H13" s="8"/>
    </row>
    <row r="14" spans="1:26" ht="12.75" customHeight="1">
      <c r="A14" s="158"/>
      <c r="B14" s="120"/>
      <c r="C14" s="8"/>
      <c r="D14" s="8"/>
      <c r="E14" s="8"/>
      <c r="F14" s="8"/>
      <c r="G14" s="8"/>
      <c r="H14" s="8"/>
    </row>
    <row r="15" spans="1:26" ht="12.75" customHeight="1">
      <c r="A15" s="158"/>
      <c r="B15" s="120"/>
      <c r="C15" s="8">
        <f>SASARAN!$C$11</f>
        <v>0</v>
      </c>
      <c r="D15" s="36" t="s">
        <v>1050</v>
      </c>
      <c r="E15" s="36" t="s">
        <v>1050</v>
      </c>
      <c r="F15" s="36" t="s">
        <v>1050</v>
      </c>
      <c r="G15" s="36" t="s">
        <v>1050</v>
      </c>
      <c r="H15" s="36" t="s">
        <v>1050</v>
      </c>
    </row>
    <row r="16" spans="1:26" ht="12.75" customHeight="1">
      <c r="A16" s="158"/>
      <c r="B16" s="120"/>
      <c r="C16" s="8"/>
      <c r="D16" s="8"/>
      <c r="E16" s="8"/>
      <c r="F16" s="8"/>
      <c r="G16" s="8"/>
      <c r="H16" s="8"/>
    </row>
    <row r="17" spans="1:8" ht="12.75" customHeight="1">
      <c r="A17" s="158"/>
      <c r="B17" s="120"/>
      <c r="C17" s="8"/>
      <c r="D17" s="8"/>
      <c r="E17" s="8"/>
      <c r="F17" s="8"/>
      <c r="G17" s="8"/>
      <c r="H17" s="8"/>
    </row>
    <row r="18" spans="1:8" ht="12.75" customHeight="1">
      <c r="A18" s="158"/>
      <c r="B18" s="120"/>
      <c r="C18" s="131"/>
      <c r="D18" s="8"/>
      <c r="E18" s="8"/>
      <c r="F18" s="8"/>
      <c r="G18" s="8"/>
      <c r="H18" s="8"/>
    </row>
    <row r="19" spans="1:8" ht="12.75" customHeight="1">
      <c r="A19" s="158"/>
      <c r="B19" s="120"/>
      <c r="C19" s="131"/>
      <c r="D19" s="8"/>
      <c r="E19" s="8"/>
      <c r="F19" s="8"/>
      <c r="G19" s="8"/>
      <c r="H19" s="8"/>
    </row>
    <row r="20" spans="1:8" ht="12.75" customHeight="1">
      <c r="A20" s="158"/>
      <c r="B20" s="120"/>
      <c r="C20" s="131"/>
      <c r="D20" s="8"/>
      <c r="E20" s="8"/>
      <c r="F20" s="8"/>
      <c r="G20" s="8"/>
      <c r="H20" s="8"/>
    </row>
    <row r="21" spans="1:8" ht="12.75" customHeight="1">
      <c r="A21" s="160"/>
      <c r="B21" s="35"/>
      <c r="C21" s="131"/>
      <c r="D21" s="8"/>
      <c r="E21" s="8"/>
      <c r="F21" s="8"/>
      <c r="G21" s="8"/>
      <c r="H21" s="8"/>
    </row>
    <row r="22" spans="1:8" ht="12.75" customHeight="1"/>
    <row r="23" spans="1:8" ht="12.75" customHeight="1"/>
    <row r="24" spans="1:8" ht="12.75" customHeight="1"/>
    <row r="25" spans="1:8" ht="12.75" customHeight="1"/>
    <row r="26" spans="1:8" ht="12.75" customHeight="1"/>
    <row r="27" spans="1:8" ht="12.75" customHeight="1"/>
    <row r="28" spans="1:8" ht="12.75" customHeight="1"/>
    <row r="29" spans="1:8" ht="12.75" customHeight="1"/>
    <row r="30" spans="1:8" ht="12.75" customHeight="1"/>
    <row r="31" spans="1:8" ht="12.75" customHeight="1"/>
    <row r="32" spans="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election activeCell="G36" sqref="G36"/>
    </sheetView>
  </sheetViews>
  <sheetFormatPr defaultColWidth="12.5546875" defaultRowHeight="15" customHeight="1"/>
  <cols>
    <col min="1" max="6" width="9.109375" customWidth="1"/>
    <col min="7" max="2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JADWAL</vt:lpstr>
      <vt:lpstr>SASARAN</vt:lpstr>
      <vt:lpstr>1</vt:lpstr>
      <vt:lpstr>2</vt:lpstr>
      <vt:lpstr>3</vt:lpstr>
      <vt:lpstr>4</vt:lpstr>
      <vt:lpstr>5</vt:lpstr>
      <vt:lpstr>6</vt:lpstr>
      <vt:lpstr>7</vt:lpstr>
      <vt:lpstr>8</vt:lpstr>
      <vt:lpstr>9</vt:lpstr>
      <vt:lpstr>10</vt:lpstr>
      <vt:lpstr>11</vt:lpstr>
      <vt:lpstr>12</vt:lpstr>
      <vt:lpstr>Rekap1</vt:lpstr>
      <vt:lpstr>Rekap2</vt:lpstr>
      <vt:lpstr>Telaah Posy Balita</vt:lpstr>
      <vt:lpstr>KELSI</vt:lpstr>
      <vt:lpstr>Poskeskel </vt:lpstr>
      <vt:lpstr> POSKESTREN BARU</vt:lpstr>
      <vt:lpstr>Posy. Lansia</vt:lpstr>
      <vt:lpstr>Posbindu </vt:lpstr>
      <vt:lpstr>Telaah UKK</vt:lpstr>
      <vt:lpstr>SBH</vt:lpstr>
      <vt:lpstr>Advokasi</vt:lpstr>
      <vt:lpstr>Kemitraan</vt:lpstr>
      <vt:lpstr>Keluaran Kemitraan</vt:lpstr>
      <vt:lpstr>Sheet1</vt:lpstr>
      <vt:lpstr>' POSKESTREN BARU'!Print_Area</vt:lpstr>
      <vt:lpstr>' POSKESTREN BARU'!Print_Titles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IKA ARMA RANI</cp:lastModifiedBy>
  <dcterms:created xsi:type="dcterms:W3CDTF">2023-01-24T04:38:48Z</dcterms:created>
  <dcterms:modified xsi:type="dcterms:W3CDTF">2023-05-08T06:32:43Z</dcterms:modified>
</cp:coreProperties>
</file>