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45315951-F527-40E9-B6F7-0AD08C4694C6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G28" i="1"/>
  <c r="G27" i="1"/>
  <c r="G26" i="1"/>
  <c r="G29" i="1" s="1"/>
  <c r="F25" i="1"/>
  <c r="E25" i="1"/>
  <c r="G24" i="1"/>
  <c r="G23" i="1"/>
  <c r="G22" i="1"/>
  <c r="F21" i="1"/>
  <c r="E21" i="1"/>
  <c r="G20" i="1"/>
  <c r="G19" i="1"/>
  <c r="G18" i="1"/>
  <c r="F17" i="1"/>
  <c r="E17" i="1"/>
  <c r="G16" i="1"/>
  <c r="G15" i="1"/>
  <c r="G17" i="1" s="1"/>
  <c r="G14" i="1"/>
  <c r="C14" i="1"/>
  <c r="D14" i="1" s="1"/>
  <c r="H14" i="1" l="1"/>
  <c r="F30" i="1"/>
  <c r="C15" i="1"/>
  <c r="D15" i="1" s="1"/>
  <c r="H15" i="1" s="1"/>
  <c r="G25" i="1"/>
  <c r="E30" i="1"/>
  <c r="C16" i="1"/>
  <c r="G21" i="1"/>
  <c r="G30" i="1" s="1"/>
  <c r="C17" i="1" l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D16" i="1"/>
  <c r="D17" i="1" l="1"/>
  <c r="H16" i="1"/>
  <c r="D18" i="1" l="1"/>
  <c r="H17" i="1"/>
  <c r="D19" i="1" l="1"/>
  <c r="H18" i="1"/>
  <c r="D20" i="1" l="1"/>
  <c r="H19" i="1"/>
  <c r="D21" i="1" l="1"/>
  <c r="H20" i="1"/>
  <c r="D22" i="1" l="1"/>
  <c r="H21" i="1"/>
  <c r="D23" i="1" l="1"/>
  <c r="H22" i="1"/>
  <c r="D24" i="1" l="1"/>
  <c r="H23" i="1"/>
  <c r="D25" i="1" l="1"/>
  <c r="H24" i="1"/>
  <c r="D26" i="1" l="1"/>
  <c r="H25" i="1"/>
  <c r="D27" i="1" l="1"/>
  <c r="H26" i="1"/>
  <c r="D28" i="1" l="1"/>
  <c r="H27" i="1"/>
  <c r="D29" i="1" l="1"/>
  <c r="H28" i="1"/>
  <c r="D30" i="1" l="1"/>
  <c r="H30" i="1" s="1"/>
  <c r="H29" i="1"/>
</calcChain>
</file>

<file path=xl/sharedStrings.xml><?xml version="1.0" encoding="utf-8"?>
<sst xmlns="http://schemas.openxmlformats.org/spreadsheetml/2006/main" count="34" uniqueCount="34">
  <si>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</si>
  <si>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</si>
  <si>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</si>
  <si>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</si>
  <si>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</si>
  <si>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</si>
  <si>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</si>
  <si>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</si>
  <si>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</si>
  <si>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</si>
  <si>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</si>
  <si>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</si>
  <si>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</si>
  <si>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</si>
  <si>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</si>
  <si>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</si>
  <si>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</si>
  <si>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</si>
  <si>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</si>
  <si>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</si>
  <si>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</si>
  <si>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</si>
  <si>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</si>
  <si>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</si>
  <si>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No</t>
  </si>
  <si>
    <t>Bulan</t>
  </si>
  <si>
    <t>Total Sasaran</t>
  </si>
  <si>
    <t>Total Capaian</t>
  </si>
  <si>
    <t>Pesesentase</t>
  </si>
  <si>
    <t>Laki - Laki</t>
  </si>
  <si>
    <t>Perempuan</t>
  </si>
  <si>
    <t>Total</t>
  </si>
  <si>
    <t>Target/Sasaran 63%</t>
  </si>
  <si>
    <t>DATA CAPAIAN STANDAR PELAYANAN MINIMAL HIPERTENSI TERKENDALI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</si>
</sst>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980000"/>
      <name val="Calibri"/>
      <family val="2"/>
    </font>
    <font>
      <b/>
      <sz val="11"/>
      <color rgb="FF98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/>
    <xf numFmtId="0" fontId="7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left" vertical="center" indent="3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3" fontId="16" fillId="0" borderId="1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3" fontId="16" fillId="0" borderId="18" xfId="0" applyNumberFormat="1" applyFont="1" applyBorder="1" applyAlignment="1">
      <alignment horizontal="center" vertical="center"/>
    </xf>
    <xf numFmtId="3" fontId="17" fillId="3" borderId="18" xfId="0" applyNumberFormat="1" applyFont="1" applyFill="1" applyBorder="1" applyAlignment="1">
      <alignment horizontal="center" vertical="center"/>
    </xf>
    <xf numFmtId="3" fontId="19" fillId="3" borderId="9" xfId="0" applyNumberFormat="1" applyFont="1" applyFill="1" applyBorder="1" applyAlignment="1">
      <alignment horizontal="right"/>
    </xf>
    <xf numFmtId="3" fontId="19" fillId="3" borderId="8" xfId="0" applyNumberFormat="1" applyFont="1" applyFill="1" applyBorder="1" applyAlignment="1">
      <alignment horizontal="right"/>
    </xf>
    <xf numFmtId="3" fontId="3" fillId="3" borderId="13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horizontal="center"/>
    </xf>
    <xf numFmtId="3" fontId="17" fillId="3" borderId="19" xfId="0" applyNumberFormat="1" applyFont="1" applyFill="1" applyBorder="1" applyAlignment="1">
      <alignment horizontal="center" vertical="center"/>
    </xf>
    <xf numFmtId="3" fontId="19" fillId="3" borderId="11" xfId="0" applyNumberFormat="1" applyFont="1" applyFill="1" applyBorder="1" applyAlignment="1">
      <alignment horizontal="right"/>
    </xf>
    <xf numFmtId="3" fontId="19" fillId="3" borderId="10" xfId="0" applyNumberFormat="1" applyFont="1" applyFill="1" applyBorder="1" applyAlignment="1">
      <alignment horizontal="right"/>
    </xf>
    <xf numFmtId="3" fontId="3" fillId="3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2" fillId="0" borderId="21" xfId="0" applyFont="1" applyBorder="1"/>
    <xf numFmtId="0" fontId="18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10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SK.%20ARJOWINANGU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Indera"/>
      <sheetName val="Skr. Kanker"/>
      <sheetName val="Kanker SD"/>
      <sheetName val="Skr. Stroke"/>
      <sheetName val="Skr. Jantung"/>
      <sheetName val="Skr. DM"/>
      <sheetName val="Skr. Ht"/>
      <sheetName val="Skr. Obesitas"/>
      <sheetName val="Charta"/>
      <sheetName val="Pandu PTM"/>
      <sheetName val="Posbindu"/>
      <sheetName val="Rekap KTR"/>
      <sheetName val="Penylg. KTR"/>
      <sheetName val="Per Puskesmas - Rekap KTR"/>
      <sheetName val="Per Puskesmas Rekap UBM"/>
      <sheetName val="Rekap UBM"/>
      <sheetName val="Surv. Gilut"/>
      <sheetName val="Plyn. Gilut"/>
      <sheetName val="Kunjg. UBM"/>
      <sheetName val="Obat"/>
      <sheetName val="Urine"/>
      <sheetName val="Sasaran Keswa"/>
      <sheetName val="Pelatihan"/>
    </sheetNames>
    <sheetDataSet>
      <sheetData sheetId="0"/>
      <sheetData sheetId="1"/>
      <sheetData sheetId="2">
        <row r="17">
          <cell r="E17">
            <v>2030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V956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B10" sqref="B10:O10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1.28515625" customWidth="1"/>
    <col min="4" max="4" width="20.42578125" customWidth="1"/>
    <col min="5" max="5" width="12.42578125" customWidth="1"/>
    <col min="6" max="6" width="14.7109375" customWidth="1"/>
    <col min="7" max="7" width="15.140625" customWidth="1"/>
    <col min="8" max="8" width="15" customWidth="1"/>
    <col min="9" max="10" width="8.140625" customWidth="1"/>
    <col min="11" max="18" width="11.28515625" customWidth="1"/>
    <col min="19" max="24" width="8.140625" customWidth="1"/>
    <col min="25" max="53" width="11.28515625" customWidth="1"/>
  </cols>
  <sheetData>
    <row r="1" spans="1:22" s="7" customFormat="1" ht="12.95" customHeight="1" x14ac:dyDescent="0.25">
      <c r="B1" s="8" t="s">
        <v>17</v>
      </c>
      <c r="C1" s="8"/>
      <c r="D1" s="8"/>
      <c r="E1" s="8"/>
      <c r="F1" s="8"/>
      <c r="G1" s="8"/>
      <c r="H1" s="8"/>
      <c r="I1" s="8"/>
      <c r="J1" s="8"/>
    </row>
    <row r="2" spans="1:22" s="7" customFormat="1" ht="12.95" customHeight="1" x14ac:dyDescent="0.25">
      <c r="B2" s="8" t="s">
        <v>18</v>
      </c>
      <c r="C2" s="8"/>
      <c r="D2" s="8"/>
      <c r="E2" s="8"/>
      <c r="F2" s="8"/>
      <c r="G2" s="8"/>
      <c r="H2" s="8"/>
      <c r="I2" s="8"/>
      <c r="J2" s="8"/>
    </row>
    <row r="3" spans="1:22" s="7" customFormat="1" ht="21" customHeight="1" x14ac:dyDescent="0.25">
      <c r="B3" s="9" t="s">
        <v>19</v>
      </c>
      <c r="C3" s="9"/>
      <c r="D3" s="9"/>
      <c r="E3" s="9"/>
      <c r="F3" s="9"/>
      <c r="G3" s="9"/>
      <c r="H3" s="9"/>
      <c r="I3" s="9"/>
      <c r="J3" s="9"/>
    </row>
    <row r="4" spans="1:22" s="7" customFormat="1" ht="12.95" customHeight="1" x14ac:dyDescent="0.25">
      <c r="B4" s="8" t="s">
        <v>20</v>
      </c>
      <c r="C4" s="8"/>
      <c r="D4" s="8"/>
      <c r="E4" s="8"/>
      <c r="F4" s="8"/>
      <c r="G4" s="8"/>
      <c r="H4" s="8"/>
      <c r="I4" s="8"/>
      <c r="J4" s="8"/>
    </row>
    <row r="5" spans="1:22" ht="12.95" customHeight="1" x14ac:dyDescent="0.25">
      <c r="B5" s="10"/>
      <c r="C5" s="11" t="s">
        <v>21</v>
      </c>
      <c r="D5" s="11"/>
      <c r="E5" s="11"/>
      <c r="F5" s="11"/>
      <c r="G5" s="11"/>
      <c r="H5" s="11"/>
      <c r="I5" s="11"/>
      <c r="J5" s="10"/>
    </row>
    <row r="6" spans="1:22" ht="15.75" customHeight="1" x14ac:dyDescent="0.25">
      <c r="B6" s="12" t="s">
        <v>22</v>
      </c>
      <c r="C6" s="12"/>
      <c r="D6" s="12"/>
      <c r="E6" s="12"/>
      <c r="F6" s="12"/>
      <c r="G6" s="12"/>
      <c r="H6" s="12"/>
      <c r="I6" s="12"/>
      <c r="J6" s="12"/>
    </row>
    <row r="7" spans="1:22" ht="12" customHeight="1" x14ac:dyDescent="0.25">
      <c r="L7" s="7"/>
      <c r="M7" s="13"/>
      <c r="N7" s="13"/>
      <c r="O7" s="13"/>
      <c r="P7" s="13"/>
      <c r="Q7" s="13"/>
      <c r="R7" s="13"/>
      <c r="S7" s="7"/>
      <c r="T7" s="7"/>
      <c r="U7" s="7"/>
      <c r="V7" s="7"/>
    </row>
    <row r="9" spans="1:22" ht="15" customHeight="1" x14ac:dyDescent="0.25">
      <c r="B9" s="14" t="s">
        <v>33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22" ht="15" customHeight="1" x14ac:dyDescent="0.25">
      <c r="B10" s="14" t="s">
        <v>23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2" spans="1:22" ht="15.75" customHeight="1" x14ac:dyDescent="0.25">
      <c r="A12" s="43" t="s">
        <v>24</v>
      </c>
      <c r="B12" s="43" t="s">
        <v>25</v>
      </c>
      <c r="C12" s="44" t="s">
        <v>26</v>
      </c>
      <c r="D12" s="44" t="s">
        <v>32</v>
      </c>
      <c r="E12" s="45" t="s">
        <v>27</v>
      </c>
      <c r="F12" s="46"/>
      <c r="G12" s="46"/>
      <c r="H12" s="44" t="s">
        <v>28</v>
      </c>
    </row>
    <row r="13" spans="1:22" ht="15.75" customHeight="1" x14ac:dyDescent="0.25">
      <c r="A13" s="46"/>
      <c r="B13" s="46"/>
      <c r="C13" s="46"/>
      <c r="D13" s="46"/>
      <c r="E13" s="47" t="s">
        <v>29</v>
      </c>
      <c r="F13" s="47" t="s">
        <v>30</v>
      </c>
      <c r="G13" s="47" t="s">
        <v>31</v>
      </c>
      <c r="H13" s="46"/>
    </row>
    <row r="14" spans="1:22" ht="15.75" customHeight="1" x14ac:dyDescent="0.3">
      <c r="A14" s="2">
        <v>1</v>
      </c>
      <c r="B14" s="3" t="s">
        <v>1</v>
      </c>
      <c r="C14" s="17">
        <f>[1]Ht!E17</f>
        <v>2030</v>
      </c>
      <c r="D14" s="17">
        <f>15%*C14</f>
        <v>304.5</v>
      </c>
      <c r="E14" s="39">
        <v>103</v>
      </c>
      <c r="F14" s="40">
        <v>147</v>
      </c>
      <c r="G14" s="41">
        <f t="shared" ref="G14:G16" si="0">SUM(E14:F14)</f>
        <v>250</v>
      </c>
      <c r="H14" s="42">
        <f t="shared" ref="H14:H30" si="1">G14/D14*100</f>
        <v>82.101806239737272</v>
      </c>
    </row>
    <row r="15" spans="1:22" ht="15.75" customHeight="1" x14ac:dyDescent="0.3">
      <c r="A15" s="2">
        <v>2</v>
      </c>
      <c r="B15" s="3" t="s">
        <v>2</v>
      </c>
      <c r="C15" s="22">
        <f t="shared" ref="C15:D30" si="2">C14</f>
        <v>2030</v>
      </c>
      <c r="D15" s="17">
        <f t="shared" ref="D15:D16" si="3">90%*C15</f>
        <v>1827</v>
      </c>
      <c r="E15" s="18">
        <v>75</v>
      </c>
      <c r="F15" s="19">
        <v>181</v>
      </c>
      <c r="G15" s="20">
        <f t="shared" si="0"/>
        <v>256</v>
      </c>
      <c r="H15" s="21">
        <f t="shared" si="1"/>
        <v>14.012041598248496</v>
      </c>
    </row>
    <row r="16" spans="1:22" ht="15.75" customHeight="1" x14ac:dyDescent="0.3">
      <c r="A16" s="2">
        <v>3</v>
      </c>
      <c r="B16" s="3" t="s">
        <v>3</v>
      </c>
      <c r="C16" s="22">
        <f t="shared" si="2"/>
        <v>2030</v>
      </c>
      <c r="D16" s="17">
        <f t="shared" si="3"/>
        <v>1827</v>
      </c>
      <c r="E16" s="18">
        <v>29</v>
      </c>
      <c r="F16" s="19">
        <v>62</v>
      </c>
      <c r="G16" s="20">
        <f t="shared" si="0"/>
        <v>91</v>
      </c>
      <c r="H16" s="21">
        <f t="shared" si="1"/>
        <v>4.980842911877394</v>
      </c>
    </row>
    <row r="17" spans="1:8" ht="15.75" customHeight="1" x14ac:dyDescent="0.3">
      <c r="A17" s="4">
        <v>4</v>
      </c>
      <c r="B17" s="5" t="s">
        <v>4</v>
      </c>
      <c r="C17" s="23">
        <f t="shared" si="2"/>
        <v>2030</v>
      </c>
      <c r="D17" s="23">
        <f t="shared" si="2"/>
        <v>1827</v>
      </c>
      <c r="E17" s="24">
        <f t="shared" ref="E17:G17" si="4">SUM(E14:E16)</f>
        <v>207</v>
      </c>
      <c r="F17" s="25">
        <f t="shared" si="4"/>
        <v>390</v>
      </c>
      <c r="G17" s="26">
        <f t="shared" si="4"/>
        <v>597</v>
      </c>
      <c r="H17" s="27">
        <f t="shared" si="1"/>
        <v>32.676518883415433</v>
      </c>
    </row>
    <row r="18" spans="1:8" ht="15.75" customHeight="1" x14ac:dyDescent="0.3">
      <c r="A18" s="2">
        <v>5</v>
      </c>
      <c r="B18" s="3" t="s">
        <v>5</v>
      </c>
      <c r="C18" s="22">
        <f t="shared" si="2"/>
        <v>2030</v>
      </c>
      <c r="D18" s="22">
        <f t="shared" si="2"/>
        <v>1827</v>
      </c>
      <c r="E18" s="18">
        <v>22</v>
      </c>
      <c r="F18" s="19">
        <v>36</v>
      </c>
      <c r="G18" s="20">
        <f t="shared" ref="G18:G20" si="5">SUM(E18:F18)</f>
        <v>58</v>
      </c>
      <c r="H18" s="21">
        <f t="shared" si="1"/>
        <v>3.1746031746031744</v>
      </c>
    </row>
    <row r="19" spans="1:8" ht="15.75" customHeight="1" x14ac:dyDescent="0.3">
      <c r="A19" s="2">
        <v>6</v>
      </c>
      <c r="B19" s="3" t="s">
        <v>6</v>
      </c>
      <c r="C19" s="22">
        <f t="shared" si="2"/>
        <v>2030</v>
      </c>
      <c r="D19" s="22">
        <f t="shared" si="2"/>
        <v>1827</v>
      </c>
      <c r="E19" s="18">
        <v>167</v>
      </c>
      <c r="F19" s="19">
        <v>250</v>
      </c>
      <c r="G19" s="20">
        <f t="shared" si="5"/>
        <v>417</v>
      </c>
      <c r="H19" s="21">
        <f t="shared" si="1"/>
        <v>22.824302134646963</v>
      </c>
    </row>
    <row r="20" spans="1:8" ht="15.75" customHeight="1" x14ac:dyDescent="0.3">
      <c r="A20" s="6">
        <v>7</v>
      </c>
      <c r="B20" s="3" t="s">
        <v>7</v>
      </c>
      <c r="C20" s="22">
        <f t="shared" si="2"/>
        <v>2030</v>
      </c>
      <c r="D20" s="22">
        <f t="shared" si="2"/>
        <v>1827</v>
      </c>
      <c r="E20" s="18">
        <v>56</v>
      </c>
      <c r="F20" s="19">
        <v>203</v>
      </c>
      <c r="G20" s="20">
        <f t="shared" si="5"/>
        <v>259</v>
      </c>
      <c r="H20" s="21">
        <f t="shared" si="1"/>
        <v>14.17624521072797</v>
      </c>
    </row>
    <row r="21" spans="1:8" ht="15.75" customHeight="1" x14ac:dyDescent="0.3">
      <c r="A21" s="4">
        <v>8</v>
      </c>
      <c r="B21" s="5" t="s">
        <v>8</v>
      </c>
      <c r="C21" s="23">
        <f t="shared" si="2"/>
        <v>2030</v>
      </c>
      <c r="D21" s="23">
        <f t="shared" si="2"/>
        <v>1827</v>
      </c>
      <c r="E21" s="24">
        <f t="shared" ref="E21:G21" si="6">SUM(E18:E20)</f>
        <v>245</v>
      </c>
      <c r="F21" s="25">
        <f t="shared" si="6"/>
        <v>489</v>
      </c>
      <c r="G21" s="26">
        <f t="shared" si="6"/>
        <v>734</v>
      </c>
      <c r="H21" s="27">
        <f t="shared" si="1"/>
        <v>40.175150519978111</v>
      </c>
    </row>
    <row r="22" spans="1:8" ht="15.75" customHeight="1" x14ac:dyDescent="0.3">
      <c r="A22" s="2">
        <v>9</v>
      </c>
      <c r="B22" s="3" t="s">
        <v>9</v>
      </c>
      <c r="C22" s="22">
        <f t="shared" si="2"/>
        <v>2030</v>
      </c>
      <c r="D22" s="22">
        <f t="shared" si="2"/>
        <v>1827</v>
      </c>
      <c r="E22" s="18">
        <v>10</v>
      </c>
      <c r="F22" s="19">
        <v>15</v>
      </c>
      <c r="G22" s="20">
        <f t="shared" ref="G22:G24" si="7">SUM(E22:F22)</f>
        <v>25</v>
      </c>
      <c r="H22" s="21">
        <f t="shared" si="1"/>
        <v>1.3683634373289546</v>
      </c>
    </row>
    <row r="23" spans="1:8" ht="15.75" customHeight="1" x14ac:dyDescent="0.3">
      <c r="A23" s="2">
        <v>10</v>
      </c>
      <c r="B23" s="3" t="s">
        <v>10</v>
      </c>
      <c r="C23" s="22">
        <f t="shared" si="2"/>
        <v>2030</v>
      </c>
      <c r="D23" s="22">
        <f t="shared" si="2"/>
        <v>1827</v>
      </c>
      <c r="E23" s="18">
        <v>8</v>
      </c>
      <c r="F23" s="19">
        <v>22</v>
      </c>
      <c r="G23" s="20">
        <f t="shared" si="7"/>
        <v>30</v>
      </c>
      <c r="H23" s="21">
        <f t="shared" si="1"/>
        <v>1.6420361247947455</v>
      </c>
    </row>
    <row r="24" spans="1:8" ht="15.75" customHeight="1" x14ac:dyDescent="0.3">
      <c r="A24" s="2">
        <v>11</v>
      </c>
      <c r="B24" s="3" t="s">
        <v>11</v>
      </c>
      <c r="C24" s="22">
        <f t="shared" si="2"/>
        <v>2030</v>
      </c>
      <c r="D24" s="22">
        <f t="shared" si="2"/>
        <v>1827</v>
      </c>
      <c r="E24" s="18">
        <v>6</v>
      </c>
      <c r="F24" s="19">
        <v>5</v>
      </c>
      <c r="G24" s="20">
        <f t="shared" si="7"/>
        <v>11</v>
      </c>
      <c r="H24" s="21">
        <f t="shared" si="1"/>
        <v>0.60207991242474002</v>
      </c>
    </row>
    <row r="25" spans="1:8" ht="15.75" customHeight="1" x14ac:dyDescent="0.3">
      <c r="A25" s="4">
        <v>12</v>
      </c>
      <c r="B25" s="5" t="s">
        <v>12</v>
      </c>
      <c r="C25" s="23">
        <f t="shared" si="2"/>
        <v>2030</v>
      </c>
      <c r="D25" s="23">
        <f t="shared" si="2"/>
        <v>1827</v>
      </c>
      <c r="E25" s="24">
        <f t="shared" ref="E25:G25" si="8">SUM(E22:E24)</f>
        <v>24</v>
      </c>
      <c r="F25" s="25">
        <f t="shared" si="8"/>
        <v>42</v>
      </c>
      <c r="G25" s="26">
        <f t="shared" si="8"/>
        <v>66</v>
      </c>
      <c r="H25" s="27">
        <f t="shared" si="1"/>
        <v>3.6124794745484397</v>
      </c>
    </row>
    <row r="26" spans="1:8" ht="15.75" customHeight="1" x14ac:dyDescent="0.3">
      <c r="A26" s="2">
        <v>13</v>
      </c>
      <c r="B26" s="3" t="s">
        <v>13</v>
      </c>
      <c r="C26" s="22">
        <f t="shared" si="2"/>
        <v>2030</v>
      </c>
      <c r="D26" s="22">
        <f t="shared" si="2"/>
        <v>1827</v>
      </c>
      <c r="E26" s="18">
        <v>9</v>
      </c>
      <c r="F26" s="19">
        <v>11</v>
      </c>
      <c r="G26" s="20">
        <f t="shared" ref="G26:G28" si="9">SUM(E26:F26)</f>
        <v>20</v>
      </c>
      <c r="H26" s="21">
        <f t="shared" si="1"/>
        <v>1.0946907498631637</v>
      </c>
    </row>
    <row r="27" spans="1:8" ht="15.75" customHeight="1" x14ac:dyDescent="0.3">
      <c r="A27" s="2">
        <v>14</v>
      </c>
      <c r="B27" s="3" t="s">
        <v>14</v>
      </c>
      <c r="C27" s="22">
        <f t="shared" si="2"/>
        <v>2030</v>
      </c>
      <c r="D27" s="22">
        <f t="shared" si="2"/>
        <v>1827</v>
      </c>
      <c r="E27" s="18">
        <v>4</v>
      </c>
      <c r="F27" s="19">
        <v>15</v>
      </c>
      <c r="G27" s="20">
        <f t="shared" si="9"/>
        <v>19</v>
      </c>
      <c r="H27" s="21">
        <f t="shared" si="1"/>
        <v>1.0399562123700055</v>
      </c>
    </row>
    <row r="28" spans="1:8" ht="15.75" customHeight="1" x14ac:dyDescent="0.3">
      <c r="A28" s="2">
        <v>15</v>
      </c>
      <c r="B28" s="3" t="s">
        <v>15</v>
      </c>
      <c r="C28" s="22">
        <f t="shared" si="2"/>
        <v>2030</v>
      </c>
      <c r="D28" s="22">
        <f t="shared" si="2"/>
        <v>1827</v>
      </c>
      <c r="E28" s="18">
        <v>8</v>
      </c>
      <c r="F28" s="19">
        <v>11</v>
      </c>
      <c r="G28" s="20">
        <f t="shared" si="9"/>
        <v>19</v>
      </c>
      <c r="H28" s="21">
        <f t="shared" si="1"/>
        <v>1.0399562123700055</v>
      </c>
    </row>
    <row r="29" spans="1:8" ht="15.75" customHeight="1" thickBot="1" x14ac:dyDescent="0.35">
      <c r="A29" s="15">
        <v>16</v>
      </c>
      <c r="B29" s="16" t="s">
        <v>16</v>
      </c>
      <c r="C29" s="28">
        <f t="shared" si="2"/>
        <v>2030</v>
      </c>
      <c r="D29" s="28">
        <f t="shared" si="2"/>
        <v>1827</v>
      </c>
      <c r="E29" s="29">
        <f t="shared" ref="E29:G29" si="10">SUM(E26:E28)</f>
        <v>21</v>
      </c>
      <c r="F29" s="30">
        <f t="shared" si="10"/>
        <v>37</v>
      </c>
      <c r="G29" s="31">
        <f t="shared" si="10"/>
        <v>58</v>
      </c>
      <c r="H29" s="32">
        <f t="shared" si="1"/>
        <v>3.1746031746031744</v>
      </c>
    </row>
    <row r="30" spans="1:8" ht="15.75" customHeight="1" thickBot="1" x14ac:dyDescent="0.3">
      <c r="A30" s="33" t="s">
        <v>0</v>
      </c>
      <c r="B30" s="1"/>
      <c r="C30" s="34">
        <f t="shared" si="2"/>
        <v>2030</v>
      </c>
      <c r="D30" s="34">
        <f t="shared" si="2"/>
        <v>1827</v>
      </c>
      <c r="E30" s="35">
        <f t="shared" ref="E30:G30" si="11">SUM(E29,E25,E21,E17)</f>
        <v>497</v>
      </c>
      <c r="F30" s="36">
        <f t="shared" si="11"/>
        <v>958</v>
      </c>
      <c r="G30" s="37">
        <f t="shared" si="11"/>
        <v>1455</v>
      </c>
      <c r="H30" s="38">
        <f t="shared" si="1"/>
        <v>79.638752052545158</v>
      </c>
    </row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</sheetData>
  <mergeCells count="15">
    <mergeCell ref="A12:A13"/>
    <mergeCell ref="B12:B13"/>
    <mergeCell ref="C12:C13"/>
    <mergeCell ref="D12:D13"/>
    <mergeCell ref="E12:G12"/>
    <mergeCell ref="H12:H13"/>
    <mergeCell ref="A30:B30"/>
    <mergeCell ref="B1:J1"/>
    <mergeCell ref="B2:J2"/>
    <mergeCell ref="B3:J3"/>
    <mergeCell ref="B4:J4"/>
    <mergeCell ref="C5:I5"/>
    <mergeCell ref="B6:J6"/>
    <mergeCell ref="B9:O9"/>
    <mergeCell ref="B10:O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2026-01-14T07:59:45Z</dcterms:modified>
</cp:coreProperties>
</file>