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AA4B10C2-FD40-44BE-896B-925BDAACCA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UA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6" i="1" l="1"/>
  <c r="BY16" i="1"/>
  <c r="BW16" i="1"/>
  <c r="BU16" i="1"/>
  <c r="BS16" i="1"/>
  <c r="BQ16" i="1"/>
  <c r="BM16" i="1"/>
  <c r="BK16" i="1"/>
  <c r="BI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J16" i="1"/>
  <c r="AH16" i="1"/>
  <c r="AF16" i="1"/>
  <c r="AD16" i="1"/>
  <c r="AB16" i="1"/>
  <c r="Z16" i="1"/>
  <c r="X16" i="1"/>
  <c r="V16" i="1"/>
  <c r="T16" i="1"/>
  <c r="R16" i="1"/>
  <c r="P16" i="1"/>
  <c r="N16" i="1"/>
  <c r="M16" i="1"/>
  <c r="L16" i="1"/>
  <c r="J16" i="1"/>
  <c r="H16" i="1"/>
  <c r="F16" i="1"/>
  <c r="G16" i="1" s="1"/>
  <c r="E16" i="1"/>
  <c r="D16" i="1"/>
  <c r="CB15" i="1"/>
  <c r="BZ15" i="1"/>
  <c r="BX15" i="1"/>
  <c r="BV15" i="1"/>
  <c r="BT15" i="1"/>
  <c r="BR15" i="1"/>
  <c r="BO15" i="1"/>
  <c r="BP15" i="1" s="1"/>
  <c r="BN15" i="1"/>
  <c r="BL15" i="1"/>
  <c r="BJ15" i="1"/>
  <c r="BH15" i="1"/>
  <c r="AK15" i="1"/>
  <c r="AI15" i="1"/>
  <c r="AG15" i="1"/>
  <c r="AE15" i="1"/>
  <c r="AC15" i="1"/>
  <c r="AA15" i="1"/>
  <c r="Y15" i="1"/>
  <c r="W15" i="1"/>
  <c r="U15" i="1"/>
  <c r="S15" i="1"/>
  <c r="Q15" i="1"/>
  <c r="O15" i="1"/>
  <c r="K15" i="1"/>
  <c r="I15" i="1"/>
  <c r="G15" i="1"/>
  <c r="CB14" i="1"/>
  <c r="BZ14" i="1"/>
  <c r="BX14" i="1"/>
  <c r="BV14" i="1"/>
  <c r="BT14" i="1"/>
  <c r="BR14" i="1"/>
  <c r="BO14" i="1"/>
  <c r="BP14" i="1" s="1"/>
  <c r="BN14" i="1"/>
  <c r="BL14" i="1"/>
  <c r="BJ14" i="1"/>
  <c r="BH14" i="1"/>
  <c r="AK14" i="1"/>
  <c r="AI14" i="1"/>
  <c r="AG14" i="1"/>
  <c r="AE14" i="1"/>
  <c r="AC14" i="1"/>
  <c r="AA14" i="1"/>
  <c r="Y14" i="1"/>
  <c r="W14" i="1"/>
  <c r="U14" i="1"/>
  <c r="S14" i="1"/>
  <c r="Q14" i="1"/>
  <c r="O14" i="1"/>
  <c r="K14" i="1"/>
  <c r="I14" i="1"/>
  <c r="G14" i="1"/>
  <c r="CB13" i="1"/>
  <c r="BZ13" i="1"/>
  <c r="BX13" i="1"/>
  <c r="BV13" i="1"/>
  <c r="BT13" i="1"/>
  <c r="BR13" i="1"/>
  <c r="BO13" i="1"/>
  <c r="BP13" i="1" s="1"/>
  <c r="BN13" i="1"/>
  <c r="BL13" i="1"/>
  <c r="BJ13" i="1"/>
  <c r="BH13" i="1"/>
  <c r="AK13" i="1"/>
  <c r="AI13" i="1"/>
  <c r="AG13" i="1"/>
  <c r="AE13" i="1"/>
  <c r="AC13" i="1"/>
  <c r="AA13" i="1"/>
  <c r="Y13" i="1"/>
  <c r="W13" i="1"/>
  <c r="U13" i="1"/>
  <c r="S13" i="1"/>
  <c r="Q13" i="1"/>
  <c r="O13" i="1"/>
  <c r="K13" i="1"/>
  <c r="I13" i="1"/>
  <c r="G13" i="1"/>
  <c r="CB12" i="1"/>
  <c r="BZ12" i="1"/>
  <c r="BX12" i="1"/>
  <c r="BV12" i="1"/>
  <c r="BT12" i="1"/>
  <c r="BR12" i="1"/>
  <c r="BO12" i="1"/>
  <c r="BP12" i="1" s="1"/>
  <c r="BN12" i="1"/>
  <c r="BL12" i="1"/>
  <c r="BJ12" i="1"/>
  <c r="BH12" i="1"/>
  <c r="AK12" i="1"/>
  <c r="AI12" i="1"/>
  <c r="AG12" i="1"/>
  <c r="AE12" i="1"/>
  <c r="AC12" i="1"/>
  <c r="AA12" i="1"/>
  <c r="Y12" i="1"/>
  <c r="W12" i="1"/>
  <c r="U12" i="1"/>
  <c r="S12" i="1"/>
  <c r="Q12" i="1"/>
  <c r="O12" i="1"/>
  <c r="K12" i="1"/>
  <c r="I12" i="1"/>
  <c r="G12" i="1"/>
  <c r="Y16" i="1" l="1"/>
  <c r="BN16" i="1"/>
  <c r="AC16" i="1"/>
  <c r="CD12" i="1"/>
  <c r="O16" i="1"/>
  <c r="AE16" i="1"/>
  <c r="BO16" i="1"/>
  <c r="BP16" i="1" s="1"/>
  <c r="W16" i="1"/>
  <c r="AI16" i="1"/>
  <c r="BT16" i="1"/>
  <c r="AK16" i="1"/>
  <c r="Q16" i="1"/>
  <c r="AA16" i="1"/>
  <c r="BL16" i="1"/>
  <c r="BV16" i="1"/>
  <c r="I16" i="1"/>
  <c r="BX16" i="1"/>
  <c r="S16" i="1"/>
  <c r="K16" i="1"/>
  <c r="BH16" i="1"/>
  <c r="AG16" i="1"/>
  <c r="BZ16" i="1"/>
  <c r="BR16" i="1"/>
  <c r="BJ16" i="1"/>
  <c r="CB16" i="1"/>
  <c r="U16" i="1"/>
  <c r="CD14" i="1" l="1"/>
  <c r="CD13" i="1"/>
  <c r="CD18" i="1"/>
  <c r="CD20" i="1" l="1"/>
  <c r="CD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Z12" authorId="0" shapeId="0" xr:uid="{00000000-0006-0000-0000-000004000000}">
      <text>
        <r>
          <rPr>
            <sz val="11"/>
            <color theme="1"/>
            <rFont val="Calibri"/>
            <scheme val="minor"/>
          </rPr>
          <t>LETSU
	-Gideon Kris</t>
        </r>
      </text>
    </comment>
    <comment ref="AZ13" authorId="0" shapeId="0" xr:uid="{00000000-0006-0000-0000-000001000000}">
      <text>
        <r>
          <rPr>
            <sz val="11"/>
            <color theme="1"/>
            <rFont val="Calibri"/>
            <scheme val="minor"/>
          </rPr>
          <t>mata minus 5
	-Kristin Mojolangu</t>
        </r>
      </text>
    </comment>
    <comment ref="AZ14" authorId="0" shapeId="0" xr:uid="{00000000-0006-0000-0000-000002000000}">
      <text>
        <r>
          <rPr>
            <sz val="11"/>
            <color theme="1"/>
            <rFont val="Calibri"/>
            <scheme val="minor"/>
          </rPr>
          <t>1 KPD</t>
        </r>
      </text>
    </comment>
    <comment ref="AZ15" authorId="0" shapeId="0" xr:uid="{00000000-0006-0000-0000-000005000000}">
      <text>
        <r>
          <rPr>
            <sz val="11"/>
            <color theme="1"/>
            <rFont val="Calibri"/>
            <scheme val="minor"/>
          </rPr>
          <t>PREMATURITAS
	-indah Kurniawati</t>
        </r>
      </text>
    </comment>
  </commentList>
</comments>
</file>

<file path=xl/sharedStrings.xml><?xml version="1.0" encoding="utf-8"?>
<sst xmlns="http://schemas.openxmlformats.org/spreadsheetml/2006/main" count="137" uniqueCount="74">
  <si>
    <t>Provinsi</t>
  </si>
  <si>
    <t>: Jawa Timur</t>
  </si>
  <si>
    <t>Bulan</t>
  </si>
  <si>
    <t>Tahun</t>
  </si>
  <si>
    <t>: 2024</t>
  </si>
  <si>
    <t>NO.</t>
  </si>
  <si>
    <t>Puskesmas</t>
  </si>
  <si>
    <t>Kelurahan</t>
  </si>
  <si>
    <t>Jumlah Bumil K1 (pws kia)</t>
  </si>
  <si>
    <t>Jumlah Bumil K4 (pws kia)</t>
  </si>
  <si>
    <t>Diperiksa Hb K1</t>
  </si>
  <si>
    <t>Hb K1</t>
  </si>
  <si>
    <t>Hb K4</t>
  </si>
  <si>
    <t>KEK</t>
  </si>
  <si>
    <t>Protein urin</t>
  </si>
  <si>
    <t>Gula Darah (GD)</t>
  </si>
  <si>
    <t>HIV</t>
  </si>
  <si>
    <t>HBsAg</t>
  </si>
  <si>
    <t>Sifilis</t>
  </si>
  <si>
    <t>KASUS MATERNAL YANG DITEMUKAN</t>
  </si>
  <si>
    <t>BUMIL 4T</t>
  </si>
  <si>
    <t>Jumlah Bulin</t>
  </si>
  <si>
    <t>JENIS PERSALINAN</t>
  </si>
  <si>
    <t>Persalinan Dukun</t>
  </si>
  <si>
    <t>Anemia 
(8-11 mg/dl)</t>
  </si>
  <si>
    <t>Anemia 
(&lt;8 mg/dl)</t>
  </si>
  <si>
    <t>Diperiksa LiLA</t>
  </si>
  <si>
    <t>KEK (LiLA &lt; 23,5 cm)</t>
  </si>
  <si>
    <t>Diperiksa</t>
  </si>
  <si>
    <t>Positif (+)</t>
  </si>
  <si>
    <t>Hiper Emesis</t>
  </si>
  <si>
    <t>Abortus</t>
  </si>
  <si>
    <t>Preeklampsia/ Eklampsia</t>
  </si>
  <si>
    <t>Perdarahan Kehamilan</t>
  </si>
  <si>
    <t>Perdarahan Persalinan</t>
  </si>
  <si>
    <t>Perdarahan Nifas</t>
  </si>
  <si>
    <t>Partus Lama</t>
  </si>
  <si>
    <t>Infeksi</t>
  </si>
  <si>
    <t>TB</t>
  </si>
  <si>
    <t>Malaria</t>
  </si>
  <si>
    <t>Jantung</t>
  </si>
  <si>
    <t>DM</t>
  </si>
  <si>
    <t>Covid-19</t>
  </si>
  <si>
    <t>Obesitas</t>
  </si>
  <si>
    <t>Kasus Lain - Lain</t>
  </si>
  <si>
    <t>Terlalu Tua (Usia &gt; 35)</t>
  </si>
  <si>
    <t>Terlalu Muda (Usia&lt; 20 tahun)</t>
  </si>
  <si>
    <t>Terlalu banyak anak &gt; 3</t>
  </si>
  <si>
    <t>Terlalu dekat jarak anak  &lt;2 tahun</t>
  </si>
  <si>
    <t>TOTAL</t>
  </si>
  <si>
    <t>Normal</t>
  </si>
  <si>
    <t>SC</t>
  </si>
  <si>
    <t>Tindakan</t>
  </si>
  <si>
    <t>RS</t>
  </si>
  <si>
    <t>PUSKESMAS</t>
  </si>
  <si>
    <t>KLINIK BERSALIN</t>
  </si>
  <si>
    <t>PMB</t>
  </si>
  <si>
    <t>N</t>
  </si>
  <si>
    <t>%</t>
  </si>
  <si>
    <t>Drip</t>
  </si>
  <si>
    <t>Vakum/ Forcep</t>
  </si>
  <si>
    <t>Curetage</t>
  </si>
  <si>
    <t>Plasenta Manual</t>
  </si>
  <si>
    <t>Komplikasi Maternal :</t>
  </si>
  <si>
    <t>Persalinan Nakes:</t>
  </si>
  <si>
    <t>Persalinan Total :</t>
  </si>
  <si>
    <t>MOJOLANGU</t>
  </si>
  <si>
    <t>Mojolangu</t>
  </si>
  <si>
    <t>Tunjungsekar</t>
  </si>
  <si>
    <t>Tasikmadu</t>
  </si>
  <si>
    <t>Tunggulwulung</t>
  </si>
  <si>
    <t>TOTAL KOTA MALANG</t>
  </si>
  <si>
    <t>FORMAT LAPORAN (LB3-KIA) MATERNAL</t>
  </si>
  <si>
    <t>: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</si>
</sst>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_);_(* \(#,##0\);_(* &quot;-&quot;??_);_(@_)"/>
    <numFmt numFmtId="165" formatCode="_(* #,##0.00_);_(* \(#,##0.00\);_(* &quot;-&quot;_);_(@_)"/>
    <numFmt numFmtId="166" formatCode="_(* #,##0.00_);_(* \(#,##0.00\);_(* &quot;-&quot;??_);_(@_)"/>
  </numFmts>
  <fonts count="9">
    <font>
      <sz val="11"/>
      <color theme="1"/>
      <name val="Calibri"/>
      <scheme val="minor"/>
    </font>
    <font>
      <b/>
      <sz val="11"/>
      <color theme="1"/>
      <name val="Arial Narrow"/>
    </font>
    <font>
      <sz val="11"/>
      <color theme="1"/>
      <name val="Arial Narrow"/>
    </font>
    <font>
      <b/>
      <sz val="8"/>
      <color theme="1"/>
      <name val="Arial Narrow"/>
    </font>
    <font>
      <b/>
      <sz val="10"/>
      <color theme="1"/>
      <name val="Arial Narrow"/>
    </font>
    <font>
      <sz val="11"/>
      <name val="Calibri"/>
    </font>
    <font>
      <b/>
      <sz val="9"/>
      <color theme="1"/>
      <name val="Arial Narrow"/>
    </font>
    <font>
      <sz val="10"/>
      <color theme="1"/>
      <name val="Arial Narrow"/>
    </font>
    <font>
      <sz val="10"/>
      <color rgb="FF00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5"/>
        <bgColor theme="5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9999"/>
        <bgColor rgb="FFFF9999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vertical="top" wrapText="1"/>
    </xf>
    <xf numFmtId="0" fontId="1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1" fontId="3" fillId="2" borderId="26" xfId="0" applyNumberFormat="1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2" fontId="2" fillId="5" borderId="26" xfId="0" applyNumberFormat="1" applyFont="1" applyFill="1" applyBorder="1"/>
    <xf numFmtId="165" fontId="8" fillId="5" borderId="26" xfId="0" applyNumberFormat="1" applyFont="1" applyFill="1" applyBorder="1" applyAlignment="1">
      <alignment horizontal="right"/>
    </xf>
    <xf numFmtId="166" fontId="2" fillId="5" borderId="26" xfId="0" applyNumberFormat="1" applyFont="1" applyFill="1" applyBorder="1"/>
    <xf numFmtId="164" fontId="7" fillId="0" borderId="26" xfId="0" applyNumberFormat="1" applyFont="1" applyBorder="1" applyAlignment="1">
      <alignment horizontal="right" vertical="center" wrapText="1"/>
    </xf>
    <xf numFmtId="164" fontId="2" fillId="5" borderId="26" xfId="0" applyNumberFormat="1" applyFont="1" applyFill="1" applyBorder="1"/>
    <xf numFmtId="2" fontId="2" fillId="5" borderId="26" xfId="0" applyNumberFormat="1" applyFont="1" applyFill="1" applyBorder="1" applyAlignment="1">
      <alignment horizontal="right"/>
    </xf>
    <xf numFmtId="1" fontId="2" fillId="5" borderId="26" xfId="0" applyNumberFormat="1" applyFont="1" applyFill="1" applyBorder="1" applyAlignment="1">
      <alignment horizontal="right"/>
    </xf>
    <xf numFmtId="164" fontId="2" fillId="0" borderId="0" xfId="0" applyNumberFormat="1" applyFont="1"/>
    <xf numFmtId="0" fontId="2" fillId="0" borderId="26" xfId="0" applyFont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/>
    </xf>
    <xf numFmtId="164" fontId="7" fillId="5" borderId="26" xfId="0" applyNumberFormat="1" applyFont="1" applyFill="1" applyBorder="1" applyAlignment="1">
      <alignment horizontal="right" vertical="center" wrapText="1"/>
    </xf>
    <xf numFmtId="164" fontId="7" fillId="6" borderId="26" xfId="0" applyNumberFormat="1" applyFont="1" applyFill="1" applyBorder="1" applyAlignment="1">
      <alignment horizontal="right" vertical="center" wrapText="1"/>
    </xf>
    <xf numFmtId="164" fontId="8" fillId="0" borderId="26" xfId="0" applyNumberFormat="1" applyFont="1" applyBorder="1" applyAlignment="1">
      <alignment horizontal="right" vertical="center"/>
    </xf>
    <xf numFmtId="1" fontId="2" fillId="0" borderId="26" xfId="0" applyNumberFormat="1" applyFont="1" applyBorder="1" applyAlignment="1">
      <alignment vertical="center"/>
    </xf>
    <xf numFmtId="0" fontId="2" fillId="0" borderId="26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1" fillId="5" borderId="26" xfId="0" applyFont="1" applyFill="1" applyBorder="1" applyAlignment="1">
      <alignment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right"/>
    </xf>
    <xf numFmtId="2" fontId="2" fillId="5" borderId="26" xfId="0" applyNumberFormat="1" applyFont="1" applyFill="1" applyBorder="1" applyAlignment="1">
      <alignment vertical="center"/>
    </xf>
    <xf numFmtId="165" fontId="8" fillId="5" borderId="26" xfId="0" applyNumberFormat="1" applyFont="1" applyFill="1" applyBorder="1" applyAlignment="1">
      <alignment horizontal="right" vertical="center"/>
    </xf>
    <xf numFmtId="164" fontId="2" fillId="0" borderId="26" xfId="0" applyNumberFormat="1" applyFont="1" applyBorder="1" applyAlignment="1">
      <alignment vertical="center"/>
    </xf>
    <xf numFmtId="166" fontId="2" fillId="5" borderId="26" xfId="0" applyNumberFormat="1" applyFont="1" applyFill="1" applyBorder="1" applyAlignment="1">
      <alignment vertical="center"/>
    </xf>
    <xf numFmtId="164" fontId="2" fillId="0" borderId="26" xfId="0" applyNumberFormat="1" applyFont="1" applyBorder="1" applyAlignment="1">
      <alignment horizontal="right" vertical="center"/>
    </xf>
    <xf numFmtId="164" fontId="2" fillId="5" borderId="26" xfId="0" applyNumberFormat="1" applyFont="1" applyFill="1" applyBorder="1" applyAlignment="1">
      <alignment vertical="center"/>
    </xf>
    <xf numFmtId="2" fontId="2" fillId="5" borderId="26" xfId="0" applyNumberFormat="1" applyFont="1" applyFill="1" applyBorder="1" applyAlignment="1">
      <alignment horizontal="right" vertical="center"/>
    </xf>
    <xf numFmtId="1" fontId="2" fillId="5" borderId="26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9" xfId="0" applyFont="1" applyBorder="1"/>
    <xf numFmtId="0" fontId="5" fillId="0" borderId="1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2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2" xfId="0" applyFont="1" applyBorder="1"/>
    <xf numFmtId="0" fontId="1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19" xfId="0" applyFont="1" applyBorder="1"/>
    <xf numFmtId="0" fontId="1" fillId="2" borderId="17" xfId="0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25" xfId="0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79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39">
    <tableStyle name="JUNI-style" pivot="0" count="2" xr9:uid="{00000000-0011-0000-FFFF-FFFF00000000}">
      <tableStyleElement type="firstRowStripe" dxfId="78"/>
      <tableStyleElement type="secondRowStripe" dxfId="77"/>
    </tableStyle>
    <tableStyle name="JUNI-style 2" pivot="0" count="2" xr9:uid="{00000000-0011-0000-FFFF-FFFF01000000}">
      <tableStyleElement type="firstRowStripe" dxfId="76"/>
      <tableStyleElement type="secondRowStripe" dxfId="75"/>
    </tableStyle>
    <tableStyle name="JUNI-style 3" pivot="0" count="2" xr9:uid="{00000000-0011-0000-FFFF-FFFF02000000}">
      <tableStyleElement type="firstRowStripe" dxfId="74"/>
      <tableStyleElement type="secondRowStripe" dxfId="73"/>
    </tableStyle>
    <tableStyle name="JUNI-style 4" pivot="0" count="2" xr9:uid="{00000000-0011-0000-FFFF-FFFF03000000}">
      <tableStyleElement type="firstRowStripe" dxfId="72"/>
      <tableStyleElement type="secondRowStripe" dxfId="71"/>
    </tableStyle>
    <tableStyle name="JUNI-style 5" pivot="0" count="2" xr9:uid="{00000000-0011-0000-FFFF-FFFF04000000}">
      <tableStyleElement type="firstRowStripe" dxfId="70"/>
      <tableStyleElement type="secondRowStripe" dxfId="69"/>
    </tableStyle>
    <tableStyle name="JUNI-style 6" pivot="0" count="2" xr9:uid="{00000000-0011-0000-FFFF-FFFF05000000}">
      <tableStyleElement type="firstRowStripe" dxfId="68"/>
      <tableStyleElement type="secondRowStripe" dxfId="67"/>
    </tableStyle>
    <tableStyle name="JUNI-style 7" pivot="0" count="2" xr9:uid="{00000000-0011-0000-FFFF-FFFF06000000}">
      <tableStyleElement type="firstRowStripe" dxfId="66"/>
      <tableStyleElement type="secondRowStripe" dxfId="65"/>
    </tableStyle>
    <tableStyle name="JUNI-style 8" pivot="0" count="2" xr9:uid="{00000000-0011-0000-FFFF-FFFF07000000}">
      <tableStyleElement type="firstRowStripe" dxfId="64"/>
      <tableStyleElement type="secondRowStripe" dxfId="63"/>
    </tableStyle>
    <tableStyle name="JUNI-style 9" pivot="0" count="2" xr9:uid="{00000000-0011-0000-FFFF-FFFF08000000}">
      <tableStyleElement type="firstRowStripe" dxfId="62"/>
      <tableStyleElement type="secondRowStripe" dxfId="61"/>
    </tableStyle>
    <tableStyle name="JULI-style" pivot="0" count="2" xr9:uid="{00000000-0011-0000-FFFF-FFFF09000000}">
      <tableStyleElement type="firstRowStripe" dxfId="60"/>
      <tableStyleElement type="secondRowStripe" dxfId="59"/>
    </tableStyle>
    <tableStyle name="JULI-style 2" pivot="0" count="2" xr9:uid="{00000000-0011-0000-FFFF-FFFF0A000000}">
      <tableStyleElement type="firstRowStripe" dxfId="58"/>
      <tableStyleElement type="secondRowStripe" dxfId="57"/>
    </tableStyle>
    <tableStyle name="JULI-style 3" pivot="0" count="2" xr9:uid="{00000000-0011-0000-FFFF-FFFF0B000000}">
      <tableStyleElement type="firstRowStripe" dxfId="56"/>
      <tableStyleElement type="secondRowStripe" dxfId="55"/>
    </tableStyle>
    <tableStyle name="JULI-style 4" pivot="0" count="2" xr9:uid="{00000000-0011-0000-FFFF-FFFF0C000000}">
      <tableStyleElement type="firstRowStripe" dxfId="54"/>
      <tableStyleElement type="secondRowStripe" dxfId="53"/>
    </tableStyle>
    <tableStyle name="JULI-style 5" pivot="0" count="2" xr9:uid="{00000000-0011-0000-FFFF-FFFF0D000000}">
      <tableStyleElement type="firstRowStripe" dxfId="52"/>
      <tableStyleElement type="secondRowStripe" dxfId="51"/>
    </tableStyle>
    <tableStyle name="JULI-style 6" pivot="0" count="2" xr9:uid="{00000000-0011-0000-FFFF-FFFF0E000000}">
      <tableStyleElement type="firstRowStripe" dxfId="50"/>
      <tableStyleElement type="secondRowStripe" dxfId="49"/>
    </tableStyle>
    <tableStyle name="JULI-style 7" pivot="0" count="2" xr9:uid="{00000000-0011-0000-FFFF-FFFF0F000000}">
      <tableStyleElement type="firstRowStripe" dxfId="48"/>
      <tableStyleElement type="secondRowStripe" dxfId="47"/>
    </tableStyle>
    <tableStyle name="JULI-style 8" pivot="0" count="2" xr9:uid="{00000000-0011-0000-FFFF-FFFF10000000}">
      <tableStyleElement type="firstRowStripe" dxfId="46"/>
      <tableStyleElement type="secondRowStripe" dxfId="45"/>
    </tableStyle>
    <tableStyle name="JULI-style 9" pivot="0" count="2" xr9:uid="{00000000-0011-0000-FFFF-FFFF11000000}">
      <tableStyleElement type="firstRowStripe" dxfId="44"/>
      <tableStyleElement type="secondRowStripe" dxfId="43"/>
    </tableStyle>
    <tableStyle name="JULI-style 10" pivot="0" count="2" xr9:uid="{00000000-0011-0000-FFFF-FFFF12000000}">
      <tableStyleElement type="firstRowStripe" dxfId="42"/>
      <tableStyleElement type="secondRowStripe" dxfId="41"/>
    </tableStyle>
    <tableStyle name="AGUSTUS-style" pivot="0" count="2" xr9:uid="{00000000-0011-0000-FFFF-FFFF13000000}">
      <tableStyleElement type="firstRowStripe" dxfId="40"/>
      <tableStyleElement type="secondRowStripe" dxfId="39"/>
    </tableStyle>
    <tableStyle name="AGUSTUS-style 2" pivot="0" count="2" xr9:uid="{00000000-0011-0000-FFFF-FFFF14000000}">
      <tableStyleElement type="firstRowStripe" dxfId="38"/>
      <tableStyleElement type="secondRowStripe" dxfId="37"/>
    </tableStyle>
    <tableStyle name="AGUSTUS-style 3" pivot="0" count="2" xr9:uid="{00000000-0011-0000-FFFF-FFFF15000000}">
      <tableStyleElement type="firstRowStripe" dxfId="36"/>
      <tableStyleElement type="secondRowStripe" dxfId="35"/>
    </tableStyle>
    <tableStyle name="AGUSTUS-style 4" pivot="0" count="2" xr9:uid="{00000000-0011-0000-FFFF-FFFF16000000}">
      <tableStyleElement type="firstRowStripe" dxfId="34"/>
      <tableStyleElement type="secondRowStripe" dxfId="33"/>
    </tableStyle>
    <tableStyle name="AGUSTUS-style 5" pivot="0" count="2" xr9:uid="{00000000-0011-0000-FFFF-FFFF17000000}">
      <tableStyleElement type="firstRowStripe" dxfId="32"/>
      <tableStyleElement type="secondRowStripe" dxfId="31"/>
    </tableStyle>
    <tableStyle name="AGUSTUS-style 6" pivot="0" count="2" xr9:uid="{00000000-0011-0000-FFFF-FFFF18000000}">
      <tableStyleElement type="firstRowStripe" dxfId="30"/>
      <tableStyleElement type="secondRowStripe" dxfId="29"/>
    </tableStyle>
    <tableStyle name="AGUSTUS-style 7" pivot="0" count="2" xr9:uid="{00000000-0011-0000-FFFF-FFFF19000000}">
      <tableStyleElement type="firstRowStripe" dxfId="28"/>
      <tableStyleElement type="secondRowStripe" dxfId="27"/>
    </tableStyle>
    <tableStyle name="AGUSTUS-style 8" pivot="0" count="2" xr9:uid="{00000000-0011-0000-FFFF-FFFF1A000000}">
      <tableStyleElement type="firstRowStripe" dxfId="26"/>
      <tableStyleElement type="secondRowStripe" dxfId="25"/>
    </tableStyle>
    <tableStyle name="AGUSTUS-style 9" pivot="0" count="2" xr9:uid="{00000000-0011-0000-FFFF-FFFF1B000000}">
      <tableStyleElement type="firstRowStripe" dxfId="24"/>
      <tableStyleElement type="secondRowStripe" dxfId="23"/>
    </tableStyle>
    <tableStyle name="AGUSTUS-style 10" pivot="0" count="2" xr9:uid="{00000000-0011-0000-FFFF-FFFF1C000000}">
      <tableStyleElement type="firstRowStripe" dxfId="22"/>
      <tableStyleElement type="secondRowStripe" dxfId="21"/>
    </tableStyle>
    <tableStyle name="SEPTEMBER-style" pivot="0" count="2" xr9:uid="{00000000-0011-0000-FFFF-FFFF1D000000}">
      <tableStyleElement type="firstRowStripe" dxfId="20"/>
      <tableStyleElement type="secondRowStripe" dxfId="19"/>
    </tableStyle>
    <tableStyle name="SEPTEMBER-style 2" pivot="0" count="2" xr9:uid="{00000000-0011-0000-FFFF-FFFF1E000000}">
      <tableStyleElement type="firstRowStripe" dxfId="18"/>
      <tableStyleElement type="secondRowStripe" dxfId="17"/>
    </tableStyle>
    <tableStyle name="SEPTEMBER-style 3" pivot="0" count="2" xr9:uid="{00000000-0011-0000-FFFF-FFFF1F000000}">
      <tableStyleElement type="firstRowStripe" dxfId="16"/>
      <tableStyleElement type="secondRowStripe" dxfId="15"/>
    </tableStyle>
    <tableStyle name="SEPTEMBER-style 4" pivot="0" count="2" xr9:uid="{00000000-0011-0000-FFFF-FFFF20000000}">
      <tableStyleElement type="firstRowStripe" dxfId="14"/>
      <tableStyleElement type="secondRowStripe" dxfId="13"/>
    </tableStyle>
    <tableStyle name="SEPTEMBER-style 5" pivot="0" count="2" xr9:uid="{00000000-0011-0000-FFFF-FFFF21000000}">
      <tableStyleElement type="firstRowStripe" dxfId="12"/>
      <tableStyleElement type="secondRowStripe" dxfId="11"/>
    </tableStyle>
    <tableStyle name="SEPTEMBER-style 6" pivot="0" count="2" xr9:uid="{00000000-0011-0000-FFFF-FFFF22000000}">
      <tableStyleElement type="firstRowStripe" dxfId="10"/>
      <tableStyleElement type="secondRowStripe" dxfId="9"/>
    </tableStyle>
    <tableStyle name="SEPTEMBER-style 7" pivot="0" count="2" xr9:uid="{00000000-0011-0000-FFFF-FFFF23000000}">
      <tableStyleElement type="firstRowStripe" dxfId="8"/>
      <tableStyleElement type="secondRowStripe" dxfId="7"/>
    </tableStyle>
    <tableStyle name="SEPTEMBER-style 8" pivot="0" count="2" xr9:uid="{00000000-0011-0000-FFFF-FFFF24000000}">
      <tableStyleElement type="firstRowStripe" dxfId="6"/>
      <tableStyleElement type="secondRowStripe" dxfId="5"/>
    </tableStyle>
    <tableStyle name="SEPTEMBER-style 9" pivot="0" count="2" xr9:uid="{00000000-0011-0000-FFFF-FFFF25000000}">
      <tableStyleElement type="firstRowStripe" dxfId="4"/>
      <tableStyleElement type="secondRowStripe" dxfId="3"/>
    </tableStyle>
    <tableStyle name="SEPTEMBER-style 10" pivot="0" count="2" xr9:uid="{00000000-0011-0000-FFFF-FFFF26000000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E9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O32" sqref="O32"/>
    </sheetView>
  </sheetViews>
  <sheetFormatPr defaultColWidth="14.42578125" defaultRowHeight="15" customHeight="1"/>
  <cols>
    <col min="1" max="1" width="4.140625" customWidth="1"/>
    <col min="2" max="2" width="15.28515625" customWidth="1"/>
    <col min="3" max="3" width="17.7109375" customWidth="1"/>
    <col min="4" max="5" width="13.5703125" customWidth="1"/>
    <col min="6" max="6" width="6.85546875" customWidth="1"/>
    <col min="7" max="7" width="7.7109375" customWidth="1"/>
    <col min="8" max="10" width="6.85546875" customWidth="1"/>
    <col min="11" max="11" width="7.7109375" customWidth="1"/>
    <col min="12" max="13" width="11.5703125" customWidth="1"/>
    <col min="14" max="14" width="6.85546875" customWidth="1"/>
    <col min="15" max="15" width="7.7109375" customWidth="1"/>
    <col min="16" max="16" width="6.85546875" customWidth="1"/>
    <col min="17" max="17" width="7.7109375" customWidth="1"/>
    <col min="18" max="18" width="6.85546875" customWidth="1"/>
    <col min="19" max="19" width="7.7109375" customWidth="1"/>
    <col min="20" max="20" width="6.85546875" customWidth="1"/>
    <col min="21" max="21" width="7.7109375" customWidth="1"/>
    <col min="22" max="22" width="6.85546875" customWidth="1"/>
    <col min="23" max="23" width="7.7109375" customWidth="1"/>
    <col min="24" max="24" width="6.85546875" customWidth="1"/>
    <col min="25" max="25" width="7.7109375" customWidth="1"/>
    <col min="26" max="26" width="6.85546875" customWidth="1"/>
    <col min="27" max="27" width="7.7109375" customWidth="1"/>
    <col min="28" max="28" width="6.85546875" customWidth="1"/>
    <col min="29" max="29" width="7.7109375" customWidth="1"/>
    <col min="30" max="30" width="6.85546875" customWidth="1"/>
    <col min="31" max="31" width="7.7109375" customWidth="1"/>
    <col min="32" max="32" width="6.85546875" customWidth="1"/>
    <col min="33" max="33" width="7.7109375" customWidth="1"/>
    <col min="34" max="34" width="6.85546875" customWidth="1"/>
    <col min="35" max="35" width="7.7109375" customWidth="1"/>
    <col min="36" max="36" width="6.85546875" customWidth="1"/>
    <col min="37" max="37" width="7.7109375" customWidth="1"/>
    <col min="38" max="57" width="8.42578125" customWidth="1"/>
    <col min="58" max="64" width="7.85546875" customWidth="1"/>
    <col min="65" max="65" width="7.140625" customWidth="1"/>
    <col min="66" max="68" width="7.7109375" customWidth="1"/>
    <col min="69" max="69" width="7.140625" customWidth="1"/>
    <col min="70" max="70" width="7.7109375" customWidth="1"/>
    <col min="71" max="71" width="7.140625" customWidth="1"/>
    <col min="72" max="72" width="7.7109375" customWidth="1"/>
    <col min="73" max="73" width="7.140625" customWidth="1"/>
    <col min="74" max="74" width="7.7109375" customWidth="1"/>
    <col min="75" max="75" width="7.140625" customWidth="1"/>
    <col min="76" max="76" width="7.7109375" customWidth="1"/>
    <col min="77" max="77" width="7.140625" customWidth="1"/>
    <col min="78" max="78" width="7.7109375" customWidth="1"/>
    <col min="79" max="79" width="7.140625" customWidth="1"/>
    <col min="80" max="80" width="7.7109375" customWidth="1"/>
    <col min="81" max="81" width="20.7109375" customWidth="1"/>
    <col min="82" max="82" width="7.7109375" customWidth="1"/>
    <col min="83" max="83" width="19" customWidth="1"/>
  </cols>
  <sheetData>
    <row r="1" spans="1:83" ht="15" customHeight="1">
      <c r="A1" s="1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3"/>
      <c r="CC1" s="4"/>
      <c r="CD1" s="4"/>
      <c r="CE1" s="4"/>
    </row>
    <row r="2" spans="1:83" ht="15" customHeight="1">
      <c r="A2" s="58" t="s">
        <v>0</v>
      </c>
      <c r="B2" s="59"/>
      <c r="C2" s="2" t="s">
        <v>1</v>
      </c>
      <c r="D2" s="4"/>
      <c r="E2" s="4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3"/>
      <c r="CC2" s="4"/>
      <c r="CD2" s="4"/>
      <c r="CE2" s="4"/>
    </row>
    <row r="3" spans="1:83" ht="18" customHeight="1">
      <c r="A3" s="58" t="s">
        <v>2</v>
      </c>
      <c r="B3" s="59"/>
      <c r="C3" s="6" t="s">
        <v>73</v>
      </c>
      <c r="D3" s="4"/>
      <c r="E3" s="4"/>
      <c r="F3" s="6"/>
      <c r="G3" s="6"/>
      <c r="H3" s="6"/>
      <c r="I3" s="5"/>
      <c r="J3" s="5"/>
      <c r="K3" s="5"/>
      <c r="L3" s="5"/>
      <c r="M3" s="5"/>
      <c r="N3" s="5"/>
      <c r="O3" s="60"/>
      <c r="P3" s="59"/>
      <c r="Q3" s="59"/>
      <c r="R3" s="59"/>
      <c r="S3" s="59"/>
      <c r="T3" s="59"/>
      <c r="U3" s="59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7"/>
      <c r="CB3" s="4"/>
      <c r="CC3" s="4"/>
      <c r="CD3" s="4"/>
      <c r="CE3" s="4"/>
    </row>
    <row r="4" spans="1:83" ht="18" customHeight="1">
      <c r="A4" s="58" t="s">
        <v>3</v>
      </c>
      <c r="B4" s="59"/>
      <c r="C4" s="5" t="s">
        <v>4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7"/>
      <c r="CB4" s="4"/>
      <c r="CC4" s="4"/>
      <c r="CD4" s="4"/>
      <c r="CE4" s="4"/>
    </row>
    <row r="5" spans="1:83" ht="18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7"/>
      <c r="CB5" s="4"/>
      <c r="CC5" s="4"/>
      <c r="CD5" s="4"/>
      <c r="CE5" s="4"/>
    </row>
    <row r="6" spans="1:83" ht="15" customHeight="1">
      <c r="A6" s="61" t="s">
        <v>5</v>
      </c>
      <c r="B6" s="62" t="s">
        <v>6</v>
      </c>
      <c r="C6" s="62" t="s">
        <v>7</v>
      </c>
      <c r="D6" s="62" t="s">
        <v>8</v>
      </c>
      <c r="E6" s="62" t="s">
        <v>9</v>
      </c>
      <c r="F6" s="47" t="s">
        <v>10</v>
      </c>
      <c r="G6" s="48"/>
      <c r="H6" s="47" t="s">
        <v>11</v>
      </c>
      <c r="I6" s="54"/>
      <c r="J6" s="54"/>
      <c r="K6" s="48"/>
      <c r="L6" s="47" t="s">
        <v>12</v>
      </c>
      <c r="M6" s="48"/>
      <c r="N6" s="47" t="s">
        <v>13</v>
      </c>
      <c r="O6" s="54"/>
      <c r="P6" s="54"/>
      <c r="Q6" s="55"/>
      <c r="R6" s="47" t="s">
        <v>14</v>
      </c>
      <c r="S6" s="54"/>
      <c r="T6" s="54"/>
      <c r="U6" s="55"/>
      <c r="V6" s="47" t="s">
        <v>15</v>
      </c>
      <c r="W6" s="54"/>
      <c r="X6" s="54"/>
      <c r="Y6" s="55"/>
      <c r="Z6" s="47" t="s">
        <v>16</v>
      </c>
      <c r="AA6" s="54"/>
      <c r="AB6" s="54"/>
      <c r="AC6" s="55"/>
      <c r="AD6" s="47" t="s">
        <v>17</v>
      </c>
      <c r="AE6" s="54"/>
      <c r="AF6" s="54"/>
      <c r="AG6" s="55"/>
      <c r="AH6" s="47" t="s">
        <v>18</v>
      </c>
      <c r="AI6" s="54"/>
      <c r="AJ6" s="54"/>
      <c r="AK6" s="55"/>
      <c r="AL6" s="47" t="s">
        <v>19</v>
      </c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48"/>
      <c r="BA6" s="65" t="s">
        <v>20</v>
      </c>
      <c r="BB6" s="54"/>
      <c r="BC6" s="54"/>
      <c r="BD6" s="54"/>
      <c r="BE6" s="48"/>
      <c r="BF6" s="69" t="s">
        <v>21</v>
      </c>
      <c r="BG6" s="47" t="s">
        <v>22</v>
      </c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48"/>
      <c r="CA6" s="47" t="s">
        <v>23</v>
      </c>
      <c r="CB6" s="48"/>
      <c r="CC6" s="4"/>
      <c r="CD6" s="4"/>
      <c r="CE6" s="4"/>
    </row>
    <row r="7" spans="1:83" ht="14.25" customHeight="1">
      <c r="A7" s="52"/>
      <c r="B7" s="52"/>
      <c r="C7" s="52"/>
      <c r="D7" s="52"/>
      <c r="E7" s="52"/>
      <c r="F7" s="63"/>
      <c r="G7" s="64"/>
      <c r="H7" s="49"/>
      <c r="I7" s="56"/>
      <c r="J7" s="56"/>
      <c r="K7" s="50"/>
      <c r="L7" s="49"/>
      <c r="M7" s="50"/>
      <c r="N7" s="49"/>
      <c r="O7" s="56"/>
      <c r="P7" s="56"/>
      <c r="Q7" s="57"/>
      <c r="R7" s="49"/>
      <c r="S7" s="56"/>
      <c r="T7" s="56"/>
      <c r="U7" s="57"/>
      <c r="V7" s="49"/>
      <c r="W7" s="56"/>
      <c r="X7" s="56"/>
      <c r="Y7" s="57"/>
      <c r="Z7" s="49"/>
      <c r="AA7" s="56"/>
      <c r="AB7" s="56"/>
      <c r="AC7" s="57"/>
      <c r="AD7" s="49"/>
      <c r="AE7" s="56"/>
      <c r="AF7" s="56"/>
      <c r="AG7" s="57"/>
      <c r="AH7" s="49"/>
      <c r="AI7" s="56"/>
      <c r="AJ7" s="56"/>
      <c r="AK7" s="57"/>
      <c r="AL7" s="49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0"/>
      <c r="BA7" s="66"/>
      <c r="BB7" s="67"/>
      <c r="BC7" s="67"/>
      <c r="BD7" s="67"/>
      <c r="BE7" s="68"/>
      <c r="BF7" s="52"/>
      <c r="BG7" s="49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0"/>
      <c r="CA7" s="63"/>
      <c r="CB7" s="64"/>
      <c r="CC7" s="4"/>
      <c r="CD7" s="4"/>
      <c r="CE7" s="4"/>
    </row>
    <row r="8" spans="1:83" ht="14.25" customHeight="1">
      <c r="A8" s="52"/>
      <c r="B8" s="52"/>
      <c r="C8" s="52"/>
      <c r="D8" s="52"/>
      <c r="E8" s="52"/>
      <c r="F8" s="63"/>
      <c r="G8" s="64"/>
      <c r="H8" s="47" t="s">
        <v>24</v>
      </c>
      <c r="I8" s="48"/>
      <c r="J8" s="47" t="s">
        <v>25</v>
      </c>
      <c r="K8" s="48"/>
      <c r="L8" s="51" t="s">
        <v>24</v>
      </c>
      <c r="M8" s="51" t="s">
        <v>25</v>
      </c>
      <c r="N8" s="47" t="s">
        <v>26</v>
      </c>
      <c r="O8" s="48"/>
      <c r="P8" s="47" t="s">
        <v>27</v>
      </c>
      <c r="Q8" s="48"/>
      <c r="R8" s="47" t="s">
        <v>28</v>
      </c>
      <c r="S8" s="48"/>
      <c r="T8" s="47" t="s">
        <v>29</v>
      </c>
      <c r="U8" s="48"/>
      <c r="V8" s="47" t="s">
        <v>28</v>
      </c>
      <c r="W8" s="48"/>
      <c r="X8" s="47" t="s">
        <v>29</v>
      </c>
      <c r="Y8" s="48"/>
      <c r="Z8" s="47" t="s">
        <v>28</v>
      </c>
      <c r="AA8" s="48"/>
      <c r="AB8" s="47" t="s">
        <v>29</v>
      </c>
      <c r="AC8" s="48"/>
      <c r="AD8" s="47" t="s">
        <v>28</v>
      </c>
      <c r="AE8" s="48"/>
      <c r="AF8" s="47" t="s">
        <v>29</v>
      </c>
      <c r="AG8" s="48"/>
      <c r="AH8" s="47" t="s">
        <v>28</v>
      </c>
      <c r="AI8" s="48"/>
      <c r="AJ8" s="47" t="s">
        <v>29</v>
      </c>
      <c r="AK8" s="48"/>
      <c r="AL8" s="51" t="s">
        <v>30</v>
      </c>
      <c r="AM8" s="51" t="s">
        <v>31</v>
      </c>
      <c r="AN8" s="51" t="s">
        <v>32</v>
      </c>
      <c r="AO8" s="51" t="s">
        <v>33</v>
      </c>
      <c r="AP8" s="51" t="s">
        <v>34</v>
      </c>
      <c r="AQ8" s="51" t="s">
        <v>35</v>
      </c>
      <c r="AR8" s="51" t="s">
        <v>36</v>
      </c>
      <c r="AS8" s="51" t="s">
        <v>37</v>
      </c>
      <c r="AT8" s="51" t="s">
        <v>38</v>
      </c>
      <c r="AU8" s="51" t="s">
        <v>39</v>
      </c>
      <c r="AV8" s="51" t="s">
        <v>40</v>
      </c>
      <c r="AW8" s="51" t="s">
        <v>41</v>
      </c>
      <c r="AX8" s="51" t="s">
        <v>42</v>
      </c>
      <c r="AY8" s="51" t="s">
        <v>43</v>
      </c>
      <c r="AZ8" s="51" t="s">
        <v>44</v>
      </c>
      <c r="BA8" s="75" t="s">
        <v>45</v>
      </c>
      <c r="BB8" s="75" t="s">
        <v>46</v>
      </c>
      <c r="BC8" s="75" t="s">
        <v>47</v>
      </c>
      <c r="BD8" s="70" t="s">
        <v>48</v>
      </c>
      <c r="BE8" s="70" t="s">
        <v>49</v>
      </c>
      <c r="BF8" s="52"/>
      <c r="BG8" s="71" t="s">
        <v>50</v>
      </c>
      <c r="BH8" s="72"/>
      <c r="BI8" s="72"/>
      <c r="BJ8" s="72"/>
      <c r="BK8" s="72"/>
      <c r="BL8" s="72"/>
      <c r="BM8" s="72"/>
      <c r="BN8" s="72"/>
      <c r="BO8" s="72"/>
      <c r="BP8" s="73"/>
      <c r="BQ8" s="47" t="s">
        <v>51</v>
      </c>
      <c r="BR8" s="48"/>
      <c r="BS8" s="47" t="s">
        <v>52</v>
      </c>
      <c r="BT8" s="54"/>
      <c r="BU8" s="54"/>
      <c r="BV8" s="54"/>
      <c r="BW8" s="54"/>
      <c r="BX8" s="54"/>
      <c r="BY8" s="54"/>
      <c r="BZ8" s="48"/>
      <c r="CA8" s="63"/>
      <c r="CB8" s="64"/>
      <c r="CC8" s="4"/>
      <c r="CD8" s="4"/>
      <c r="CE8" s="4"/>
    </row>
    <row r="9" spans="1:83" ht="15.75" customHeight="1">
      <c r="A9" s="52"/>
      <c r="B9" s="52"/>
      <c r="C9" s="52"/>
      <c r="D9" s="52"/>
      <c r="E9" s="52"/>
      <c r="F9" s="49"/>
      <c r="G9" s="50"/>
      <c r="H9" s="49"/>
      <c r="I9" s="50"/>
      <c r="J9" s="49"/>
      <c r="K9" s="50"/>
      <c r="L9" s="53"/>
      <c r="M9" s="53"/>
      <c r="N9" s="49"/>
      <c r="O9" s="50"/>
      <c r="P9" s="49"/>
      <c r="Q9" s="50"/>
      <c r="R9" s="49"/>
      <c r="S9" s="50"/>
      <c r="T9" s="49"/>
      <c r="U9" s="50"/>
      <c r="V9" s="49"/>
      <c r="W9" s="50"/>
      <c r="X9" s="49"/>
      <c r="Y9" s="50"/>
      <c r="Z9" s="49"/>
      <c r="AA9" s="50"/>
      <c r="AB9" s="49"/>
      <c r="AC9" s="50"/>
      <c r="AD9" s="49"/>
      <c r="AE9" s="50"/>
      <c r="AF9" s="49"/>
      <c r="AG9" s="50"/>
      <c r="AH9" s="49"/>
      <c r="AI9" s="50"/>
      <c r="AJ9" s="49"/>
      <c r="AK9" s="50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76"/>
      <c r="BB9" s="76"/>
      <c r="BC9" s="76"/>
      <c r="BD9" s="52"/>
      <c r="BE9" s="52"/>
      <c r="BF9" s="52"/>
      <c r="BG9" s="74" t="s">
        <v>53</v>
      </c>
      <c r="BH9" s="73"/>
      <c r="BI9" s="74" t="s">
        <v>54</v>
      </c>
      <c r="BJ9" s="73"/>
      <c r="BK9" s="74" t="s">
        <v>55</v>
      </c>
      <c r="BL9" s="73"/>
      <c r="BM9" s="74" t="s">
        <v>56</v>
      </c>
      <c r="BN9" s="73"/>
      <c r="BO9" s="74" t="s">
        <v>49</v>
      </c>
      <c r="BP9" s="73"/>
      <c r="BQ9" s="49"/>
      <c r="BR9" s="50"/>
      <c r="BS9" s="49"/>
      <c r="BT9" s="56"/>
      <c r="BU9" s="56"/>
      <c r="BV9" s="56"/>
      <c r="BW9" s="56"/>
      <c r="BX9" s="56"/>
      <c r="BY9" s="56"/>
      <c r="BZ9" s="50"/>
      <c r="CA9" s="49"/>
      <c r="CB9" s="50"/>
      <c r="CC9" s="4"/>
      <c r="CD9" s="4"/>
      <c r="CE9" s="4"/>
    </row>
    <row r="10" spans="1:83" ht="18" customHeight="1">
      <c r="A10" s="53"/>
      <c r="B10" s="53"/>
      <c r="C10" s="53"/>
      <c r="D10" s="53"/>
      <c r="E10" s="53"/>
      <c r="F10" s="8" t="s">
        <v>57</v>
      </c>
      <c r="G10" s="9" t="s">
        <v>58</v>
      </c>
      <c r="H10" s="10" t="s">
        <v>57</v>
      </c>
      <c r="I10" s="10" t="s">
        <v>58</v>
      </c>
      <c r="J10" s="10" t="s">
        <v>57</v>
      </c>
      <c r="K10" s="10" t="s">
        <v>58</v>
      </c>
      <c r="L10" s="10" t="s">
        <v>57</v>
      </c>
      <c r="M10" s="10" t="s">
        <v>57</v>
      </c>
      <c r="N10" s="10" t="s">
        <v>57</v>
      </c>
      <c r="O10" s="10" t="s">
        <v>58</v>
      </c>
      <c r="P10" s="10" t="s">
        <v>57</v>
      </c>
      <c r="Q10" s="10" t="s">
        <v>58</v>
      </c>
      <c r="R10" s="10" t="s">
        <v>57</v>
      </c>
      <c r="S10" s="10" t="s">
        <v>58</v>
      </c>
      <c r="T10" s="10" t="s">
        <v>57</v>
      </c>
      <c r="U10" s="10" t="s">
        <v>58</v>
      </c>
      <c r="V10" s="10" t="s">
        <v>57</v>
      </c>
      <c r="W10" s="10" t="s">
        <v>58</v>
      </c>
      <c r="X10" s="10" t="s">
        <v>57</v>
      </c>
      <c r="Y10" s="10" t="s">
        <v>58</v>
      </c>
      <c r="Z10" s="10" t="s">
        <v>57</v>
      </c>
      <c r="AA10" s="10" t="s">
        <v>58</v>
      </c>
      <c r="AB10" s="10" t="s">
        <v>57</v>
      </c>
      <c r="AC10" s="10" t="s">
        <v>58</v>
      </c>
      <c r="AD10" s="10" t="s">
        <v>57</v>
      </c>
      <c r="AE10" s="10" t="s">
        <v>58</v>
      </c>
      <c r="AF10" s="10" t="s">
        <v>57</v>
      </c>
      <c r="AG10" s="10" t="s">
        <v>58</v>
      </c>
      <c r="AH10" s="10" t="s">
        <v>57</v>
      </c>
      <c r="AI10" s="10" t="s">
        <v>58</v>
      </c>
      <c r="AJ10" s="10" t="s">
        <v>57</v>
      </c>
      <c r="AK10" s="10" t="s">
        <v>58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77"/>
      <c r="BB10" s="77"/>
      <c r="BC10" s="77"/>
      <c r="BD10" s="53"/>
      <c r="BE10" s="53"/>
      <c r="BF10" s="53"/>
      <c r="BG10" s="11" t="s">
        <v>57</v>
      </c>
      <c r="BH10" s="11" t="s">
        <v>58</v>
      </c>
      <c r="BI10" s="11" t="s">
        <v>57</v>
      </c>
      <c r="BJ10" s="11" t="s">
        <v>58</v>
      </c>
      <c r="BK10" s="11" t="s">
        <v>57</v>
      </c>
      <c r="BL10" s="11" t="s">
        <v>58</v>
      </c>
      <c r="BM10" s="11" t="s">
        <v>57</v>
      </c>
      <c r="BN10" s="11" t="s">
        <v>58</v>
      </c>
      <c r="BO10" s="11" t="s">
        <v>57</v>
      </c>
      <c r="BP10" s="11" t="s">
        <v>58</v>
      </c>
      <c r="BQ10" s="11" t="s">
        <v>57</v>
      </c>
      <c r="BR10" s="11" t="s">
        <v>58</v>
      </c>
      <c r="BS10" s="12" t="s">
        <v>59</v>
      </c>
      <c r="BT10" s="12" t="s">
        <v>58</v>
      </c>
      <c r="BU10" s="13" t="s">
        <v>60</v>
      </c>
      <c r="BV10" s="12" t="s">
        <v>58</v>
      </c>
      <c r="BW10" s="14" t="s">
        <v>61</v>
      </c>
      <c r="BX10" s="14" t="s">
        <v>58</v>
      </c>
      <c r="BY10" s="14" t="s">
        <v>62</v>
      </c>
      <c r="BZ10" s="10" t="s">
        <v>58</v>
      </c>
      <c r="CA10" s="14" t="s">
        <v>57</v>
      </c>
      <c r="CB10" s="14" t="s">
        <v>58</v>
      </c>
      <c r="CC10" s="4"/>
      <c r="CD10" s="4"/>
      <c r="CE10" s="4"/>
    </row>
    <row r="11" spans="1:83" ht="14.25" customHeight="1">
      <c r="A11" s="15">
        <v>1</v>
      </c>
      <c r="B11" s="16">
        <v>2</v>
      </c>
      <c r="C11" s="15">
        <v>3</v>
      </c>
      <c r="D11" s="16">
        <v>4</v>
      </c>
      <c r="E11" s="15">
        <v>5</v>
      </c>
      <c r="F11" s="16">
        <v>6</v>
      </c>
      <c r="G11" s="15">
        <v>7</v>
      </c>
      <c r="H11" s="16">
        <v>8</v>
      </c>
      <c r="I11" s="15">
        <v>9</v>
      </c>
      <c r="J11" s="16">
        <v>10</v>
      </c>
      <c r="K11" s="15">
        <v>11</v>
      </c>
      <c r="L11" s="16">
        <v>12</v>
      </c>
      <c r="M11" s="15">
        <v>13</v>
      </c>
      <c r="N11" s="16">
        <v>14</v>
      </c>
      <c r="O11" s="15">
        <v>15</v>
      </c>
      <c r="P11" s="16">
        <v>16</v>
      </c>
      <c r="Q11" s="15">
        <v>17</v>
      </c>
      <c r="R11" s="16">
        <v>18</v>
      </c>
      <c r="S11" s="15">
        <v>19</v>
      </c>
      <c r="T11" s="16">
        <v>20</v>
      </c>
      <c r="U11" s="15">
        <v>21</v>
      </c>
      <c r="V11" s="16">
        <v>22</v>
      </c>
      <c r="W11" s="15">
        <v>23</v>
      </c>
      <c r="X11" s="16">
        <v>24</v>
      </c>
      <c r="Y11" s="15">
        <v>25</v>
      </c>
      <c r="Z11" s="16">
        <v>26</v>
      </c>
      <c r="AA11" s="15">
        <v>27</v>
      </c>
      <c r="AB11" s="16">
        <v>28</v>
      </c>
      <c r="AC11" s="15">
        <v>29</v>
      </c>
      <c r="AD11" s="16">
        <v>30</v>
      </c>
      <c r="AE11" s="15">
        <v>31</v>
      </c>
      <c r="AF11" s="16">
        <v>32</v>
      </c>
      <c r="AG11" s="15">
        <v>33</v>
      </c>
      <c r="AH11" s="16">
        <v>34</v>
      </c>
      <c r="AI11" s="15">
        <v>35</v>
      </c>
      <c r="AJ11" s="16">
        <v>36</v>
      </c>
      <c r="AK11" s="15">
        <v>37</v>
      </c>
      <c r="AL11" s="16">
        <v>38</v>
      </c>
      <c r="AM11" s="15">
        <v>39</v>
      </c>
      <c r="AN11" s="16">
        <v>40</v>
      </c>
      <c r="AO11" s="15">
        <v>41</v>
      </c>
      <c r="AP11" s="16">
        <v>42</v>
      </c>
      <c r="AQ11" s="15">
        <v>43</v>
      </c>
      <c r="AR11" s="16">
        <v>44</v>
      </c>
      <c r="AS11" s="15">
        <v>45</v>
      </c>
      <c r="AT11" s="16">
        <v>46</v>
      </c>
      <c r="AU11" s="15">
        <v>47</v>
      </c>
      <c r="AV11" s="16">
        <v>48</v>
      </c>
      <c r="AW11" s="15">
        <v>49</v>
      </c>
      <c r="AX11" s="16">
        <v>50</v>
      </c>
      <c r="AY11" s="16">
        <v>51</v>
      </c>
      <c r="AZ11" s="15">
        <v>52</v>
      </c>
      <c r="BA11" s="17">
        <v>53</v>
      </c>
      <c r="BB11" s="18">
        <v>54</v>
      </c>
      <c r="BC11" s="17">
        <v>55</v>
      </c>
      <c r="BD11" s="18">
        <v>56</v>
      </c>
      <c r="BE11" s="17">
        <v>57</v>
      </c>
      <c r="BF11" s="15">
        <v>58</v>
      </c>
      <c r="BG11" s="16">
        <v>59</v>
      </c>
      <c r="BH11" s="15">
        <v>60</v>
      </c>
      <c r="BI11" s="16">
        <v>61</v>
      </c>
      <c r="BJ11" s="15">
        <v>62</v>
      </c>
      <c r="BK11" s="16">
        <v>63</v>
      </c>
      <c r="BL11" s="15">
        <v>64</v>
      </c>
      <c r="BM11" s="16">
        <v>65</v>
      </c>
      <c r="BN11" s="15">
        <v>66</v>
      </c>
      <c r="BO11" s="16">
        <v>67</v>
      </c>
      <c r="BP11" s="15">
        <v>68</v>
      </c>
      <c r="BQ11" s="16">
        <v>69</v>
      </c>
      <c r="BR11" s="15">
        <v>70</v>
      </c>
      <c r="BS11" s="16">
        <v>71</v>
      </c>
      <c r="BT11" s="15">
        <v>72</v>
      </c>
      <c r="BU11" s="16">
        <v>73</v>
      </c>
      <c r="BV11" s="15">
        <v>74</v>
      </c>
      <c r="BW11" s="16">
        <v>75</v>
      </c>
      <c r="BX11" s="15">
        <v>76</v>
      </c>
      <c r="BY11" s="16">
        <v>77</v>
      </c>
      <c r="BZ11" s="15">
        <v>78</v>
      </c>
      <c r="CA11" s="16">
        <v>79</v>
      </c>
      <c r="CB11" s="15">
        <v>80</v>
      </c>
      <c r="CC11" s="4"/>
      <c r="CD11" s="4"/>
      <c r="CE11" s="4"/>
    </row>
    <row r="12" spans="1:83" ht="14.25" customHeight="1">
      <c r="A12" s="78">
        <v>1</v>
      </c>
      <c r="B12" s="78" t="s">
        <v>66</v>
      </c>
      <c r="C12" s="27" t="s">
        <v>67</v>
      </c>
      <c r="D12" s="36">
        <v>25</v>
      </c>
      <c r="E12" s="38">
        <v>23</v>
      </c>
      <c r="F12" s="22">
        <v>22</v>
      </c>
      <c r="G12" s="39">
        <f t="shared" ref="G12:G16" si="0">(F12/D12*100)</f>
        <v>88</v>
      </c>
      <c r="H12" s="22">
        <v>4</v>
      </c>
      <c r="I12" s="40">
        <f t="shared" ref="I12:I16" si="1">(H12/F12*100)</f>
        <v>18.181818181818183</v>
      </c>
      <c r="J12" s="41">
        <v>0</v>
      </c>
      <c r="K12" s="42">
        <f t="shared" ref="K12:K16" si="2">(J12/F12*100)</f>
        <v>0</v>
      </c>
      <c r="L12" s="31">
        <v>1</v>
      </c>
      <c r="M12" s="31"/>
      <c r="N12" s="22">
        <v>25</v>
      </c>
      <c r="O12" s="39">
        <f t="shared" ref="O12:O16" si="3">(N12/D12*100)</f>
        <v>100</v>
      </c>
      <c r="P12" s="43">
        <v>3</v>
      </c>
      <c r="Q12" s="39">
        <f t="shared" ref="Q12:Q16" si="4">(P12/N12*100)</f>
        <v>12</v>
      </c>
      <c r="R12" s="22">
        <v>22</v>
      </c>
      <c r="S12" s="39">
        <f t="shared" ref="S12:S16" si="5">(R12/D12*100)</f>
        <v>88</v>
      </c>
      <c r="T12" s="43">
        <v>0</v>
      </c>
      <c r="U12" s="39">
        <f t="shared" ref="U12:U16" si="6">(T12/R12*100)</f>
        <v>0</v>
      </c>
      <c r="V12" s="22">
        <v>22</v>
      </c>
      <c r="W12" s="39">
        <f t="shared" ref="W12:W16" si="7">(V12/D12*100)</f>
        <v>88</v>
      </c>
      <c r="X12" s="33">
        <v>0</v>
      </c>
      <c r="Y12" s="39">
        <f t="shared" ref="Y12:Y16" si="8">(X12/V12*100)</f>
        <v>0</v>
      </c>
      <c r="Z12" s="22">
        <v>22</v>
      </c>
      <c r="AA12" s="39">
        <f t="shared" ref="AA12:AA16" si="9">(Z12/D12*100)</f>
        <v>88</v>
      </c>
      <c r="AB12" s="22">
        <v>0</v>
      </c>
      <c r="AC12" s="39">
        <f t="shared" ref="AC12:AC16" si="10">(AB12/Z12*100)</f>
        <v>0</v>
      </c>
      <c r="AD12" s="22">
        <v>22</v>
      </c>
      <c r="AE12" s="39">
        <f t="shared" ref="AE12:AE16" si="11">(AD12/D12*100)</f>
        <v>88</v>
      </c>
      <c r="AF12" s="22">
        <v>0</v>
      </c>
      <c r="AG12" s="39">
        <f t="shared" ref="AG12:AG16" si="12">(AF12/AD12*100)</f>
        <v>0</v>
      </c>
      <c r="AH12" s="22">
        <v>22</v>
      </c>
      <c r="AI12" s="39">
        <f t="shared" ref="AI12:AI16" si="13">(AH12/D12*100)</f>
        <v>88</v>
      </c>
      <c r="AJ12" s="32">
        <v>0</v>
      </c>
      <c r="AK12" s="39">
        <f t="shared" ref="AK12:AK16" si="14">(AJ12/AH12*100)</f>
        <v>0</v>
      </c>
      <c r="AL12" s="22">
        <v>0</v>
      </c>
      <c r="AM12" s="22"/>
      <c r="AN12" s="22"/>
      <c r="AO12" s="22"/>
      <c r="AP12" s="22"/>
      <c r="AQ12" s="22"/>
      <c r="AR12" s="22"/>
      <c r="AS12" s="22"/>
      <c r="AT12" s="22"/>
      <c r="AU12" s="22"/>
      <c r="AV12" s="33"/>
      <c r="AW12" s="33"/>
      <c r="AX12" s="34"/>
      <c r="AY12" s="34"/>
      <c r="AZ12" s="22">
        <v>2</v>
      </c>
      <c r="BA12" s="22">
        <v>1</v>
      </c>
      <c r="BB12" s="22">
        <v>0</v>
      </c>
      <c r="BC12" s="22">
        <v>2</v>
      </c>
      <c r="BD12" s="22">
        <v>1</v>
      </c>
      <c r="BE12" s="30"/>
      <c r="BF12" s="36">
        <v>24</v>
      </c>
      <c r="BG12" s="22">
        <v>9</v>
      </c>
      <c r="BH12" s="44">
        <f t="shared" ref="BH12:BH16" si="15">BG12/BF12*100</f>
        <v>37.5</v>
      </c>
      <c r="BI12" s="41">
        <v>0</v>
      </c>
      <c r="BJ12" s="44">
        <f t="shared" ref="BJ12:BJ16" si="16">BI12/BF12*100</f>
        <v>0</v>
      </c>
      <c r="BK12" s="41">
        <v>0</v>
      </c>
      <c r="BL12" s="45">
        <f t="shared" ref="BL12:BL16" si="17">(BK12/BF12*100)</f>
        <v>0</v>
      </c>
      <c r="BM12" s="41">
        <v>5</v>
      </c>
      <c r="BN12" s="45">
        <f t="shared" ref="BN12:BN16" si="18">(BM12/BF12*100)</f>
        <v>20.833333333333336</v>
      </c>
      <c r="BO12" s="46">
        <f t="shared" ref="BO12:BO16" si="19">BG12+BI12+BM12+BK12</f>
        <v>14</v>
      </c>
      <c r="BP12" s="45">
        <f t="shared" ref="BP12:BP16" si="20">BO12/BF12*100</f>
        <v>58.333333333333336</v>
      </c>
      <c r="BQ12" s="22">
        <v>10</v>
      </c>
      <c r="BR12" s="39">
        <f t="shared" ref="BR12:BR16" si="21">(BQ12/BF12*100)</f>
        <v>41.666666666666671</v>
      </c>
      <c r="BS12" s="34">
        <v>0</v>
      </c>
      <c r="BT12" s="39">
        <f t="shared" ref="BT12:BT16" si="22">(BS12/BF12*100)</f>
        <v>0</v>
      </c>
      <c r="BU12" s="33">
        <v>0</v>
      </c>
      <c r="BV12" s="39">
        <f t="shared" ref="BV12:BV16" si="23">(BU12/BF12*100)</f>
        <v>0</v>
      </c>
      <c r="BW12" s="33">
        <v>0</v>
      </c>
      <c r="BX12" s="39">
        <f t="shared" ref="BX12:BX16" si="24">(BW12/BF12*100)</f>
        <v>0</v>
      </c>
      <c r="BY12" s="33">
        <v>0</v>
      </c>
      <c r="BZ12" s="39">
        <f t="shared" ref="BZ12:BZ16" si="25">(BY12/BF12*100)</f>
        <v>0</v>
      </c>
      <c r="CA12" s="33">
        <v>0</v>
      </c>
      <c r="CB12" s="19">
        <f t="shared" ref="CB12:CB16" si="26">(CA12/BF12*100)</f>
        <v>0</v>
      </c>
      <c r="CC12" s="4" t="s">
        <v>63</v>
      </c>
      <c r="CD12" s="26">
        <f>SUM(AL16:AZ16)+AB16+AF16+AJ16</f>
        <v>8</v>
      </c>
      <c r="CE12" s="4"/>
    </row>
    <row r="13" spans="1:83" ht="14.25" customHeight="1">
      <c r="A13" s="52"/>
      <c r="B13" s="52"/>
      <c r="C13" s="27" t="s">
        <v>68</v>
      </c>
      <c r="D13" s="37">
        <v>25</v>
      </c>
      <c r="E13" s="38">
        <v>18</v>
      </c>
      <c r="F13" s="22">
        <v>17</v>
      </c>
      <c r="G13" s="39">
        <f t="shared" si="0"/>
        <v>68</v>
      </c>
      <c r="H13" s="22">
        <v>4</v>
      </c>
      <c r="I13" s="40">
        <f t="shared" si="1"/>
        <v>23.52941176470588</v>
      </c>
      <c r="J13" s="41"/>
      <c r="K13" s="42">
        <f t="shared" si="2"/>
        <v>0</v>
      </c>
      <c r="L13" s="31">
        <v>2</v>
      </c>
      <c r="M13" s="31"/>
      <c r="N13" s="22">
        <v>25</v>
      </c>
      <c r="O13" s="39">
        <f t="shared" si="3"/>
        <v>100</v>
      </c>
      <c r="P13" s="43">
        <v>4</v>
      </c>
      <c r="Q13" s="39">
        <f t="shared" si="4"/>
        <v>16</v>
      </c>
      <c r="R13" s="22">
        <v>17</v>
      </c>
      <c r="S13" s="39">
        <f t="shared" si="5"/>
        <v>68</v>
      </c>
      <c r="T13" s="43"/>
      <c r="U13" s="39">
        <f t="shared" si="6"/>
        <v>0</v>
      </c>
      <c r="V13" s="22">
        <v>17</v>
      </c>
      <c r="W13" s="39">
        <f t="shared" si="7"/>
        <v>68</v>
      </c>
      <c r="X13" s="43"/>
      <c r="Y13" s="39">
        <f t="shared" si="8"/>
        <v>0</v>
      </c>
      <c r="Z13" s="22">
        <v>17</v>
      </c>
      <c r="AA13" s="39">
        <f t="shared" si="9"/>
        <v>68</v>
      </c>
      <c r="AB13" s="22"/>
      <c r="AC13" s="39">
        <f t="shared" si="10"/>
        <v>0</v>
      </c>
      <c r="AD13" s="22">
        <v>17</v>
      </c>
      <c r="AE13" s="39">
        <f t="shared" si="11"/>
        <v>68</v>
      </c>
      <c r="AF13" s="22"/>
      <c r="AG13" s="39">
        <f t="shared" si="12"/>
        <v>0</v>
      </c>
      <c r="AH13" s="22">
        <v>17</v>
      </c>
      <c r="AI13" s="39">
        <f t="shared" si="13"/>
        <v>68</v>
      </c>
      <c r="AJ13" s="32"/>
      <c r="AK13" s="39">
        <f t="shared" si="14"/>
        <v>0</v>
      </c>
      <c r="AL13" s="22"/>
      <c r="AM13" s="22"/>
      <c r="AN13" s="22">
        <v>1</v>
      </c>
      <c r="AO13" s="22"/>
      <c r="AP13" s="22"/>
      <c r="AQ13" s="22"/>
      <c r="AR13" s="22">
        <v>1</v>
      </c>
      <c r="AS13" s="22"/>
      <c r="AT13" s="22"/>
      <c r="AU13" s="22"/>
      <c r="AV13" s="33"/>
      <c r="AW13" s="33">
        <v>1</v>
      </c>
      <c r="AX13" s="34"/>
      <c r="AY13" s="34"/>
      <c r="AZ13" s="22">
        <v>1</v>
      </c>
      <c r="BA13" s="22">
        <v>3</v>
      </c>
      <c r="BB13" s="22"/>
      <c r="BC13" s="22">
        <v>2</v>
      </c>
      <c r="BD13" s="22">
        <v>2</v>
      </c>
      <c r="BE13" s="30"/>
      <c r="BF13" s="37">
        <v>18</v>
      </c>
      <c r="BG13" s="22">
        <v>4</v>
      </c>
      <c r="BH13" s="44">
        <f t="shared" si="15"/>
        <v>22.222222222222221</v>
      </c>
      <c r="BI13" s="41"/>
      <c r="BJ13" s="44">
        <f t="shared" si="16"/>
        <v>0</v>
      </c>
      <c r="BK13" s="41"/>
      <c r="BL13" s="45">
        <f t="shared" si="17"/>
        <v>0</v>
      </c>
      <c r="BM13" s="41">
        <v>6</v>
      </c>
      <c r="BN13" s="45">
        <f t="shared" si="18"/>
        <v>33.333333333333329</v>
      </c>
      <c r="BO13" s="46">
        <f t="shared" si="19"/>
        <v>10</v>
      </c>
      <c r="BP13" s="45">
        <f t="shared" si="20"/>
        <v>55.555555555555557</v>
      </c>
      <c r="BQ13" s="22">
        <v>8</v>
      </c>
      <c r="BR13" s="39">
        <f t="shared" si="21"/>
        <v>44.444444444444443</v>
      </c>
      <c r="BS13" s="34"/>
      <c r="BT13" s="39">
        <f t="shared" si="22"/>
        <v>0</v>
      </c>
      <c r="BU13" s="33"/>
      <c r="BV13" s="39">
        <f t="shared" si="23"/>
        <v>0</v>
      </c>
      <c r="BW13" s="33"/>
      <c r="BX13" s="39">
        <f t="shared" si="24"/>
        <v>0</v>
      </c>
      <c r="BY13" s="33"/>
      <c r="BZ13" s="39">
        <f t="shared" si="25"/>
        <v>0</v>
      </c>
      <c r="CA13" s="33"/>
      <c r="CB13" s="19">
        <f t="shared" si="26"/>
        <v>0</v>
      </c>
      <c r="CC13" s="4" t="s">
        <v>64</v>
      </c>
      <c r="CD13" s="26">
        <f>BO16+BQ16+BS16+BU16+BW16+BY16</f>
        <v>65</v>
      </c>
      <c r="CE13" s="4"/>
    </row>
    <row r="14" spans="1:83" ht="14.25" customHeight="1">
      <c r="A14" s="52"/>
      <c r="B14" s="52"/>
      <c r="C14" s="27" t="s">
        <v>69</v>
      </c>
      <c r="D14" s="37">
        <v>10</v>
      </c>
      <c r="E14" s="38">
        <v>9</v>
      </c>
      <c r="F14" s="22">
        <v>9</v>
      </c>
      <c r="G14" s="39">
        <f t="shared" si="0"/>
        <v>90</v>
      </c>
      <c r="H14" s="22">
        <v>0</v>
      </c>
      <c r="I14" s="40">
        <f t="shared" si="1"/>
        <v>0</v>
      </c>
      <c r="J14" s="41">
        <v>0</v>
      </c>
      <c r="K14" s="42">
        <f t="shared" si="2"/>
        <v>0</v>
      </c>
      <c r="L14" s="31">
        <v>0</v>
      </c>
      <c r="M14" s="31"/>
      <c r="N14" s="22">
        <v>10</v>
      </c>
      <c r="O14" s="39">
        <f t="shared" si="3"/>
        <v>100</v>
      </c>
      <c r="P14" s="43">
        <v>1</v>
      </c>
      <c r="Q14" s="39">
        <f t="shared" si="4"/>
        <v>10</v>
      </c>
      <c r="R14" s="22">
        <v>9</v>
      </c>
      <c r="S14" s="39">
        <f t="shared" si="5"/>
        <v>90</v>
      </c>
      <c r="T14" s="43">
        <v>1</v>
      </c>
      <c r="U14" s="39">
        <f t="shared" si="6"/>
        <v>11.111111111111111</v>
      </c>
      <c r="V14" s="22">
        <v>9</v>
      </c>
      <c r="W14" s="39">
        <f t="shared" si="7"/>
        <v>90</v>
      </c>
      <c r="X14" s="33">
        <v>0</v>
      </c>
      <c r="Y14" s="39">
        <f t="shared" si="8"/>
        <v>0</v>
      </c>
      <c r="Z14" s="22">
        <v>9</v>
      </c>
      <c r="AA14" s="39">
        <f t="shared" si="9"/>
        <v>90</v>
      </c>
      <c r="AB14" s="22">
        <v>0</v>
      </c>
      <c r="AC14" s="39">
        <f t="shared" si="10"/>
        <v>0</v>
      </c>
      <c r="AD14" s="22">
        <v>9</v>
      </c>
      <c r="AE14" s="39">
        <f t="shared" si="11"/>
        <v>90</v>
      </c>
      <c r="AF14" s="22">
        <v>0</v>
      </c>
      <c r="AG14" s="39">
        <f t="shared" si="12"/>
        <v>0</v>
      </c>
      <c r="AH14" s="22">
        <v>9</v>
      </c>
      <c r="AI14" s="39">
        <f t="shared" si="13"/>
        <v>90</v>
      </c>
      <c r="AJ14" s="32">
        <v>0</v>
      </c>
      <c r="AK14" s="39">
        <f t="shared" si="14"/>
        <v>0</v>
      </c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33"/>
      <c r="AW14" s="33"/>
      <c r="AX14" s="34"/>
      <c r="AY14" s="34"/>
      <c r="AZ14" s="22">
        <v>1</v>
      </c>
      <c r="BA14" s="22">
        <v>1</v>
      </c>
      <c r="BB14" s="22">
        <v>0</v>
      </c>
      <c r="BC14" s="22">
        <v>0</v>
      </c>
      <c r="BD14" s="22">
        <v>0</v>
      </c>
      <c r="BE14" s="30"/>
      <c r="BF14" s="37">
        <v>8</v>
      </c>
      <c r="BG14" s="22">
        <v>3</v>
      </c>
      <c r="BH14" s="44">
        <f t="shared" si="15"/>
        <v>37.5</v>
      </c>
      <c r="BI14" s="41">
        <v>0</v>
      </c>
      <c r="BJ14" s="44">
        <f t="shared" si="16"/>
        <v>0</v>
      </c>
      <c r="BK14" s="41">
        <v>0</v>
      </c>
      <c r="BL14" s="45">
        <f t="shared" si="17"/>
        <v>0</v>
      </c>
      <c r="BM14" s="41">
        <v>2</v>
      </c>
      <c r="BN14" s="45">
        <f t="shared" si="18"/>
        <v>25</v>
      </c>
      <c r="BO14" s="46">
        <f t="shared" si="19"/>
        <v>5</v>
      </c>
      <c r="BP14" s="45">
        <f t="shared" si="20"/>
        <v>62.5</v>
      </c>
      <c r="BQ14" s="22">
        <v>3</v>
      </c>
      <c r="BR14" s="39">
        <f t="shared" si="21"/>
        <v>37.5</v>
      </c>
      <c r="BS14" s="34"/>
      <c r="BT14" s="39">
        <f t="shared" si="22"/>
        <v>0</v>
      </c>
      <c r="BU14" s="33"/>
      <c r="BV14" s="39">
        <f t="shared" si="23"/>
        <v>0</v>
      </c>
      <c r="BW14" s="33"/>
      <c r="BX14" s="39">
        <f t="shared" si="24"/>
        <v>0</v>
      </c>
      <c r="BY14" s="33"/>
      <c r="BZ14" s="39">
        <f t="shared" si="25"/>
        <v>0</v>
      </c>
      <c r="CA14" s="33"/>
      <c r="CB14" s="19">
        <f t="shared" si="26"/>
        <v>0</v>
      </c>
      <c r="CC14" s="4" t="s">
        <v>65</v>
      </c>
      <c r="CD14" s="26">
        <f>BO16+BQ16+BS16+BU16+BW16+BY16+CA16</f>
        <v>65</v>
      </c>
      <c r="CE14" s="4"/>
    </row>
    <row r="15" spans="1:83" ht="14.25" customHeight="1">
      <c r="A15" s="53"/>
      <c r="B15" s="53"/>
      <c r="C15" s="27" t="s">
        <v>70</v>
      </c>
      <c r="D15" s="37">
        <v>15</v>
      </c>
      <c r="E15" s="38">
        <v>12</v>
      </c>
      <c r="F15" s="22">
        <v>10</v>
      </c>
      <c r="G15" s="39">
        <f t="shared" si="0"/>
        <v>66.666666666666657</v>
      </c>
      <c r="H15" s="22">
        <v>1</v>
      </c>
      <c r="I15" s="40">
        <f t="shared" si="1"/>
        <v>10</v>
      </c>
      <c r="J15" s="41"/>
      <c r="K15" s="42">
        <f t="shared" si="2"/>
        <v>0</v>
      </c>
      <c r="L15" s="31">
        <v>0</v>
      </c>
      <c r="M15" s="31"/>
      <c r="N15" s="22">
        <v>15</v>
      </c>
      <c r="O15" s="39">
        <f t="shared" si="3"/>
        <v>100</v>
      </c>
      <c r="P15" s="43">
        <v>2</v>
      </c>
      <c r="Q15" s="39">
        <f t="shared" si="4"/>
        <v>13.333333333333334</v>
      </c>
      <c r="R15" s="22">
        <v>10</v>
      </c>
      <c r="S15" s="39">
        <f t="shared" si="5"/>
        <v>66.666666666666657</v>
      </c>
      <c r="T15" s="43">
        <v>0</v>
      </c>
      <c r="U15" s="39">
        <f t="shared" si="6"/>
        <v>0</v>
      </c>
      <c r="V15" s="22">
        <v>10</v>
      </c>
      <c r="W15" s="39">
        <f t="shared" si="7"/>
        <v>66.666666666666657</v>
      </c>
      <c r="X15" s="33">
        <v>0</v>
      </c>
      <c r="Y15" s="39">
        <f t="shared" si="8"/>
        <v>0</v>
      </c>
      <c r="Z15" s="22">
        <v>10</v>
      </c>
      <c r="AA15" s="39">
        <f t="shared" si="9"/>
        <v>66.666666666666657</v>
      </c>
      <c r="AB15" s="22">
        <v>0</v>
      </c>
      <c r="AC15" s="39">
        <f t="shared" si="10"/>
        <v>0</v>
      </c>
      <c r="AD15" s="22">
        <v>10</v>
      </c>
      <c r="AE15" s="39">
        <f t="shared" si="11"/>
        <v>66.666666666666657</v>
      </c>
      <c r="AF15" s="22">
        <v>0</v>
      </c>
      <c r="AG15" s="39">
        <f t="shared" si="12"/>
        <v>0</v>
      </c>
      <c r="AH15" s="22">
        <v>10</v>
      </c>
      <c r="AI15" s="39">
        <f t="shared" si="13"/>
        <v>66.666666666666657</v>
      </c>
      <c r="AJ15" s="32">
        <v>0</v>
      </c>
      <c r="AK15" s="39">
        <f t="shared" si="14"/>
        <v>0</v>
      </c>
      <c r="AL15" s="22"/>
      <c r="AM15" s="22"/>
      <c r="AN15" s="22"/>
      <c r="AO15" s="22"/>
      <c r="AP15" s="22"/>
      <c r="AQ15" s="22"/>
      <c r="AS15" s="22"/>
      <c r="AT15" s="22"/>
      <c r="AU15" s="22"/>
      <c r="AV15" s="33"/>
      <c r="AW15" s="33"/>
      <c r="AX15" s="34"/>
      <c r="AY15" s="34"/>
      <c r="AZ15" s="22">
        <v>1</v>
      </c>
      <c r="BA15" s="22">
        <v>3</v>
      </c>
      <c r="BB15" s="22">
        <v>1</v>
      </c>
      <c r="BC15" s="22">
        <v>1</v>
      </c>
      <c r="BD15" s="22">
        <v>0</v>
      </c>
      <c r="BE15" s="30"/>
      <c r="BF15" s="37">
        <v>15</v>
      </c>
      <c r="BG15" s="22">
        <v>2</v>
      </c>
      <c r="BH15" s="44">
        <f t="shared" si="15"/>
        <v>13.333333333333334</v>
      </c>
      <c r="BI15" s="41">
        <v>0</v>
      </c>
      <c r="BJ15" s="44">
        <f t="shared" si="16"/>
        <v>0</v>
      </c>
      <c r="BK15" s="41">
        <v>0</v>
      </c>
      <c r="BL15" s="45">
        <f t="shared" si="17"/>
        <v>0</v>
      </c>
      <c r="BM15" s="41">
        <v>8</v>
      </c>
      <c r="BN15" s="45">
        <f t="shared" si="18"/>
        <v>53.333333333333336</v>
      </c>
      <c r="BO15" s="46">
        <f t="shared" si="19"/>
        <v>10</v>
      </c>
      <c r="BP15" s="45">
        <f t="shared" si="20"/>
        <v>66.666666666666657</v>
      </c>
      <c r="BQ15" s="22">
        <v>5</v>
      </c>
      <c r="BR15" s="39">
        <f t="shared" si="21"/>
        <v>33.333333333333329</v>
      </c>
      <c r="BS15" s="34"/>
      <c r="BT15" s="39">
        <f t="shared" si="22"/>
        <v>0</v>
      </c>
      <c r="BU15" s="33"/>
      <c r="BV15" s="39">
        <f t="shared" si="23"/>
        <v>0</v>
      </c>
      <c r="BW15" s="33"/>
      <c r="BX15" s="39">
        <f t="shared" si="24"/>
        <v>0</v>
      </c>
      <c r="BY15" s="33"/>
      <c r="BZ15" s="39">
        <f t="shared" si="25"/>
        <v>0</v>
      </c>
      <c r="CA15" s="33"/>
      <c r="CB15" s="19">
        <f t="shared" si="26"/>
        <v>0</v>
      </c>
      <c r="CC15" s="4"/>
      <c r="CD15" s="4"/>
      <c r="CE15" s="4"/>
    </row>
    <row r="16" spans="1:83" ht="14.25" customHeight="1">
      <c r="A16" s="35"/>
      <c r="B16" s="35"/>
      <c r="C16" s="28" t="s">
        <v>6</v>
      </c>
      <c r="D16" s="29">
        <f t="shared" ref="D16:F16" si="27">SUM(D12:D15)</f>
        <v>75</v>
      </c>
      <c r="E16" s="29">
        <f t="shared" si="27"/>
        <v>62</v>
      </c>
      <c r="F16" s="29">
        <f t="shared" si="27"/>
        <v>58</v>
      </c>
      <c r="G16" s="19">
        <f t="shared" si="0"/>
        <v>77.333333333333329</v>
      </c>
      <c r="H16" s="29">
        <f>SUM(H12:H15)</f>
        <v>9</v>
      </c>
      <c r="I16" s="20">
        <f t="shared" si="1"/>
        <v>15.517241379310345</v>
      </c>
      <c r="J16" s="29">
        <f>SUM(J12:J15)</f>
        <v>0</v>
      </c>
      <c r="K16" s="21">
        <f t="shared" si="2"/>
        <v>0</v>
      </c>
      <c r="L16" s="29">
        <f t="shared" ref="L16:N16" si="28">SUM(L12:L15)</f>
        <v>3</v>
      </c>
      <c r="M16" s="29">
        <f t="shared" si="28"/>
        <v>0</v>
      </c>
      <c r="N16" s="29">
        <f t="shared" si="28"/>
        <v>75</v>
      </c>
      <c r="O16" s="19">
        <f t="shared" si="3"/>
        <v>100</v>
      </c>
      <c r="P16" s="29">
        <f>SUM(P12:P15)</f>
        <v>10</v>
      </c>
      <c r="Q16" s="19">
        <f t="shared" si="4"/>
        <v>13.333333333333334</v>
      </c>
      <c r="R16" s="29">
        <f>SUM(R12:R15)</f>
        <v>58</v>
      </c>
      <c r="S16" s="19">
        <f t="shared" si="5"/>
        <v>77.333333333333329</v>
      </c>
      <c r="T16" s="29">
        <f>SUM(T12:T15)</f>
        <v>1</v>
      </c>
      <c r="U16" s="19">
        <f t="shared" si="6"/>
        <v>1.7241379310344827</v>
      </c>
      <c r="V16" s="29">
        <f>SUM(V12:V15)</f>
        <v>58</v>
      </c>
      <c r="W16" s="19">
        <f t="shared" si="7"/>
        <v>77.333333333333329</v>
      </c>
      <c r="X16" s="29">
        <f>SUM(X12:X15)</f>
        <v>0</v>
      </c>
      <c r="Y16" s="19">
        <f t="shared" si="8"/>
        <v>0</v>
      </c>
      <c r="Z16" s="29">
        <f>SUM(Z12:Z15)</f>
        <v>58</v>
      </c>
      <c r="AA16" s="19">
        <f t="shared" si="9"/>
        <v>77.333333333333329</v>
      </c>
      <c r="AB16" s="29">
        <f>SUM(AB12:AB15)</f>
        <v>0</v>
      </c>
      <c r="AC16" s="19">
        <f t="shared" si="10"/>
        <v>0</v>
      </c>
      <c r="AD16" s="29">
        <f>SUM(AD12:AD15)</f>
        <v>58</v>
      </c>
      <c r="AE16" s="19">
        <f t="shared" si="11"/>
        <v>77.333333333333329</v>
      </c>
      <c r="AF16" s="29">
        <f>SUM(AF12:AF15)</f>
        <v>0</v>
      </c>
      <c r="AG16" s="19">
        <f t="shared" si="12"/>
        <v>0</v>
      </c>
      <c r="AH16" s="29">
        <f>SUM(AH12:AH15)</f>
        <v>58</v>
      </c>
      <c r="AI16" s="19">
        <f t="shared" si="13"/>
        <v>77.333333333333329</v>
      </c>
      <c r="AJ16" s="29">
        <f>SUM(AJ12:AJ15)</f>
        <v>0</v>
      </c>
      <c r="AK16" s="19">
        <f t="shared" si="14"/>
        <v>0</v>
      </c>
      <c r="AL16" s="29">
        <f t="shared" ref="AL16:BG16" si="29">SUM(AL12:AL15)</f>
        <v>0</v>
      </c>
      <c r="AM16" s="29">
        <f t="shared" si="29"/>
        <v>0</v>
      </c>
      <c r="AN16" s="29">
        <f t="shared" si="29"/>
        <v>1</v>
      </c>
      <c r="AO16" s="29">
        <f t="shared" si="29"/>
        <v>0</v>
      </c>
      <c r="AP16" s="29">
        <f t="shared" si="29"/>
        <v>0</v>
      </c>
      <c r="AQ16" s="29">
        <f t="shared" si="29"/>
        <v>0</v>
      </c>
      <c r="AR16" s="29">
        <f t="shared" si="29"/>
        <v>1</v>
      </c>
      <c r="AS16" s="29">
        <f t="shared" si="29"/>
        <v>0</v>
      </c>
      <c r="AT16" s="29">
        <f t="shared" si="29"/>
        <v>0</v>
      </c>
      <c r="AU16" s="29">
        <f t="shared" si="29"/>
        <v>0</v>
      </c>
      <c r="AV16" s="29">
        <f t="shared" si="29"/>
        <v>0</v>
      </c>
      <c r="AW16" s="29">
        <f t="shared" si="29"/>
        <v>1</v>
      </c>
      <c r="AX16" s="29">
        <f t="shared" si="29"/>
        <v>0</v>
      </c>
      <c r="AY16" s="29">
        <f t="shared" si="29"/>
        <v>0</v>
      </c>
      <c r="AZ16" s="29">
        <f t="shared" si="29"/>
        <v>5</v>
      </c>
      <c r="BA16" s="30">
        <f t="shared" si="29"/>
        <v>8</v>
      </c>
      <c r="BB16" s="30">
        <f t="shared" si="29"/>
        <v>1</v>
      </c>
      <c r="BC16" s="30">
        <f t="shared" si="29"/>
        <v>5</v>
      </c>
      <c r="BD16" s="30">
        <f t="shared" si="29"/>
        <v>3</v>
      </c>
      <c r="BE16" s="30">
        <f t="shared" si="29"/>
        <v>0</v>
      </c>
      <c r="BF16" s="29">
        <f t="shared" si="29"/>
        <v>65</v>
      </c>
      <c r="BG16" s="29">
        <f t="shared" si="29"/>
        <v>18</v>
      </c>
      <c r="BH16" s="23">
        <f t="shared" si="15"/>
        <v>27.692307692307693</v>
      </c>
      <c r="BI16" s="29">
        <f>SUM(BI12:BI15)</f>
        <v>0</v>
      </c>
      <c r="BJ16" s="23">
        <f t="shared" si="16"/>
        <v>0</v>
      </c>
      <c r="BK16" s="29">
        <f>SUM(BK12:BK15)</f>
        <v>0</v>
      </c>
      <c r="BL16" s="24">
        <f t="shared" si="17"/>
        <v>0</v>
      </c>
      <c r="BM16" s="29">
        <f>SUM(BM12:BM15)</f>
        <v>21</v>
      </c>
      <c r="BN16" s="24">
        <f t="shared" si="18"/>
        <v>32.307692307692307</v>
      </c>
      <c r="BO16" s="25">
        <f t="shared" si="19"/>
        <v>39</v>
      </c>
      <c r="BP16" s="24">
        <f t="shared" si="20"/>
        <v>60</v>
      </c>
      <c r="BQ16" s="29">
        <f>SUM(BQ12:BQ15)</f>
        <v>26</v>
      </c>
      <c r="BR16" s="19">
        <f t="shared" si="21"/>
        <v>40</v>
      </c>
      <c r="BS16" s="29">
        <f>SUM(BS12:BS15)</f>
        <v>0</v>
      </c>
      <c r="BT16" s="19">
        <f t="shared" si="22"/>
        <v>0</v>
      </c>
      <c r="BU16" s="29">
        <f>SUM(BU12:BU15)</f>
        <v>0</v>
      </c>
      <c r="BV16" s="19">
        <f t="shared" si="23"/>
        <v>0</v>
      </c>
      <c r="BW16" s="29">
        <f>SUM(BW12:BW15)</f>
        <v>0</v>
      </c>
      <c r="BX16" s="19">
        <f t="shared" si="24"/>
        <v>0</v>
      </c>
      <c r="BY16" s="29">
        <f>SUM(BY12:BY15)</f>
        <v>0</v>
      </c>
      <c r="BZ16" s="19">
        <f t="shared" si="25"/>
        <v>0</v>
      </c>
      <c r="CA16" s="29">
        <f>SUM(CA12:CA15)</f>
        <v>0</v>
      </c>
      <c r="CB16" s="19">
        <f t="shared" si="26"/>
        <v>0</v>
      </c>
      <c r="CC16" s="4"/>
      <c r="CD16" s="4"/>
      <c r="CE16" s="4"/>
    </row>
    <row r="17" spans="1:83" ht="14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1" t="s">
        <v>71</v>
      </c>
      <c r="CD17" s="4"/>
      <c r="CE17" s="4"/>
    </row>
    <row r="18" spans="1:83" ht="14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 t="s">
        <v>63</v>
      </c>
      <c r="CD18" s="26" t="e">
        <f>SUM(#REF!)+#REF!+#REF!+#REF!</f>
        <v>#REF!</v>
      </c>
      <c r="CE18" s="4"/>
    </row>
    <row r="19" spans="1:83" ht="14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 t="s">
        <v>64</v>
      </c>
      <c r="CD19" s="26" t="e">
        <f>#REF!+#REF!+#REF!+#REF!+#REF!+#REF!</f>
        <v>#REF!</v>
      </c>
      <c r="CE19" s="4"/>
    </row>
    <row r="20" spans="1:83" ht="14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22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 t="s">
        <v>65</v>
      </c>
      <c r="CD20" s="26" t="e">
        <f>#REF!+#REF!+#REF!+#REF!+#REF!+#REF!+#REF!</f>
        <v>#REF!</v>
      </c>
      <c r="CE20" s="4"/>
    </row>
    <row r="21" spans="1:83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</row>
    <row r="22" spans="1:83" ht="14.25" customHeight="1"/>
    <row r="23" spans="1:83" ht="14.25" customHeight="1"/>
    <row r="24" spans="1:83" ht="14.25" customHeight="1"/>
    <row r="25" spans="1:83" ht="14.25" customHeight="1"/>
    <row r="26" spans="1:83" ht="14.25" customHeight="1"/>
    <row r="27" spans="1:83" ht="14.25" customHeight="1"/>
    <row r="28" spans="1:83" ht="14.25" customHeight="1"/>
    <row r="29" spans="1:83" ht="14.25" customHeight="1"/>
    <row r="30" spans="1:83" ht="14.25" customHeight="1"/>
    <row r="31" spans="1:83" ht="14.25" customHeight="1"/>
    <row r="32" spans="1:8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</sheetData>
  <mergeCells count="69">
    <mergeCell ref="A12:A15"/>
    <mergeCell ref="B12:B15"/>
    <mergeCell ref="AR8:AR10"/>
    <mergeCell ref="AS8:AS10"/>
    <mergeCell ref="AJ8:AK9"/>
    <mergeCell ref="AL8:AL10"/>
    <mergeCell ref="AM8:AM10"/>
    <mergeCell ref="AN8:AN10"/>
    <mergeCell ref="AO8:AO10"/>
    <mergeCell ref="AP8:AP10"/>
    <mergeCell ref="AQ8:AQ10"/>
    <mergeCell ref="AZ8:AZ10"/>
    <mergeCell ref="BA8:BA10"/>
    <mergeCell ref="BB8:BB10"/>
    <mergeCell ref="BC8:BC10"/>
    <mergeCell ref="BD8:BD10"/>
    <mergeCell ref="BA6:BE7"/>
    <mergeCell ref="BF6:BF10"/>
    <mergeCell ref="CA6:CB9"/>
    <mergeCell ref="AT8:AT10"/>
    <mergeCell ref="AU8:AU10"/>
    <mergeCell ref="AV8:AV10"/>
    <mergeCell ref="AW8:AW10"/>
    <mergeCell ref="BS8:BZ9"/>
    <mergeCell ref="BE8:BE10"/>
    <mergeCell ref="BG8:BP8"/>
    <mergeCell ref="BQ8:BR9"/>
    <mergeCell ref="BG9:BH9"/>
    <mergeCell ref="BI9:BJ9"/>
    <mergeCell ref="BK9:BL9"/>
    <mergeCell ref="BM9:BN9"/>
    <mergeCell ref="BO9:BP9"/>
    <mergeCell ref="D6:D10"/>
    <mergeCell ref="E6:E10"/>
    <mergeCell ref="F6:G9"/>
    <mergeCell ref="H6:K7"/>
    <mergeCell ref="H8:I9"/>
    <mergeCell ref="J8:K9"/>
    <mergeCell ref="L6:M7"/>
    <mergeCell ref="N6:Q7"/>
    <mergeCell ref="V6:Y7"/>
    <mergeCell ref="Z6:AC7"/>
    <mergeCell ref="AD6:AG7"/>
    <mergeCell ref="AH6:AK7"/>
    <mergeCell ref="AL6:AZ7"/>
    <mergeCell ref="BG6:BZ7"/>
    <mergeCell ref="A2:B2"/>
    <mergeCell ref="A3:B3"/>
    <mergeCell ref="O3:U3"/>
    <mergeCell ref="A4:B4"/>
    <mergeCell ref="A6:A10"/>
    <mergeCell ref="B6:B10"/>
    <mergeCell ref="C6:C10"/>
    <mergeCell ref="R6:U7"/>
    <mergeCell ref="L8:L9"/>
    <mergeCell ref="M8:M9"/>
    <mergeCell ref="N8:O9"/>
    <mergeCell ref="P8:Q9"/>
    <mergeCell ref="R8:S9"/>
    <mergeCell ref="T8:U9"/>
    <mergeCell ref="V8:W9"/>
    <mergeCell ref="X8:Y9"/>
    <mergeCell ref="Z8:AA9"/>
    <mergeCell ref="AB8:AC9"/>
    <mergeCell ref="AD8:AE9"/>
    <mergeCell ref="AF8:AG9"/>
    <mergeCell ref="AH8:AI9"/>
    <mergeCell ref="AX8:AX10"/>
    <mergeCell ref="AY8:AY10"/>
  </mergeCells>
  <conditionalFormatting sqref="G12:G16">
    <cfRule type="cellIs" dxfId="0" priority="1" operator="greaterThan">
      <formula>100</formula>
    </cfRule>
  </conditionalFormatting>
  <pageMargins left="0.19685039370078741" right="0.19685039370078741" top="0.31496062992125984" bottom="0.19685039370078741" header="0" footer="0"/>
  <pageSetup scale="7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2025-01-08T04:38:25Z</dcterms:created>
  <dcterms:modified xsi:type="dcterms:W3CDTF">2025-01-08T05:54:51Z</dcterms:modified>
</cp:coreProperties>
</file>