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ipik\Downloads\PKP\"/>
    </mc:Choice>
  </mc:AlternateContent>
  <xr:revisionPtr revIDLastSave="0" documentId="13_ncr:1_{021A5F19-C117-45B1-8D23-B72951D01EF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4.KLASTER P2 KESLING 0809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OK5PKuiawm+qz9NRumtEBZ6jKXY6Q3T4YJOqZOBIH2o="/>
    </ext>
  </extLst>
</workbook>
</file>

<file path=xl/calcChain.xml><?xml version="1.0" encoding="utf-8"?>
<calcChain xmlns="http://schemas.openxmlformats.org/spreadsheetml/2006/main">
  <c r="H57" i="3" l="1"/>
  <c r="J57" i="3" s="1"/>
  <c r="H56" i="3"/>
  <c r="J56" i="3" s="1"/>
  <c r="H55" i="3"/>
  <c r="J55" i="3" s="1"/>
  <c r="H54" i="3"/>
  <c r="J54" i="3" s="1"/>
  <c r="H53" i="3"/>
  <c r="J53" i="3" s="1"/>
  <c r="H52" i="3"/>
  <c r="J52" i="3" s="1"/>
  <c r="H51" i="3"/>
  <c r="J51" i="3" s="1"/>
  <c r="H50" i="3"/>
  <c r="J50" i="3" s="1"/>
  <c r="H49" i="3"/>
  <c r="J49" i="3" s="1"/>
  <c r="H48" i="3"/>
  <c r="J48" i="3" s="1"/>
  <c r="H47" i="3"/>
  <c r="J47" i="3" s="1"/>
  <c r="H46" i="3"/>
  <c r="J46" i="3" s="1"/>
  <c r="H45" i="3"/>
  <c r="J45" i="3" s="1"/>
  <c r="H44" i="3"/>
  <c r="J44" i="3" s="1"/>
  <c r="H43" i="3"/>
  <c r="J43" i="3" s="1"/>
  <c r="H42" i="3"/>
  <c r="J42" i="3" s="1"/>
  <c r="H41" i="3"/>
  <c r="J41" i="3" s="1"/>
  <c r="H40" i="3"/>
  <c r="J40" i="3" s="1"/>
  <c r="H38" i="3"/>
  <c r="J38" i="3" s="1"/>
  <c r="H37" i="3"/>
  <c r="J37" i="3" s="1"/>
  <c r="H36" i="3"/>
  <c r="J36" i="3" s="1"/>
  <c r="H35" i="3"/>
  <c r="J35" i="3" s="1"/>
  <c r="H34" i="3"/>
  <c r="J34" i="3" s="1"/>
  <c r="H33" i="3"/>
  <c r="J33" i="3" s="1"/>
  <c r="H32" i="3"/>
  <c r="J32" i="3" s="1"/>
  <c r="H31" i="3"/>
  <c r="J31" i="3" s="1"/>
  <c r="H30" i="3"/>
  <c r="J30" i="3" s="1"/>
  <c r="H29" i="3"/>
  <c r="J29" i="3" s="1"/>
  <c r="H28" i="3"/>
  <c r="J28" i="3" s="1"/>
  <c r="H27" i="3"/>
  <c r="J27" i="3" s="1"/>
  <c r="H26" i="3"/>
  <c r="J26" i="3" s="1"/>
  <c r="H25" i="3"/>
  <c r="J25" i="3" s="1"/>
  <c r="H24" i="3"/>
  <c r="J24" i="3" s="1"/>
  <c r="H23" i="3"/>
  <c r="J23" i="3" s="1"/>
  <c r="H22" i="3"/>
  <c r="J22" i="3" s="1"/>
  <c r="H21" i="3"/>
  <c r="J21" i="3" s="1"/>
  <c r="H20" i="3"/>
  <c r="J20" i="3" s="1"/>
  <c r="H18" i="3"/>
  <c r="J18" i="3" s="1"/>
  <c r="H17" i="3"/>
  <c r="J17" i="3" s="1"/>
  <c r="H16" i="3"/>
  <c r="J16" i="3" s="1"/>
  <c r="J19" i="3" l="1"/>
  <c r="J15" i="3"/>
  <c r="J14" i="3" s="1"/>
  <c r="J39" i="3"/>
  <c r="J13" i="3" l="1"/>
</calcChain>
</file>

<file path=xl/sharedStrings.xml><?xml version="1.0" encoding="utf-8"?>
<sst xmlns="http://schemas.openxmlformats.org/spreadsheetml/2006/main" count="202" uniqueCount="135">
  <si>
    <t>No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</si>
  <si>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</si>
  <si>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</si>
  <si>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</si>
  <si>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</si>
  <si>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</si>
  <si>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</si>
  <si>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</si>
  <si>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</si>
  <si>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</si>
  <si>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</si>
  <si>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</si>
  <si>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</si>
  <si>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</si>
  <si>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</si>
  <si>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</si>
  <si>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</si>
  <si>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</si>
  <si>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</si>
  <si>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</si>
  <si>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</si>
  <si>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</si>
  <si>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</si>
  <si>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</si>
  <si>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</si>
  <si>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</si>
  <si>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</si>
  <si>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Baik</t>
  </si>
  <si>
    <t>Cukup</t>
  </si>
  <si>
    <t>Kurang</t>
  </si>
  <si>
    <t>Kegiatan</t>
  </si>
  <si>
    <t>Indikator Kinerja</t>
  </si>
  <si>
    <t>Target tahun 2025</t>
  </si>
  <si>
    <t>Satuan Sasaran</t>
  </si>
  <si>
    <t>Total sasaran</t>
  </si>
  <si>
    <t>Target Sasaran</t>
  </si>
  <si>
    <t>Pencapaian (dalam satuan sasaran)</t>
  </si>
  <si>
    <t xml:space="preserve">% Nilai Kinerja </t>
  </si>
  <si>
    <t>persen</t>
  </si>
  <si>
    <t>&gt;90%</t>
  </si>
  <si>
    <t>81-90%</t>
  </si>
  <si>
    <t>&lt;81%</t>
  </si>
  <si>
    <t>Kolom ke</t>
  </si>
  <si>
    <t>Keterangan:</t>
  </si>
  <si>
    <t>Instrumen Penghitungan Klaster Pelayanan Penanggulangan Penyakit Menular dan Kesehatan Lingkungan</t>
  </si>
  <si>
    <t>Klaster Pelayanan Penanggulangan Penyakit Menular dan Kesehatan Lingkungan</t>
  </si>
  <si>
    <t>4.1. Surveilans dan Respons Penyakit Menular, Surveilans Kewaspadaan Dini dan Penanggulangan Kejadian Luar Biasa/Wabah</t>
  </si>
  <si>
    <t>4.1.1 Surveilans Kewaspadaan Dini dan Penanggulangan Kejadian Luar Biasa/Wabah</t>
  </si>
  <si>
    <t>Kelengkapan laporan SKDR</t>
  </si>
  <si>
    <t>dokumen</t>
  </si>
  <si>
    <t>Ketepatan laporan SKDR</t>
  </si>
  <si>
    <t>Respon sinyal kewaspadaan/alert sistem &lt; 24 jam</t>
  </si>
  <si>
    <t>Respon sinyal Kewaspadaan (Alert system) SKDR &lt; 24 jam</t>
  </si>
  <si>
    <t>4.1.2 Surveilans dan Respons Penyakit Menular</t>
  </si>
  <si>
    <t>Pelayanan Penanggulangan Penyakit menular  TBC</t>
  </si>
  <si>
    <t xml:space="preserve">Persentase Pelayanan orang terduga TBC mendapatkan pelayanan TBC sesuai standar </t>
  </si>
  <si>
    <t>Cakupan Penemuan Kasus TBC</t>
  </si>
  <si>
    <t>kasus</t>
  </si>
  <si>
    <t>Angka Keberhasilan pengobatan kasus TBC 
 (Success Rate/SR)</t>
  </si>
  <si>
    <t>pasien</t>
  </si>
  <si>
    <t>Cakupan Kegiatan Investigasi Kontak TBC</t>
  </si>
  <si>
    <t>Pemberian TPT (Terapi Pencegahan Tuberkulosis) Kontak serumah</t>
  </si>
  <si>
    <t>Indek kasus yang bersedia dilakukan kemoprofilaksis bagi kontak eratnya</t>
  </si>
  <si>
    <t>Proporsi indek kasus yang bersedia dilakukan kemoprofilaksis bagi kontak eratnya</t>
  </si>
  <si>
    <t>Pemeriksaan kontak erat dan pemberian kemoprofilaksis kusta</t>
  </si>
  <si>
    <t xml:space="preserve">Proporsi kontak erat diperiksa dan diberikan kemoprofilaksis kusta setiap tahun. </t>
  </si>
  <si>
    <t>Pelayanan penanggulangan Penyakit Frambusia</t>
  </si>
  <si>
    <t>Kelengkapan laporan bulanan online frambusia</t>
  </si>
  <si>
    <t>Sosialisasi Program P2 Kusta dan Frambusia pada kader kesehatan</t>
  </si>
  <si>
    <t>Proporsi kader kesehatan tersosialisasi Program P2 Kusta dan frambusia di Puskesmas setiap tahun</t>
  </si>
  <si>
    <t>Sosialisasi Program P2 Kusta dan Frambusia pada tenaga kesehatan di puskesmas</t>
  </si>
  <si>
    <t>Proporsi tenaga kesehatan tersosialisasi Program P2 Kusta dan frambusia di Puskesmas setiap tahun</t>
  </si>
  <si>
    <t>Pelayanan Penanggulangan Penyakit menular Malaria</t>
  </si>
  <si>
    <t>Capaian penemuan Suspek Malaria (semua orang yang datang dari daerah endemis malaria) yang dilakukan pemeriksaan Laboratorium</t>
  </si>
  <si>
    <t xml:space="preserve">Penderita positif Malaria yang diobati sesuai pengobatan standar </t>
  </si>
  <si>
    <t>Penderita positif Malaria yang dilakukan follow up pengobatan</t>
  </si>
  <si>
    <t xml:space="preserve">Penderita positif Malaria yang dilakukan Penyelidikan Epidemiologi (PE) </t>
  </si>
  <si>
    <t>orang</t>
  </si>
  <si>
    <t>Pelayanan Penanggulangan Penyakit menular Gigitan Hewan Penular Rabies</t>
  </si>
  <si>
    <t>Cuci luka terhadap kasus gigitan HPR</t>
  </si>
  <si>
    <t xml:space="preserve">Vaksinasi terhadap kasus gigitan HPR yang berindikasi </t>
  </si>
  <si>
    <t>Pelayanan Penanggulangan Penyakit menular Infeksi Dengue</t>
  </si>
  <si>
    <t>Penderita Infeksi Dengue yang Dilakukan Penyelidikan Epidemiologi</t>
  </si>
  <si>
    <t>18.</t>
  </si>
  <si>
    <t>Angka Bebas Jentik (ABJ) tiap Desa</t>
  </si>
  <si>
    <t>rumah</t>
  </si>
  <si>
    <t>19.</t>
  </si>
  <si>
    <t>Pelayanan Penanggulangan Penyakit Pneumonia</t>
  </si>
  <si>
    <t>Penderita kasus pneumonia yang diobati sesuai standart</t>
  </si>
  <si>
    <t>4.2. Surveilans dan Respons Kesehatan Lingkungan</t>
  </si>
  <si>
    <t>Inspeksi Kesehatan Lingkungan Sarana Air Minum (SAM)</t>
  </si>
  <si>
    <t>Persentase Sarana Air Minum (SAM) yang di Inspeksi Kesehatan Lingkungan</t>
  </si>
  <si>
    <t>Sarana Air Minum (SAM) yang telah di IKL</t>
  </si>
  <si>
    <t>Persentase Sarana Air Minum yang di IKL dengan resiko rendah dan sedang</t>
  </si>
  <si>
    <t>Sarana Air Minum yang diperiksa kualitas airnya</t>
  </si>
  <si>
    <t>Persentase Sarana Air Minum (SAM) yang beresiko rendah dan sedang di uji kualitas airnya dengan parameter E Coli (laboratorium/sanitarian kit) di wilayah kerja Puskesmas selama kurun waktu tertentu</t>
  </si>
  <si>
    <t>Sarana Air Minum (SAM) memenuhi syarat</t>
  </si>
  <si>
    <t>Persentase Sarana Air Minum (SAM) memenuhi syarat</t>
  </si>
  <si>
    <t xml:space="preserve">Pembinaan Tempat Pengelolaan Pangan (TPP) </t>
  </si>
  <si>
    <t>Persentase Pembinaan Tempat Pengelolaan Pangan (TPP) melalui kegiatan Inspeksi Kesehatan Lingkungan</t>
  </si>
  <si>
    <t>TPP Memenuhi Syarat</t>
  </si>
  <si>
    <t>Persentase TPP yang telah dilakukan IKL dan memiliki hasil memenuhi syarat</t>
  </si>
  <si>
    <t>Pemeriksaan Pangan Olahan Siap Saji pada TPP</t>
  </si>
  <si>
    <t>Persentase Pemeriksaan Pangan Olahan Siap Saji pada TPP dengan uji cepat menggunakan sanitarian kit dan/atau laboratorium</t>
  </si>
  <si>
    <t>KK dengan akses terhadap fasilitas sanitasi layak</t>
  </si>
  <si>
    <t xml:space="preserve">Persentase KK dengan akses terhadap fasilitas sanitasi layak </t>
  </si>
  <si>
    <t>Desa/Kelurahan STBM 5 Pilar</t>
  </si>
  <si>
    <t xml:space="preserve">Persentase Desa/Kelurahan STBM 5 Pilar </t>
  </si>
  <si>
    <t>Desa/ Kelurahan dilakukan pemicuan STBM 5 Pilar</t>
  </si>
  <si>
    <t>Persentase Desa/Kelurahan Dilakukan Pemicuan STBM 5 Pilar</t>
  </si>
  <si>
    <t>Pengelolaan limbah di puskesmas</t>
  </si>
  <si>
    <t>Persentase pengelolaan limbah yang dilakukan oleh puskesmas</t>
  </si>
  <si>
    <t>Penyelenggaraan kesehatan lingkungan di puskesmas</t>
  </si>
  <si>
    <t>Persentase penyelenggaraan kesehatan lingkungan yang dilakukan oleh puskesmas</t>
  </si>
  <si>
    <t>Pembinaan sarana TFU Prioritas</t>
  </si>
  <si>
    <t>Persentase pembinaan sarana TFU</t>
  </si>
  <si>
    <t>TFU Prioritas yang memenuhi syarat kesehatan</t>
  </si>
  <si>
    <t>Persentase TFU prioritas yang memenuhi syarat kesehatan</t>
  </si>
  <si>
    <t>Pembinaan Desa/ Kelurahan Sehat Iklim (Desa Desi)</t>
  </si>
  <si>
    <t>Persentase Puskesmas yang melakukan pembinaan Desa Desi</t>
  </si>
  <si>
    <t>Konseling Sanitasi</t>
  </si>
  <si>
    <t>Persentase Puskesmas melakukan pelayanan konseling Sanitasi</t>
  </si>
  <si>
    <t>Inspeksi Kesehatan Lingkungan Terhadap Sarana Pasien Penyakit Berbasis Lingkungan</t>
  </si>
  <si>
    <t>Persentase Inspeksi Keshatan Lingkungan Terhadap Sarana Pasien Penyakit Berbasis Lingkungan</t>
  </si>
  <si>
    <t>Intervensi terhadap pasien PBL yang di IKL</t>
  </si>
  <si>
    <t>Persentase pasien Penyakit Berbasis Lingkungan yang menindaklanjuti hasil Inspeksi</t>
  </si>
  <si>
    <t>Interpretasi nilai kinerja klaster 4 :</t>
  </si>
  <si>
    <r>
      <rPr>
        <b/>
        <sz val="12"/>
        <color theme="1"/>
        <rFont val="Tahoma"/>
      </rPr>
      <t>Kegiatan</t>
    </r>
    <r>
      <rPr>
        <sz val="12"/>
        <color theme="1"/>
        <rFont val="Tahoma"/>
      </rPr>
      <t>: pelayanan yang dilakukan klaster</t>
    </r>
  </si>
  <si>
    <r>
      <rPr>
        <b/>
        <sz val="12"/>
        <color theme="1"/>
        <rFont val="Tahoma"/>
      </rPr>
      <t>Indikator Kinerja</t>
    </r>
    <r>
      <rPr>
        <sz val="12"/>
        <color theme="1"/>
        <rFont val="Tahoma"/>
      </rPr>
      <t xml:space="preserve"> : alat ukur untuk masing-masing pelayanan yang dilakukan dalam klaster</t>
    </r>
  </si>
  <si>
    <r>
      <rPr>
        <b/>
        <sz val="12"/>
        <color theme="1"/>
        <rFont val="Tahoma"/>
      </rPr>
      <t xml:space="preserve">Target tahun 2025 </t>
    </r>
    <r>
      <rPr>
        <sz val="12"/>
        <color theme="1"/>
        <rFont val="Tahoma"/>
      </rPr>
      <t>( dalam %) atau tahun berjalan</t>
    </r>
  </si>
  <si>
    <r>
      <rPr>
        <b/>
        <sz val="12"/>
        <color theme="1"/>
        <rFont val="Tahoma"/>
      </rPr>
      <t>Satuan sasaran</t>
    </r>
    <r>
      <rPr>
        <sz val="12"/>
        <color theme="1"/>
        <rFont val="Tahoma"/>
      </rPr>
      <t>: satuan kegiatan program, misal orang, balita, rumah tangga dll</t>
    </r>
  </si>
  <si>
    <r>
      <rPr>
        <b/>
        <sz val="12"/>
        <color theme="1"/>
        <rFont val="Tahoma"/>
      </rPr>
      <t>Total Sasaran</t>
    </r>
    <r>
      <rPr>
        <sz val="12"/>
        <color theme="1"/>
        <rFont val="Tahoma"/>
      </rPr>
      <t xml:space="preserve">: sasaran target keseluruhan ( 100%), jumlah populasi/area di wilayah kerja </t>
    </r>
  </si>
  <si>
    <r>
      <rPr>
        <b/>
        <sz val="12"/>
        <color theme="1"/>
        <rFont val="Tahoma"/>
      </rPr>
      <t>Target Sasaran</t>
    </r>
    <r>
      <rPr>
        <sz val="12"/>
        <color theme="1"/>
        <rFont val="Tahoma"/>
      </rPr>
      <t xml:space="preserve"> = kolom 4 ( Target tahun 2025) dikali kolom 6 (total sasaran), jml sasaran/area yg akan diberi pelayanan oleh Puskesmas</t>
    </r>
  </si>
  <si>
    <r>
      <rPr>
        <b/>
        <sz val="12"/>
        <color theme="1"/>
        <rFont val="Tahoma"/>
      </rPr>
      <t>Pencapaian:</t>
    </r>
    <r>
      <rPr>
        <sz val="12"/>
        <color theme="1"/>
        <rFont val="Tahoma"/>
      </rPr>
      <t xml:space="preserve"> hasil masing kegiatan Puskesmas (dalam satuan sasaran )</t>
    </r>
  </si>
  <si>
    <r>
      <rPr>
        <b/>
        <sz val="12"/>
        <color theme="1"/>
        <rFont val="Tahoma"/>
      </rPr>
      <t xml:space="preserve">Nilai Kinerja: </t>
    </r>
    <r>
      <rPr>
        <sz val="12"/>
        <color theme="1"/>
        <rFont val="Tahoma"/>
      </rPr>
      <t>pencapaian kinerja Puskesmas dibandingkan target sasaran, penilaian ketercapaian target sasaran</t>
    </r>
    <r>
      <rPr>
        <b/>
        <sz val="12"/>
        <color theme="1"/>
        <rFont val="Tahoma"/>
      </rPr>
      <t xml:space="preserve"> </t>
    </r>
    <r>
      <rPr>
        <sz val="12"/>
        <color theme="1"/>
        <rFont val="Tahoma"/>
      </rPr>
      <t>(kolom 8 dibagi kolom 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</si>
</sst>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2"/>
      <color theme="1"/>
      <name val="Tahoma"/>
    </font>
    <font>
      <sz val="12"/>
      <color theme="1"/>
      <name val="Tahoma"/>
    </font>
    <font>
      <sz val="11"/>
      <name val="Calibri"/>
    </font>
    <font>
      <sz val="12"/>
      <color rgb="FF000000"/>
      <name val="Tahoma"/>
    </font>
    <font>
      <sz val="11"/>
      <color theme="1"/>
      <name val="Calibri"/>
    </font>
    <font>
      <u/>
      <sz val="12"/>
      <color rgb="FF000000"/>
      <name val="Tahoma"/>
    </font>
  </fonts>
  <fills count="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ABF8F"/>
        <bgColor rgb="FFFABF8F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/>
    </xf>
    <xf numFmtId="0" fontId="2" fillId="3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vertical="top" wrapText="1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/>
    </xf>
    <xf numFmtId="0" fontId="2" fillId="3" borderId="5" xfId="0" applyFont="1" applyFill="1" applyBorder="1" applyAlignment="1">
      <alignment vertical="center"/>
    </xf>
    <xf numFmtId="9" fontId="2" fillId="3" borderId="5" xfId="0" applyNumberFormat="1" applyFont="1" applyFill="1" applyBorder="1" applyAlignment="1">
      <alignment horizontal="center" vertical="top"/>
    </xf>
    <xf numFmtId="1" fontId="2" fillId="0" borderId="5" xfId="0" applyNumberFormat="1" applyFont="1" applyBorder="1" applyAlignment="1">
      <alignment horizontal="center" vertical="top"/>
    </xf>
    <xf numFmtId="9" fontId="2" fillId="0" borderId="5" xfId="0" applyNumberFormat="1" applyFont="1" applyBorder="1" applyAlignment="1">
      <alignment horizontal="center" vertical="top" wrapText="1"/>
    </xf>
    <xf numFmtId="9" fontId="2" fillId="0" borderId="5" xfId="0" applyNumberFormat="1" applyFont="1" applyBorder="1" applyAlignment="1">
      <alignment horizontal="center" vertical="top"/>
    </xf>
    <xf numFmtId="1" fontId="2" fillId="3" borderId="5" xfId="0" applyNumberFormat="1" applyFont="1" applyFill="1" applyBorder="1" applyAlignment="1">
      <alignment horizontal="center" vertical="top"/>
    </xf>
    <xf numFmtId="9" fontId="2" fillId="3" borderId="5" xfId="0" applyNumberFormat="1" applyFont="1" applyFill="1" applyBorder="1" applyAlignment="1">
      <alignment horizontal="center" vertical="top" wrapText="1"/>
    </xf>
    <xf numFmtId="1" fontId="2" fillId="4" borderId="5" xfId="0" applyNumberFormat="1" applyFont="1" applyFill="1" applyBorder="1" applyAlignment="1">
      <alignment horizontal="center" vertical="top"/>
    </xf>
    <xf numFmtId="9" fontId="2" fillId="4" borderId="5" xfId="0" applyNumberFormat="1" applyFont="1" applyFill="1" applyBorder="1" applyAlignment="1">
      <alignment horizontal="center" vertical="top" wrapText="1"/>
    </xf>
    <xf numFmtId="9" fontId="2" fillId="4" borderId="5" xfId="0" applyNumberFormat="1" applyFont="1" applyFill="1" applyBorder="1" applyAlignment="1">
      <alignment horizontal="center" vertical="top"/>
    </xf>
    <xf numFmtId="9" fontId="2" fillId="5" borderId="5" xfId="0" applyNumberFormat="1" applyFont="1" applyFill="1" applyBorder="1" applyAlignment="1">
      <alignment horizontal="center" vertical="top"/>
    </xf>
    <xf numFmtId="1" fontId="2" fillId="5" borderId="5" xfId="0" applyNumberFormat="1" applyFont="1" applyFill="1" applyBorder="1" applyAlignment="1">
      <alignment horizontal="center" vertical="top"/>
    </xf>
    <xf numFmtId="9" fontId="2" fillId="5" borderId="5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9" fontId="1" fillId="2" borderId="5" xfId="0" applyNumberFormat="1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4" fillId="0" borderId="5" xfId="0" applyFont="1" applyBorder="1" applyAlignment="1">
      <alignment vertical="top"/>
    </xf>
    <xf numFmtId="1" fontId="4" fillId="0" borderId="5" xfId="0" applyNumberFormat="1" applyFont="1" applyBorder="1" applyAlignment="1">
      <alignment horizontal="center" vertical="top"/>
    </xf>
    <xf numFmtId="9" fontId="2" fillId="4" borderId="5" xfId="0" applyNumberFormat="1" applyFont="1" applyFill="1" applyBorder="1" applyAlignment="1">
      <alignment horizontal="left" vertical="top"/>
    </xf>
    <xf numFmtId="0" fontId="2" fillId="5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left" vertical="top"/>
    </xf>
    <xf numFmtId="1" fontId="4" fillId="5" borderId="5" xfId="0" applyNumberFormat="1" applyFont="1" applyFill="1" applyBorder="1" applyAlignment="1">
      <alignment horizontal="center" vertical="top"/>
    </xf>
    <xf numFmtId="0" fontId="1" fillId="3" borderId="6" xfId="0" applyFont="1" applyFill="1" applyBorder="1" applyAlignment="1">
      <alignment vertical="top"/>
    </xf>
    <xf numFmtId="0" fontId="2" fillId="3" borderId="5" xfId="0" applyFont="1" applyFill="1" applyBorder="1" applyAlignment="1">
      <alignment vertical="top" wrapText="1"/>
    </xf>
    <xf numFmtId="9" fontId="2" fillId="3" borderId="5" xfId="0" applyNumberFormat="1" applyFont="1" applyFill="1" applyBorder="1" applyAlignment="1">
      <alignment horizontal="left" vertical="top"/>
    </xf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5" fontId="1" fillId="0" borderId="0" xfId="0" applyNumberFormat="1" applyFont="1" applyAlignment="1">
      <alignment horizontal="right" vertical="top"/>
    </xf>
    <xf numFmtId="0" fontId="5" fillId="0" borderId="0" xfId="0" applyFont="1"/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9</xdr:col>
      <xdr:colOff>769154</xdr:colOff>
      <xdr:row>6</xdr:row>
      <xdr:rowOff>77723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D337DBB-343D-482D-8676-AA7E7446B6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3873" y="187817"/>
          <a:ext cx="12324366" cy="101680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9</xdr:col>
      <xdr:colOff>1538309</xdr:colOff>
      <xdr:row>85</xdr:row>
      <xdr:rowOff>14555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E8A0FC-DB4F-41A4-9988-51CA506B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6549" y="31177606"/>
          <a:ext cx="3040845" cy="2178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CCFF"/>
  </sheetPr>
  <dimension ref="A7:W1006"/>
  <sheetViews>
    <sheetView tabSelected="1" zoomScale="71" zoomScaleNormal="71" workbookViewId="0">
      <pane ySplit="12" topLeftCell="A72" activePane="bottomLeft" state="frozen"/>
      <selection pane="bottomLeft" activeCell="D82" sqref="D82"/>
    </sheetView>
  </sheetViews>
  <sheetFormatPr defaultColWidth="14.453125" defaultRowHeight="15" customHeight="1" x14ac:dyDescent="0.35"/>
  <cols>
    <col min="1" max="1" width="6.54296875" customWidth="1"/>
    <col min="2" max="2" width="5.08984375" customWidth="1"/>
    <col min="3" max="3" width="30.7265625" customWidth="1"/>
    <col min="4" max="4" width="42" customWidth="1"/>
    <col min="5" max="5" width="16.81640625" customWidth="1"/>
    <col min="6" max="6" width="17.453125" customWidth="1"/>
    <col min="7" max="7" width="18.08984375" customWidth="1"/>
    <col min="8" max="8" width="19" customWidth="1"/>
    <col min="9" max="9" width="21.54296875" customWidth="1"/>
    <col min="10" max="10" width="23.26953125" customWidth="1"/>
    <col min="11" max="23" width="8" customWidth="1"/>
  </cols>
  <sheetData>
    <row r="7" spans="1:23" ht="15.5" x14ac:dyDescent="0.35">
      <c r="A7" s="67"/>
      <c r="B7" s="64"/>
      <c r="C7" s="64"/>
      <c r="D7" s="64"/>
      <c r="E7" s="64"/>
      <c r="F7" s="64"/>
      <c r="G7" s="64"/>
      <c r="H7" s="64"/>
      <c r="I7" s="64"/>
      <c r="J7" s="6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7.25" customHeight="1" x14ac:dyDescent="0.35">
      <c r="A8" s="1"/>
      <c r="B8" s="2"/>
      <c r="C8" s="1"/>
      <c r="D8" s="1"/>
      <c r="E8" s="68"/>
      <c r="F8" s="64"/>
      <c r="G8" s="64"/>
      <c r="H8" s="64"/>
      <c r="I8" s="64"/>
      <c r="J8" s="6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5.5" customHeight="1" x14ac:dyDescent="0.35">
      <c r="A9" s="69" t="s">
        <v>44</v>
      </c>
      <c r="B9" s="64"/>
      <c r="C9" s="64"/>
      <c r="D9" s="64"/>
      <c r="E9" s="64"/>
      <c r="F9" s="64"/>
      <c r="G9" s="64"/>
      <c r="H9" s="64"/>
      <c r="I9" s="64"/>
      <c r="J9" s="6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5" x14ac:dyDescent="0.3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51.75" customHeight="1" x14ac:dyDescent="0.35">
      <c r="A11" s="42" t="s">
        <v>0</v>
      </c>
      <c r="B11" s="63" t="s">
        <v>30</v>
      </c>
      <c r="C11" s="62"/>
      <c r="D11" s="43" t="s">
        <v>31</v>
      </c>
      <c r="E11" s="3" t="s">
        <v>32</v>
      </c>
      <c r="F11" s="3" t="s">
        <v>33</v>
      </c>
      <c r="G11" s="3" t="s">
        <v>34</v>
      </c>
      <c r="H11" s="3" t="s">
        <v>35</v>
      </c>
      <c r="I11" s="3" t="s">
        <v>36</v>
      </c>
      <c r="J11" s="43" t="s">
        <v>37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3.25" customHeight="1" x14ac:dyDescent="0.35">
      <c r="A12" s="4" t="s">
        <v>1</v>
      </c>
      <c r="B12" s="63" t="s">
        <v>2</v>
      </c>
      <c r="C12" s="62"/>
      <c r="D12" s="3" t="s">
        <v>3</v>
      </c>
      <c r="E12" s="5" t="s">
        <v>4</v>
      </c>
      <c r="F12" s="5" t="s">
        <v>5</v>
      </c>
      <c r="G12" s="5" t="s">
        <v>6</v>
      </c>
      <c r="H12" s="5" t="s">
        <v>7</v>
      </c>
      <c r="I12" s="5" t="s">
        <v>8</v>
      </c>
      <c r="J12" s="5" t="s">
        <v>9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4.75" customHeight="1" x14ac:dyDescent="0.35">
      <c r="A13" s="44" t="s">
        <v>13</v>
      </c>
      <c r="B13" s="66" t="s">
        <v>45</v>
      </c>
      <c r="C13" s="61"/>
      <c r="D13" s="61"/>
      <c r="E13" s="61"/>
      <c r="F13" s="61"/>
      <c r="G13" s="61"/>
      <c r="H13" s="61"/>
      <c r="I13" s="62"/>
      <c r="J13" s="45" t="e">
        <f>(J14+J39)/2</f>
        <v>#DIV/0!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7" customHeight="1" x14ac:dyDescent="0.35">
      <c r="A14" s="6" t="s">
        <v>46</v>
      </c>
      <c r="B14" s="46"/>
      <c r="C14" s="47"/>
      <c r="D14" s="47"/>
      <c r="E14" s="19"/>
      <c r="F14" s="19"/>
      <c r="G14" s="19"/>
      <c r="H14" s="19"/>
      <c r="I14" s="19"/>
      <c r="J14" s="20" t="e">
        <f>(J15+J19)/2</f>
        <v>#DIV/0!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4.75" customHeight="1" x14ac:dyDescent="0.35">
      <c r="A15" s="48" t="s">
        <v>47</v>
      </c>
      <c r="B15" s="14"/>
      <c r="C15" s="15"/>
      <c r="D15" s="49"/>
      <c r="E15" s="28"/>
      <c r="F15" s="28"/>
      <c r="G15" s="28"/>
      <c r="H15" s="26"/>
      <c r="I15" s="26"/>
      <c r="J15" s="27">
        <f>SUM(J16:J18)/3</f>
        <v>0.92732354996505928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9.25" customHeight="1" x14ac:dyDescent="0.35">
      <c r="A16" s="50"/>
      <c r="B16" s="11" t="s">
        <v>10</v>
      </c>
      <c r="C16" s="51" t="s">
        <v>48</v>
      </c>
      <c r="D16" s="51" t="s">
        <v>48</v>
      </c>
      <c r="E16" s="23">
        <v>0.9</v>
      </c>
      <c r="F16" s="18" t="s">
        <v>49</v>
      </c>
      <c r="G16" s="16">
        <v>53</v>
      </c>
      <c r="H16" s="52">
        <f t="shared" ref="H16:H18" si="0">G16*E16</f>
        <v>47.7</v>
      </c>
      <c r="I16" s="52">
        <v>40</v>
      </c>
      <c r="J16" s="22">
        <f t="shared" ref="J16:J18" si="1">IF(I16/H16&gt;=1,1,IF(I16/H16&lt;1,I16/H16))</f>
        <v>0.83857442348008382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34.5" customHeight="1" x14ac:dyDescent="0.35">
      <c r="A17" s="50"/>
      <c r="B17" s="11" t="s">
        <v>11</v>
      </c>
      <c r="C17" s="51" t="s">
        <v>50</v>
      </c>
      <c r="D17" s="51" t="s">
        <v>50</v>
      </c>
      <c r="E17" s="23">
        <v>0.8</v>
      </c>
      <c r="F17" s="18" t="s">
        <v>49</v>
      </c>
      <c r="G17" s="16">
        <v>53</v>
      </c>
      <c r="H17" s="52">
        <f t="shared" si="0"/>
        <v>42.400000000000006</v>
      </c>
      <c r="I17" s="52">
        <v>40</v>
      </c>
      <c r="J17" s="22">
        <f t="shared" si="1"/>
        <v>0.94339622641509424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54.75" customHeight="1" x14ac:dyDescent="0.35">
      <c r="A18" s="50"/>
      <c r="B18" s="11" t="s">
        <v>12</v>
      </c>
      <c r="C18" s="17" t="s">
        <v>51</v>
      </c>
      <c r="D18" s="9" t="s">
        <v>52</v>
      </c>
      <c r="E18" s="23">
        <v>0.8</v>
      </c>
      <c r="F18" s="18" t="s">
        <v>38</v>
      </c>
      <c r="G18" s="16">
        <v>63</v>
      </c>
      <c r="H18" s="52">
        <f t="shared" si="0"/>
        <v>50.400000000000006</v>
      </c>
      <c r="I18" s="52">
        <v>63</v>
      </c>
      <c r="J18" s="22">
        <f t="shared" si="1"/>
        <v>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4" customHeight="1" x14ac:dyDescent="0.35">
      <c r="A19" s="48" t="s">
        <v>53</v>
      </c>
      <c r="B19" s="14"/>
      <c r="C19" s="15"/>
      <c r="D19" s="49"/>
      <c r="E19" s="28"/>
      <c r="F19" s="53"/>
      <c r="G19" s="28"/>
      <c r="H19" s="26"/>
      <c r="I19" s="26"/>
      <c r="J19" s="27" t="e">
        <f>SUM(J20:J38)/19</f>
        <v>#DIV/0!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58.5" customHeight="1" x14ac:dyDescent="0.35">
      <c r="A20" s="50"/>
      <c r="B20" s="11" t="s">
        <v>10</v>
      </c>
      <c r="C20" s="9" t="s">
        <v>54</v>
      </c>
      <c r="D20" s="10" t="s">
        <v>55</v>
      </c>
      <c r="E20" s="23">
        <v>1</v>
      </c>
      <c r="F20" s="18" t="s">
        <v>38</v>
      </c>
      <c r="G20" s="11">
        <v>744</v>
      </c>
      <c r="H20" s="52">
        <f t="shared" ref="H20:H38" si="2">G20*E20</f>
        <v>744</v>
      </c>
      <c r="I20" s="21">
        <v>654</v>
      </c>
      <c r="J20" s="22">
        <f t="shared" ref="J20:J38" si="3">IF(I20/H20&gt;=1,1,IF(I20/H20&lt;1,I20/H20))</f>
        <v>0.87903225806451613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39" customHeight="1" x14ac:dyDescent="0.35">
      <c r="A21" s="50"/>
      <c r="B21" s="11" t="s">
        <v>11</v>
      </c>
      <c r="C21" s="9" t="s">
        <v>54</v>
      </c>
      <c r="D21" s="10" t="s">
        <v>56</v>
      </c>
      <c r="E21" s="23">
        <v>0.9</v>
      </c>
      <c r="F21" s="18" t="s">
        <v>57</v>
      </c>
      <c r="G21" s="11">
        <v>153</v>
      </c>
      <c r="H21" s="52">
        <f t="shared" si="2"/>
        <v>137.70000000000002</v>
      </c>
      <c r="I21" s="21">
        <v>85</v>
      </c>
      <c r="J21" s="22">
        <f t="shared" si="3"/>
        <v>0.61728395061728392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53.25" customHeight="1" x14ac:dyDescent="0.35">
      <c r="A22" s="50"/>
      <c r="B22" s="11" t="s">
        <v>12</v>
      </c>
      <c r="C22" s="9" t="s">
        <v>54</v>
      </c>
      <c r="D22" s="10" t="s">
        <v>58</v>
      </c>
      <c r="E22" s="23">
        <v>0.9</v>
      </c>
      <c r="F22" s="18" t="s">
        <v>59</v>
      </c>
      <c r="G22" s="11">
        <v>28</v>
      </c>
      <c r="H22" s="52">
        <f t="shared" si="2"/>
        <v>25.2</v>
      </c>
      <c r="I22" s="21">
        <v>26</v>
      </c>
      <c r="J22" s="22">
        <f t="shared" si="3"/>
        <v>1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38.25" customHeight="1" x14ac:dyDescent="0.35">
      <c r="A23" s="50"/>
      <c r="B23" s="11" t="s">
        <v>13</v>
      </c>
      <c r="C23" s="9" t="s">
        <v>54</v>
      </c>
      <c r="D23" s="10" t="s">
        <v>60</v>
      </c>
      <c r="E23" s="23">
        <v>1</v>
      </c>
      <c r="F23" s="18" t="s">
        <v>38</v>
      </c>
      <c r="G23" s="11">
        <v>68</v>
      </c>
      <c r="H23" s="52">
        <f t="shared" si="2"/>
        <v>68</v>
      </c>
      <c r="I23" s="21">
        <v>57</v>
      </c>
      <c r="J23" s="22">
        <f t="shared" si="3"/>
        <v>0.83823529411764708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38.25" customHeight="1" x14ac:dyDescent="0.35">
      <c r="A24" s="50"/>
      <c r="B24" s="11" t="s">
        <v>14</v>
      </c>
      <c r="C24" s="9" t="s">
        <v>54</v>
      </c>
      <c r="D24" s="10" t="s">
        <v>61</v>
      </c>
      <c r="E24" s="23">
        <v>0.72</v>
      </c>
      <c r="F24" s="18" t="s">
        <v>38</v>
      </c>
      <c r="G24" s="11">
        <v>44</v>
      </c>
      <c r="H24" s="52">
        <f t="shared" si="2"/>
        <v>31.68</v>
      </c>
      <c r="I24" s="21">
        <v>23</v>
      </c>
      <c r="J24" s="22">
        <f t="shared" si="3"/>
        <v>0.72601010101010099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50.25" customHeight="1" x14ac:dyDescent="0.35">
      <c r="A25" s="50"/>
      <c r="B25" s="11" t="s">
        <v>15</v>
      </c>
      <c r="C25" s="54" t="s">
        <v>62</v>
      </c>
      <c r="D25" s="54" t="s">
        <v>63</v>
      </c>
      <c r="E25" s="29">
        <v>0.8</v>
      </c>
      <c r="F25" s="55" t="s">
        <v>38</v>
      </c>
      <c r="G25" s="29">
        <v>0</v>
      </c>
      <c r="H25" s="56">
        <f t="shared" si="2"/>
        <v>0</v>
      </c>
      <c r="I25" s="30">
        <v>0</v>
      </c>
      <c r="J25" s="31" t="e">
        <f t="shared" si="3"/>
        <v>#DIV/0!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51" customHeight="1" x14ac:dyDescent="0.35">
      <c r="A26" s="50"/>
      <c r="B26" s="11" t="s">
        <v>16</v>
      </c>
      <c r="C26" s="9" t="s">
        <v>64</v>
      </c>
      <c r="D26" s="9" t="s">
        <v>65</v>
      </c>
      <c r="E26" s="23">
        <v>0.8</v>
      </c>
      <c r="F26" s="18" t="s">
        <v>38</v>
      </c>
      <c r="G26" s="11">
        <v>20</v>
      </c>
      <c r="H26" s="52">
        <f t="shared" si="2"/>
        <v>16</v>
      </c>
      <c r="I26" s="21">
        <v>4</v>
      </c>
      <c r="J26" s="22">
        <f t="shared" si="3"/>
        <v>0.25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34.5" customHeight="1" x14ac:dyDescent="0.35">
      <c r="A27" s="50"/>
      <c r="B27" s="11" t="s">
        <v>17</v>
      </c>
      <c r="C27" s="9" t="s">
        <v>66</v>
      </c>
      <c r="D27" s="10" t="s">
        <v>67</v>
      </c>
      <c r="E27" s="23">
        <v>0.9</v>
      </c>
      <c r="F27" s="18" t="s">
        <v>49</v>
      </c>
      <c r="G27" s="11">
        <v>12</v>
      </c>
      <c r="H27" s="52">
        <f t="shared" si="2"/>
        <v>10.8</v>
      </c>
      <c r="I27" s="21">
        <v>9</v>
      </c>
      <c r="J27" s="22">
        <f t="shared" si="3"/>
        <v>0.83333333333333326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52.5" customHeight="1" x14ac:dyDescent="0.35">
      <c r="A28" s="50"/>
      <c r="B28" s="11" t="s">
        <v>18</v>
      </c>
      <c r="C28" s="9" t="s">
        <v>68</v>
      </c>
      <c r="D28" s="9" t="s">
        <v>69</v>
      </c>
      <c r="E28" s="22">
        <v>0.9</v>
      </c>
      <c r="F28" s="18" t="s">
        <v>38</v>
      </c>
      <c r="G28" s="8">
        <v>380</v>
      </c>
      <c r="H28" s="52">
        <f t="shared" si="2"/>
        <v>342</v>
      </c>
      <c r="I28" s="21">
        <v>342</v>
      </c>
      <c r="J28" s="22">
        <f t="shared" si="3"/>
        <v>1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48" customHeight="1" x14ac:dyDescent="0.35">
      <c r="A29" s="50"/>
      <c r="B29" s="11" t="s">
        <v>19</v>
      </c>
      <c r="C29" s="9" t="s">
        <v>70</v>
      </c>
      <c r="D29" s="9" t="s">
        <v>71</v>
      </c>
      <c r="E29" s="22">
        <v>0.9</v>
      </c>
      <c r="F29" s="18" t="s">
        <v>38</v>
      </c>
      <c r="G29" s="8">
        <v>48</v>
      </c>
      <c r="H29" s="52">
        <f t="shared" si="2"/>
        <v>43.2</v>
      </c>
      <c r="I29" s="21">
        <v>43</v>
      </c>
      <c r="J29" s="22">
        <f t="shared" si="3"/>
        <v>0.99537037037037035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66" customHeight="1" x14ac:dyDescent="0.35">
      <c r="A30" s="50"/>
      <c r="B30" s="11" t="s">
        <v>20</v>
      </c>
      <c r="C30" s="9" t="s">
        <v>72</v>
      </c>
      <c r="D30" s="9" t="s">
        <v>73</v>
      </c>
      <c r="E30" s="23">
        <v>1</v>
      </c>
      <c r="F30" s="18" t="s">
        <v>38</v>
      </c>
      <c r="G30" s="11">
        <v>0</v>
      </c>
      <c r="H30" s="52">
        <f t="shared" si="2"/>
        <v>0</v>
      </c>
      <c r="I30" s="21">
        <v>0</v>
      </c>
      <c r="J30" s="22" t="e">
        <f t="shared" si="3"/>
        <v>#DIV/0!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36.75" customHeight="1" x14ac:dyDescent="0.35">
      <c r="A31" s="50"/>
      <c r="B31" s="11" t="s">
        <v>21</v>
      </c>
      <c r="C31" s="9" t="s">
        <v>72</v>
      </c>
      <c r="D31" s="9" t="s">
        <v>74</v>
      </c>
      <c r="E31" s="23">
        <v>1</v>
      </c>
      <c r="F31" s="18" t="s">
        <v>38</v>
      </c>
      <c r="G31" s="11">
        <v>0</v>
      </c>
      <c r="H31" s="52">
        <f t="shared" si="2"/>
        <v>0</v>
      </c>
      <c r="I31" s="21">
        <v>0</v>
      </c>
      <c r="J31" s="22" t="e">
        <f t="shared" si="3"/>
        <v>#DIV/0!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37.5" customHeight="1" x14ac:dyDescent="0.35">
      <c r="A32" s="50"/>
      <c r="B32" s="11" t="s">
        <v>22</v>
      </c>
      <c r="C32" s="9" t="s">
        <v>72</v>
      </c>
      <c r="D32" s="9" t="s">
        <v>75</v>
      </c>
      <c r="E32" s="23">
        <v>1</v>
      </c>
      <c r="F32" s="18" t="s">
        <v>57</v>
      </c>
      <c r="G32" s="11">
        <v>0</v>
      </c>
      <c r="H32" s="52">
        <f t="shared" si="2"/>
        <v>0</v>
      </c>
      <c r="I32" s="21">
        <v>0</v>
      </c>
      <c r="J32" s="22" t="e">
        <f t="shared" si="3"/>
        <v>#DIV/0!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36" customHeight="1" x14ac:dyDescent="0.35">
      <c r="A33" s="50"/>
      <c r="B33" s="11" t="s">
        <v>23</v>
      </c>
      <c r="C33" s="9" t="s">
        <v>72</v>
      </c>
      <c r="D33" s="9" t="s">
        <v>76</v>
      </c>
      <c r="E33" s="23">
        <v>1</v>
      </c>
      <c r="F33" s="18" t="s">
        <v>77</v>
      </c>
      <c r="G33" s="11">
        <v>1</v>
      </c>
      <c r="H33" s="52">
        <f t="shared" si="2"/>
        <v>1</v>
      </c>
      <c r="I33" s="21">
        <v>1</v>
      </c>
      <c r="J33" s="22">
        <f t="shared" si="3"/>
        <v>1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54" customHeight="1" x14ac:dyDescent="0.35">
      <c r="A34" s="50"/>
      <c r="B34" s="11" t="s">
        <v>24</v>
      </c>
      <c r="C34" s="9" t="s">
        <v>78</v>
      </c>
      <c r="D34" s="9" t="s">
        <v>79</v>
      </c>
      <c r="E34" s="23">
        <v>1</v>
      </c>
      <c r="F34" s="18" t="s">
        <v>57</v>
      </c>
      <c r="G34" s="11">
        <v>0</v>
      </c>
      <c r="H34" s="52">
        <f t="shared" si="2"/>
        <v>0</v>
      </c>
      <c r="I34" s="21">
        <v>0</v>
      </c>
      <c r="J34" s="22" t="e">
        <f t="shared" si="3"/>
        <v>#DIV/0!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49.5" customHeight="1" x14ac:dyDescent="0.35">
      <c r="A35" s="50"/>
      <c r="B35" s="11" t="s">
        <v>25</v>
      </c>
      <c r="C35" s="9" t="s">
        <v>78</v>
      </c>
      <c r="D35" s="9" t="s">
        <v>80</v>
      </c>
      <c r="E35" s="23">
        <v>1</v>
      </c>
      <c r="F35" s="18" t="s">
        <v>57</v>
      </c>
      <c r="G35" s="11">
        <v>0</v>
      </c>
      <c r="H35" s="52">
        <f t="shared" si="2"/>
        <v>0</v>
      </c>
      <c r="I35" s="21">
        <v>0</v>
      </c>
      <c r="J35" s="22" t="e">
        <f t="shared" si="3"/>
        <v>#DIV/0!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52.5" customHeight="1" x14ac:dyDescent="0.35">
      <c r="A36" s="50"/>
      <c r="B36" s="11" t="s">
        <v>26</v>
      </c>
      <c r="C36" s="9" t="s">
        <v>81</v>
      </c>
      <c r="D36" s="9" t="s">
        <v>82</v>
      </c>
      <c r="E36" s="23">
        <v>1</v>
      </c>
      <c r="F36" s="18" t="s">
        <v>57</v>
      </c>
      <c r="G36" s="11">
        <v>47</v>
      </c>
      <c r="H36" s="52">
        <f t="shared" si="2"/>
        <v>47</v>
      </c>
      <c r="I36" s="21">
        <v>47</v>
      </c>
      <c r="J36" s="22">
        <f t="shared" si="3"/>
        <v>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52.5" customHeight="1" x14ac:dyDescent="0.35">
      <c r="A37" s="50"/>
      <c r="B37" s="11" t="s">
        <v>83</v>
      </c>
      <c r="C37" s="9" t="s">
        <v>81</v>
      </c>
      <c r="D37" s="9" t="s">
        <v>84</v>
      </c>
      <c r="E37" s="23">
        <v>0.95</v>
      </c>
      <c r="F37" s="18" t="s">
        <v>85</v>
      </c>
      <c r="G37" s="11">
        <v>1600</v>
      </c>
      <c r="H37" s="52">
        <f t="shared" si="2"/>
        <v>1520</v>
      </c>
      <c r="I37" s="21">
        <v>1773</v>
      </c>
      <c r="J37" s="22">
        <f t="shared" si="3"/>
        <v>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34.5" customHeight="1" x14ac:dyDescent="0.35">
      <c r="A38" s="50"/>
      <c r="B38" s="11" t="s">
        <v>86</v>
      </c>
      <c r="C38" s="9" t="s">
        <v>87</v>
      </c>
      <c r="D38" s="10" t="s">
        <v>88</v>
      </c>
      <c r="E38" s="23">
        <v>0.95</v>
      </c>
      <c r="F38" s="18" t="s">
        <v>57</v>
      </c>
      <c r="G38" s="11">
        <v>114</v>
      </c>
      <c r="H38" s="52">
        <f t="shared" si="2"/>
        <v>108.3</v>
      </c>
      <c r="I38" s="21">
        <v>98</v>
      </c>
      <c r="J38" s="22">
        <f t="shared" si="3"/>
        <v>0.90489381348107112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27" customHeight="1" x14ac:dyDescent="0.35">
      <c r="A39" s="57" t="s">
        <v>89</v>
      </c>
      <c r="B39" s="7"/>
      <c r="C39" s="58"/>
      <c r="D39" s="12"/>
      <c r="E39" s="20"/>
      <c r="F39" s="59"/>
      <c r="G39" s="20"/>
      <c r="H39" s="24"/>
      <c r="I39" s="24"/>
      <c r="J39" s="25">
        <f>SUM(J40:J57)/18</f>
        <v>0.71183487318679262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52.5" customHeight="1" x14ac:dyDescent="0.35">
      <c r="A40" s="50"/>
      <c r="B40" s="11" t="s">
        <v>10</v>
      </c>
      <c r="C40" s="13" t="s">
        <v>90</v>
      </c>
      <c r="D40" s="10" t="s">
        <v>91</v>
      </c>
      <c r="E40" s="23">
        <v>0.6</v>
      </c>
      <c r="F40" s="18" t="s">
        <v>38</v>
      </c>
      <c r="G40" s="11">
        <v>14</v>
      </c>
      <c r="H40" s="52">
        <f t="shared" ref="H40:H57" si="4">G40*E40</f>
        <v>8.4</v>
      </c>
      <c r="I40" s="21">
        <v>10</v>
      </c>
      <c r="J40" s="22">
        <f t="shared" ref="J40:J57" si="5">IF(I40/H40&gt;=1,1,IF(I40/H40&lt;1,I40/H40))</f>
        <v>1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34.5" customHeight="1" x14ac:dyDescent="0.35">
      <c r="A41" s="50"/>
      <c r="B41" s="11" t="s">
        <v>11</v>
      </c>
      <c r="C41" s="13" t="s">
        <v>92</v>
      </c>
      <c r="D41" s="13" t="s">
        <v>93</v>
      </c>
      <c r="E41" s="23">
        <v>0.9</v>
      </c>
      <c r="F41" s="18" t="s">
        <v>38</v>
      </c>
      <c r="G41" s="11">
        <v>14</v>
      </c>
      <c r="H41" s="52">
        <f t="shared" si="4"/>
        <v>12.6</v>
      </c>
      <c r="I41" s="21">
        <v>10</v>
      </c>
      <c r="J41" s="22">
        <f t="shared" si="5"/>
        <v>0.79365079365079372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93.75" customHeight="1" x14ac:dyDescent="0.35">
      <c r="A42" s="50"/>
      <c r="B42" s="11" t="s">
        <v>12</v>
      </c>
      <c r="C42" s="10" t="s">
        <v>94</v>
      </c>
      <c r="D42" s="13" t="s">
        <v>95</v>
      </c>
      <c r="E42" s="23">
        <v>0.7</v>
      </c>
      <c r="F42" s="18" t="s">
        <v>38</v>
      </c>
      <c r="G42" s="11">
        <v>14</v>
      </c>
      <c r="H42" s="52">
        <f t="shared" si="4"/>
        <v>9.7999999999999989</v>
      </c>
      <c r="I42" s="21">
        <v>10</v>
      </c>
      <c r="J42" s="22">
        <f t="shared" si="5"/>
        <v>1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34.5" customHeight="1" x14ac:dyDescent="0.35">
      <c r="A43" s="50"/>
      <c r="B43" s="11" t="s">
        <v>13</v>
      </c>
      <c r="C43" s="10" t="s">
        <v>96</v>
      </c>
      <c r="D43" s="10" t="s">
        <v>97</v>
      </c>
      <c r="E43" s="23">
        <v>0.2</v>
      </c>
      <c r="F43" s="18" t="s">
        <v>38</v>
      </c>
      <c r="G43" s="11">
        <v>14</v>
      </c>
      <c r="H43" s="52">
        <f t="shared" si="4"/>
        <v>2.8000000000000003</v>
      </c>
      <c r="I43" s="21">
        <v>6</v>
      </c>
      <c r="J43" s="22">
        <f t="shared" si="5"/>
        <v>1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51" customHeight="1" x14ac:dyDescent="0.35">
      <c r="A44" s="50"/>
      <c r="B44" s="11" t="s">
        <v>14</v>
      </c>
      <c r="C44" s="10" t="s">
        <v>98</v>
      </c>
      <c r="D44" s="10" t="s">
        <v>99</v>
      </c>
      <c r="E44" s="23">
        <v>0.75</v>
      </c>
      <c r="F44" s="18" t="s">
        <v>38</v>
      </c>
      <c r="G44" s="11">
        <v>62</v>
      </c>
      <c r="H44" s="52">
        <f t="shared" si="4"/>
        <v>46.5</v>
      </c>
      <c r="I44" s="21">
        <v>16</v>
      </c>
      <c r="J44" s="22">
        <f t="shared" si="5"/>
        <v>0.34408602150537637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36" customHeight="1" x14ac:dyDescent="0.35">
      <c r="A45" s="50"/>
      <c r="B45" s="11" t="s">
        <v>15</v>
      </c>
      <c r="C45" s="10" t="s">
        <v>100</v>
      </c>
      <c r="D45" s="10" t="s">
        <v>101</v>
      </c>
      <c r="E45" s="23">
        <v>0.7</v>
      </c>
      <c r="F45" s="18" t="s">
        <v>38</v>
      </c>
      <c r="G45" s="11">
        <v>47</v>
      </c>
      <c r="H45" s="52">
        <f t="shared" si="4"/>
        <v>32.9</v>
      </c>
      <c r="I45" s="21">
        <v>16</v>
      </c>
      <c r="J45" s="22">
        <f t="shared" si="5"/>
        <v>0.48632218844984804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64.5" customHeight="1" x14ac:dyDescent="0.35">
      <c r="A46" s="50"/>
      <c r="B46" s="11" t="s">
        <v>16</v>
      </c>
      <c r="C46" s="10" t="s">
        <v>102</v>
      </c>
      <c r="D46" s="10" t="s">
        <v>103</v>
      </c>
      <c r="E46" s="23">
        <v>0.1</v>
      </c>
      <c r="F46" s="18" t="s">
        <v>38</v>
      </c>
      <c r="G46" s="11">
        <v>47</v>
      </c>
      <c r="H46" s="52">
        <f t="shared" si="4"/>
        <v>4.7</v>
      </c>
      <c r="I46" s="21">
        <v>7</v>
      </c>
      <c r="J46" s="22">
        <f t="shared" si="5"/>
        <v>1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38.25" customHeight="1" x14ac:dyDescent="0.35">
      <c r="A47" s="50"/>
      <c r="B47" s="11" t="s">
        <v>17</v>
      </c>
      <c r="C47" s="10" t="s">
        <v>104</v>
      </c>
      <c r="D47" s="10" t="s">
        <v>105</v>
      </c>
      <c r="E47" s="23">
        <v>0.85</v>
      </c>
      <c r="F47" s="18" t="s">
        <v>38</v>
      </c>
      <c r="G47" s="11">
        <v>45996</v>
      </c>
      <c r="H47" s="52">
        <f t="shared" si="4"/>
        <v>39096.6</v>
      </c>
      <c r="I47" s="21">
        <v>45996</v>
      </c>
      <c r="J47" s="22">
        <f t="shared" si="5"/>
        <v>1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28.5" customHeight="1" x14ac:dyDescent="0.35">
      <c r="A48" s="50"/>
      <c r="B48" s="11" t="s">
        <v>18</v>
      </c>
      <c r="C48" s="10" t="s">
        <v>106</v>
      </c>
      <c r="D48" s="10" t="s">
        <v>107</v>
      </c>
      <c r="E48" s="23">
        <v>0.2</v>
      </c>
      <c r="F48" s="18" t="s">
        <v>38</v>
      </c>
      <c r="G48" s="11">
        <v>4</v>
      </c>
      <c r="H48" s="52">
        <f t="shared" si="4"/>
        <v>0.8</v>
      </c>
      <c r="I48" s="21">
        <v>1</v>
      </c>
      <c r="J48" s="22">
        <f t="shared" si="5"/>
        <v>1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39" customHeight="1" x14ac:dyDescent="0.35">
      <c r="A49" s="50"/>
      <c r="B49" s="11" t="s">
        <v>19</v>
      </c>
      <c r="C49" s="9" t="s">
        <v>108</v>
      </c>
      <c r="D49" s="9" t="s">
        <v>109</v>
      </c>
      <c r="E49" s="23">
        <v>0.3</v>
      </c>
      <c r="F49" s="18" t="s">
        <v>38</v>
      </c>
      <c r="G49" s="11">
        <v>4</v>
      </c>
      <c r="H49" s="52">
        <f t="shared" si="4"/>
        <v>1.2</v>
      </c>
      <c r="I49" s="21">
        <v>2</v>
      </c>
      <c r="J49" s="22">
        <f t="shared" si="5"/>
        <v>1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40.5" customHeight="1" x14ac:dyDescent="0.35">
      <c r="A50" s="50"/>
      <c r="B50" s="11" t="s">
        <v>20</v>
      </c>
      <c r="C50" s="10" t="s">
        <v>110</v>
      </c>
      <c r="D50" s="10" t="s">
        <v>111</v>
      </c>
      <c r="E50" s="23">
        <v>1</v>
      </c>
      <c r="F50" s="18" t="s">
        <v>38</v>
      </c>
      <c r="G50" s="11">
        <v>12</v>
      </c>
      <c r="H50" s="52">
        <f t="shared" si="4"/>
        <v>12</v>
      </c>
      <c r="I50" s="21">
        <v>6</v>
      </c>
      <c r="J50" s="22">
        <f t="shared" si="5"/>
        <v>0.5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54" customHeight="1" x14ac:dyDescent="0.35">
      <c r="A51" s="50"/>
      <c r="B51" s="11" t="s">
        <v>21</v>
      </c>
      <c r="C51" s="10" t="s">
        <v>112</v>
      </c>
      <c r="D51" s="10" t="s">
        <v>113</v>
      </c>
      <c r="E51" s="23">
        <v>1</v>
      </c>
      <c r="F51" s="18" t="s">
        <v>38</v>
      </c>
      <c r="G51" s="11">
        <v>12</v>
      </c>
      <c r="H51" s="52">
        <f t="shared" si="4"/>
        <v>12</v>
      </c>
      <c r="I51" s="21">
        <v>6</v>
      </c>
      <c r="J51" s="22">
        <f t="shared" si="5"/>
        <v>0.5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30" customHeight="1" x14ac:dyDescent="0.35">
      <c r="A52" s="50"/>
      <c r="B52" s="11" t="s">
        <v>22</v>
      </c>
      <c r="C52" s="13" t="s">
        <v>114</v>
      </c>
      <c r="D52" s="13" t="s">
        <v>115</v>
      </c>
      <c r="E52" s="23">
        <v>0.75</v>
      </c>
      <c r="F52" s="18" t="s">
        <v>38</v>
      </c>
      <c r="G52" s="11">
        <v>40</v>
      </c>
      <c r="H52" s="52">
        <f t="shared" si="4"/>
        <v>30</v>
      </c>
      <c r="I52" s="21">
        <v>10</v>
      </c>
      <c r="J52" s="22">
        <f t="shared" si="5"/>
        <v>0.33333333333333331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38.25" customHeight="1" x14ac:dyDescent="0.35">
      <c r="A53" s="50"/>
      <c r="B53" s="11" t="s">
        <v>23</v>
      </c>
      <c r="C53" s="13" t="s">
        <v>116</v>
      </c>
      <c r="D53" s="13" t="s">
        <v>117</v>
      </c>
      <c r="E53" s="23">
        <v>0.3</v>
      </c>
      <c r="F53" s="18" t="s">
        <v>38</v>
      </c>
      <c r="G53" s="11">
        <v>40</v>
      </c>
      <c r="H53" s="52">
        <f t="shared" si="4"/>
        <v>12</v>
      </c>
      <c r="I53" s="21">
        <v>7</v>
      </c>
      <c r="J53" s="22">
        <f t="shared" si="5"/>
        <v>0.58333333333333337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36" customHeight="1" x14ac:dyDescent="0.35">
      <c r="A54" s="60"/>
      <c r="B54" s="11" t="s">
        <v>24</v>
      </c>
      <c r="C54" s="9" t="s">
        <v>118</v>
      </c>
      <c r="D54" s="9" t="s">
        <v>119</v>
      </c>
      <c r="E54" s="23">
        <v>0.1</v>
      </c>
      <c r="F54" s="18" t="s">
        <v>38</v>
      </c>
      <c r="G54" s="11">
        <v>4</v>
      </c>
      <c r="H54" s="52">
        <f t="shared" si="4"/>
        <v>0.4</v>
      </c>
      <c r="I54" s="21">
        <v>0</v>
      </c>
      <c r="J54" s="22">
        <f t="shared" si="5"/>
        <v>0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37.5" customHeight="1" x14ac:dyDescent="0.35">
      <c r="A55" s="60"/>
      <c r="B55" s="11" t="s">
        <v>25</v>
      </c>
      <c r="C55" s="9" t="s">
        <v>120</v>
      </c>
      <c r="D55" s="9" t="s">
        <v>121</v>
      </c>
      <c r="E55" s="23">
        <v>0.1</v>
      </c>
      <c r="F55" s="18" t="s">
        <v>38</v>
      </c>
      <c r="G55" s="11">
        <v>1412</v>
      </c>
      <c r="H55" s="52">
        <f t="shared" si="4"/>
        <v>141.20000000000002</v>
      </c>
      <c r="I55" s="21">
        <v>67</v>
      </c>
      <c r="J55" s="22">
        <f t="shared" si="5"/>
        <v>0.47450424929178464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66.75" customHeight="1" x14ac:dyDescent="0.35">
      <c r="A56" s="60"/>
      <c r="B56" s="11" t="s">
        <v>26</v>
      </c>
      <c r="C56" s="9" t="s">
        <v>122</v>
      </c>
      <c r="D56" s="9" t="s">
        <v>123</v>
      </c>
      <c r="E56" s="23">
        <v>0.2</v>
      </c>
      <c r="F56" s="18" t="s">
        <v>38</v>
      </c>
      <c r="G56" s="11">
        <v>135</v>
      </c>
      <c r="H56" s="52">
        <f t="shared" si="4"/>
        <v>27</v>
      </c>
      <c r="I56" s="21">
        <v>23</v>
      </c>
      <c r="J56" s="22">
        <f t="shared" si="5"/>
        <v>0.85185185185185186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54" customHeight="1" x14ac:dyDescent="0.35">
      <c r="A57" s="60"/>
      <c r="B57" s="11" t="s">
        <v>83</v>
      </c>
      <c r="C57" s="9" t="s">
        <v>124</v>
      </c>
      <c r="D57" s="9" t="s">
        <v>125</v>
      </c>
      <c r="E57" s="23">
        <v>0.4</v>
      </c>
      <c r="F57" s="18" t="s">
        <v>38</v>
      </c>
      <c r="G57" s="11">
        <v>37</v>
      </c>
      <c r="H57" s="52">
        <f t="shared" si="4"/>
        <v>14.8</v>
      </c>
      <c r="I57" s="21">
        <v>14</v>
      </c>
      <c r="J57" s="22">
        <f t="shared" si="5"/>
        <v>0.94594594594594594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3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35">
      <c r="A59" s="1"/>
      <c r="B59" s="33"/>
      <c r="C59" s="34" t="s">
        <v>126</v>
      </c>
      <c r="D59" s="35"/>
      <c r="E59" s="36"/>
      <c r="F59" s="35"/>
      <c r="G59" s="35"/>
      <c r="H59" s="35"/>
      <c r="I59" s="35"/>
      <c r="J59" s="35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35">
      <c r="A60" s="1"/>
      <c r="B60" s="33"/>
      <c r="C60" s="3" t="s">
        <v>27</v>
      </c>
      <c r="D60" s="3" t="s">
        <v>39</v>
      </c>
      <c r="E60" s="37"/>
      <c r="F60" s="35"/>
      <c r="G60" s="35"/>
      <c r="H60" s="35"/>
      <c r="I60" s="35"/>
      <c r="J60" s="35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35">
      <c r="A61" s="1"/>
      <c r="B61" s="33"/>
      <c r="C61" s="3" t="s">
        <v>28</v>
      </c>
      <c r="D61" s="3" t="s">
        <v>40</v>
      </c>
      <c r="E61" s="38"/>
      <c r="F61" s="35"/>
      <c r="G61" s="35"/>
      <c r="H61" s="35"/>
      <c r="I61" s="35"/>
      <c r="J61" s="35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35">
      <c r="A62" s="1"/>
      <c r="B62" s="33"/>
      <c r="C62" s="3" t="s">
        <v>29</v>
      </c>
      <c r="D62" s="3" t="s">
        <v>41</v>
      </c>
      <c r="E62" s="37"/>
      <c r="F62" s="35"/>
      <c r="G62" s="35"/>
      <c r="H62" s="35"/>
      <c r="I62" s="35"/>
      <c r="J62" s="35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35">
      <c r="A63" s="1"/>
      <c r="B63" s="33"/>
      <c r="C63" s="35"/>
      <c r="D63" s="35"/>
      <c r="E63" s="36"/>
      <c r="F63" s="35"/>
      <c r="G63" s="35"/>
      <c r="H63" s="35"/>
      <c r="I63" s="35"/>
      <c r="J63" s="35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35">
      <c r="A64" s="1"/>
      <c r="B64" s="32" t="s">
        <v>42</v>
      </c>
      <c r="C64" s="39" t="s">
        <v>43</v>
      </c>
      <c r="D64" s="35"/>
      <c r="E64" s="35"/>
      <c r="F64" s="39"/>
      <c r="G64" s="39"/>
      <c r="H64" s="39"/>
      <c r="I64" s="39"/>
      <c r="J64" s="39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35">
      <c r="A65" s="1"/>
      <c r="B65" s="40">
        <v>2</v>
      </c>
      <c r="C65" s="65" t="s">
        <v>127</v>
      </c>
      <c r="D65" s="61"/>
      <c r="E65" s="61"/>
      <c r="F65" s="61"/>
      <c r="G65" s="61"/>
      <c r="H65" s="61"/>
      <c r="I65" s="61"/>
      <c r="J65" s="6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35">
      <c r="A66" s="1"/>
      <c r="B66" s="40">
        <v>3</v>
      </c>
      <c r="C66" s="41" t="s">
        <v>128</v>
      </c>
      <c r="D66" s="39"/>
      <c r="E66" s="39"/>
      <c r="F66" s="39"/>
      <c r="G66" s="39"/>
      <c r="H66" s="39"/>
      <c r="I66" s="39"/>
      <c r="J66" s="39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35">
      <c r="A67" s="1"/>
      <c r="B67" s="40">
        <v>4</v>
      </c>
      <c r="C67" s="41" t="s">
        <v>129</v>
      </c>
      <c r="D67" s="39"/>
      <c r="E67" s="39"/>
      <c r="F67" s="39"/>
      <c r="G67" s="39"/>
      <c r="H67" s="39"/>
      <c r="I67" s="39"/>
      <c r="J67" s="39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35">
      <c r="A68" s="1"/>
      <c r="B68" s="40">
        <v>5</v>
      </c>
      <c r="C68" s="41" t="s">
        <v>130</v>
      </c>
      <c r="D68" s="39"/>
      <c r="E68" s="39"/>
      <c r="F68" s="39"/>
      <c r="G68" s="39"/>
      <c r="H68" s="39"/>
      <c r="I68" s="39"/>
      <c r="J68" s="39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35">
      <c r="A69" s="1"/>
      <c r="B69" s="40">
        <v>6</v>
      </c>
      <c r="C69" s="41" t="s">
        <v>131</v>
      </c>
      <c r="D69" s="39"/>
      <c r="E69" s="39"/>
      <c r="F69" s="39"/>
      <c r="G69" s="39"/>
      <c r="H69" s="39"/>
      <c r="I69" s="39"/>
      <c r="J69" s="39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35">
      <c r="A70" s="1"/>
      <c r="B70" s="40">
        <v>7</v>
      </c>
      <c r="C70" s="65" t="s">
        <v>132</v>
      </c>
      <c r="D70" s="61"/>
      <c r="E70" s="61"/>
      <c r="F70" s="61"/>
      <c r="G70" s="61"/>
      <c r="H70" s="61"/>
      <c r="I70" s="61"/>
      <c r="J70" s="6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35">
      <c r="A71" s="1"/>
      <c r="B71" s="40">
        <v>8</v>
      </c>
      <c r="C71" s="41" t="s">
        <v>133</v>
      </c>
      <c r="D71" s="35"/>
      <c r="E71" s="35"/>
      <c r="F71" s="35"/>
      <c r="G71" s="35"/>
      <c r="H71" s="35"/>
      <c r="I71" s="35"/>
      <c r="J71" s="3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35">
      <c r="A72" s="1"/>
      <c r="B72" s="40">
        <v>9</v>
      </c>
      <c r="C72" s="41" t="s">
        <v>134</v>
      </c>
      <c r="D72" s="35"/>
      <c r="E72" s="35"/>
      <c r="F72" s="35"/>
      <c r="G72" s="35"/>
      <c r="H72" s="35"/>
      <c r="I72" s="35"/>
      <c r="J72" s="35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3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3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3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3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3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3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3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3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3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3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3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3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3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3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3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3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3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3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3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3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3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3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3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3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3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3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3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3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3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3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3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3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3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3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3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3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3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3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3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3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3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3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3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3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3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3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3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3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3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3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3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3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3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3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3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3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3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3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3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3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3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3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3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3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3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3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3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3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3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3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3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3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3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3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3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3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3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3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3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3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3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3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3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3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3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3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3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3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3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3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3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3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3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3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3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3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3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3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3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3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3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3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3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3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3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3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3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3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3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3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3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3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3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3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3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3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3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3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3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3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3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3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3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3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3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3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3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3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3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3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3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3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3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3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3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3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3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3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3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3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3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3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3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3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3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3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3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3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3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3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3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3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3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3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3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3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3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3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3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3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3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3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3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3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3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3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3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3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3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3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3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3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3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3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3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3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3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3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3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3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3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3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3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3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3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35"/>
    <row r="259" spans="1:23" ht="15.75" customHeight="1" x14ac:dyDescent="0.35"/>
    <row r="260" spans="1:23" ht="15.75" customHeight="1" x14ac:dyDescent="0.35"/>
    <row r="261" spans="1:23" ht="15.75" customHeight="1" x14ac:dyDescent="0.35"/>
    <row r="262" spans="1:23" ht="15.75" customHeight="1" x14ac:dyDescent="0.35"/>
    <row r="263" spans="1:23" ht="15.75" customHeight="1" x14ac:dyDescent="0.35"/>
    <row r="264" spans="1:23" ht="15.75" customHeight="1" x14ac:dyDescent="0.35"/>
    <row r="265" spans="1:23" ht="15.75" customHeight="1" x14ac:dyDescent="0.35"/>
    <row r="266" spans="1:23" ht="15.75" customHeight="1" x14ac:dyDescent="0.35"/>
    <row r="267" spans="1:23" ht="15.75" customHeight="1" x14ac:dyDescent="0.35"/>
    <row r="268" spans="1:23" ht="15.75" customHeight="1" x14ac:dyDescent="0.35"/>
    <row r="269" spans="1:23" ht="15.75" customHeight="1" x14ac:dyDescent="0.35"/>
    <row r="270" spans="1:23" ht="15.75" customHeight="1" x14ac:dyDescent="0.35"/>
    <row r="271" spans="1:23" ht="15.75" customHeight="1" x14ac:dyDescent="0.35"/>
    <row r="272" spans="1:23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</sheetData>
  <mergeCells count="8">
    <mergeCell ref="B13:I13"/>
    <mergeCell ref="C65:J65"/>
    <mergeCell ref="C70:J70"/>
    <mergeCell ref="A7:J7"/>
    <mergeCell ref="E8:J8"/>
    <mergeCell ref="A9:J9"/>
    <mergeCell ref="B11:C11"/>
    <mergeCell ref="B12:C12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4.KLASTER P2 KESLING 080925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Software Solution</cp:lastModifiedBy>
  <dcterms:created xsi:type="dcterms:W3CDTF">2017-03-01T03:22:00Z</dcterms:created>
  <dcterms:modified xsi:type="dcterms:W3CDTF">2026-01-13T05:25:31Z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436B154DCEFE48D88CBEED7B0CDD7407_13</vt:lpwstr>
  </property>
  <property fmtid="{D5CDD505-2E9C-101B-9397-08002B2CF9AE}" pid="3" name="KSOProductBuildVer">
    <vt:lpwstr>1033-12.2.0.22549</vt:lpwstr>
  </property>
</Properties>
</file>