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23FAB2C5-2D59-4BF7-8051-7E4319AB54D1}" xr6:coauthVersionLast="47" xr6:coauthVersionMax="47" xr10:uidLastSave="{00000000-0000-0000-0000-000000000000}"/>
  <bookViews>
    <workbookView xWindow="-108" yWindow="-108" windowWidth="23256" windowHeight="12456" xr2:uid="{AA467C39-DA1B-46C4-AEFF-320B625EEE1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G7" i="1"/>
  <c r="H7" i="1" s="1"/>
  <c r="J6" i="1"/>
  <c r="L6" i="1" s="1"/>
  <c r="G6" i="1"/>
  <c r="J5" i="1"/>
  <c r="G5" i="1"/>
  <c r="H5" i="1" s="1"/>
  <c r="J4" i="1"/>
  <c r="L4" i="1" s="1"/>
  <c r="G4" i="1"/>
  <c r="K4" i="1" l="1"/>
  <c r="M5" i="1"/>
  <c r="K6" i="1"/>
  <c r="M7" i="1"/>
  <c r="H4" i="1"/>
  <c r="M4" i="1" s="1"/>
  <c r="K5" i="1"/>
  <c r="K7" i="1"/>
  <c r="L5" i="1"/>
  <c r="L7" i="1"/>
  <c r="H6" i="1"/>
  <c r="M6" i="1" s="1"/>
</calcChain>
</file>

<file path=xl/sharedStrings.xml><?xml version="1.0" encoding="utf-8"?>
<sst xmlns="http://schemas.openxmlformats.org/spreadsheetml/2006/main" count="35" uniqueCount="33">
  <si>
    <t>diare</t>
  </si>
  <si>
    <t>Indikator UKM Esensial</t>
  </si>
  <si>
    <t>Target Th 2023</t>
  </si>
  <si>
    <t>Total Sasaran
(Proyeksi)</t>
  </si>
  <si>
    <t>Total Sasaran</t>
  </si>
  <si>
    <t>Target Sasaran
(Tahun)</t>
  </si>
  <si>
    <t>Target Sasaran</t>
  </si>
  <si>
    <t>Kumulatif</t>
  </si>
  <si>
    <t>% Cakupan TS</t>
  </si>
  <si>
    <t>% Cakupan Riil (ToS)</t>
  </si>
  <si>
    <t>% Cakupan TS
(per Sep)</t>
  </si>
  <si>
    <t>Ketercapaian Target</t>
  </si>
  <si>
    <t>Analisa  Akar Penyebab Masalah</t>
  </si>
  <si>
    <t>Rencana Tindak Lanjut</t>
  </si>
  <si>
    <t>Evaluasi</t>
  </si>
  <si>
    <t>(RIIL)</t>
  </si>
  <si>
    <t>(s/d Nov)</t>
  </si>
  <si>
    <t>Feb</t>
  </si>
  <si>
    <t>2.2.5.Pelayanan Kesehatan Olahraga</t>
  </si>
  <si>
    <t>1.</t>
  </si>
  <si>
    <t>Kelompok /klub olahraga yang dibina</t>
  </si>
  <si>
    <t>Tercapai</t>
  </si>
  <si>
    <t>2.</t>
  </si>
  <si>
    <t>Pengukuran Kebugaran Calon Jamaah Haji</t>
  </si>
  <si>
    <t>Tidak Tercapai</t>
  </si>
  <si>
    <t>CJH susulan tidak melakukan pengukuran kebugaran</t>
  </si>
  <si>
    <t>Koordinasi dengan PP Haji</t>
  </si>
  <si>
    <t>3.</t>
  </si>
  <si>
    <t>Puskemas menyelenggarakan pelayanan kesehatan Olahraga internal</t>
  </si>
  <si>
    <t>4.</t>
  </si>
  <si>
    <t>Pengukuran kebugaran Anak Sekolah</t>
  </si>
  <si>
    <t>Sekolah yang dapat mengikuti jadwal pengukuran kebugaran hanya sedikit</t>
  </si>
  <si>
    <t>Sekolah yang pernah diukur kebugarannya oleh petugas puskesmas dapat secara mandiri melakukan pengukuran,sehingga petugas dapat melakukan pengukuran kebugaran di sekolah lain yang belum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</si>
</sst>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i/>
      <sz val="12"/>
      <color rgb="FFFFFFFF"/>
      <name val="Times New Roman"/>
      <family val="1"/>
    </font>
    <font>
      <b/>
      <sz val="10"/>
      <color rgb="FFFFFFFF"/>
      <name val="Times New Roman"/>
      <family val="1"/>
    </font>
    <font>
      <sz val="11"/>
      <name val="Calibri"/>
      <family val="2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1"/>
      <color rgb="FFFFFFFF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0" xfId="0"/>
    <xf numFmtId="1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9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vertical="top"/>
    </xf>
    <xf numFmtId="0" fontId="3" fillId="0" borderId="8" xfId="0" applyFont="1" applyBorder="1"/>
    <xf numFmtId="0" fontId="3" fillId="0" borderId="9" xfId="0" applyFont="1" applyBorder="1"/>
    <xf numFmtId="0" fontId="7" fillId="0" borderId="10" xfId="0" applyFont="1" applyBorder="1" applyAlignment="1">
      <alignment horizontal="center" vertical="top"/>
    </xf>
    <xf numFmtId="1" fontId="7" fillId="3" borderId="10" xfId="0" applyNumberFormat="1" applyFont="1" applyFill="1" applyBorder="1" applyAlignment="1">
      <alignment horizontal="center" vertical="top"/>
    </xf>
    <xf numFmtId="1" fontId="7" fillId="0" borderId="10" xfId="0" applyNumberFormat="1" applyFont="1" applyBorder="1" applyAlignment="1">
      <alignment horizontal="center" vertical="top"/>
    </xf>
    <xf numFmtId="1" fontId="5" fillId="3" borderId="6" xfId="0" applyNumberFormat="1" applyFont="1" applyFill="1" applyBorder="1" applyAlignment="1">
      <alignment horizontal="center" vertical="top"/>
    </xf>
    <xf numFmtId="10" fontId="7" fillId="0" borderId="10" xfId="0" applyNumberFormat="1" applyFont="1" applyBorder="1" applyAlignment="1">
      <alignment horizontal="right" vertical="top"/>
    </xf>
    <xf numFmtId="10" fontId="7" fillId="3" borderId="10" xfId="0" applyNumberFormat="1" applyFont="1" applyFill="1" applyBorder="1" applyAlignment="1">
      <alignment horizontal="right" vertical="top"/>
    </xf>
    <xf numFmtId="0" fontId="7" fillId="0" borderId="10" xfId="0" applyFont="1" applyBorder="1" applyAlignment="1">
      <alignment vertical="top" wrapText="1"/>
    </xf>
    <xf numFmtId="0" fontId="7" fillId="0" borderId="10" xfId="0" applyFont="1" applyBorder="1" applyAlignment="1">
      <alignment vertical="top"/>
    </xf>
    <xf numFmtId="0" fontId="7" fillId="0" borderId="0" xfId="0" applyFont="1"/>
    <xf numFmtId="0" fontId="7" fillId="0" borderId="7" xfId="0" applyFont="1" applyBorder="1" applyAlignment="1">
      <alignment horizontal="left" vertical="top"/>
    </xf>
    <xf numFmtId="9" fontId="7" fillId="0" borderId="10" xfId="0" applyNumberFormat="1" applyFont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22C34-E849-4067-A344-453BB1EE5381}">
  <dimension ref="A1:BK7"/>
  <sheetViews>
    <sheetView tabSelected="1" workbookViewId="0">
      <selection activeCell="J1" sqref="J1:S1048576"/>
    </sheetView>
  </sheetViews>
  <sheetFormatPr defaultColWidth="14.44140625" defaultRowHeight="14.4" x14ac:dyDescent="0.3"/>
  <cols>
    <col min="1" max="1" width="4.109375" customWidth="1"/>
    <col min="2" max="2" width="5.109375" customWidth="1"/>
    <col min="3" max="3" width="49.6640625" customWidth="1"/>
    <col min="4" max="4" width="10.33203125" customWidth="1"/>
    <col min="5" max="5" width="11.33203125" customWidth="1"/>
    <col min="6" max="7" width="14" customWidth="1"/>
    <col min="8" max="8" width="0" hidden="1" customWidth="1"/>
    <col min="9" max="9" width="7.33203125" customWidth="1"/>
    <col min="10" max="10" width="12.44140625" customWidth="1"/>
    <col min="11" max="11" width="16.109375" customWidth="1"/>
    <col min="13" max="14" width="15.44140625" customWidth="1"/>
    <col min="15" max="15" width="36.88671875" customWidth="1"/>
    <col min="16" max="16" width="30.109375" customWidth="1"/>
    <col min="17" max="17" width="32.88671875" customWidth="1"/>
  </cols>
  <sheetData>
    <row r="1" spans="1:63" x14ac:dyDescent="0.3">
      <c r="A1" s="1" t="s">
        <v>0</v>
      </c>
      <c r="B1" s="2" t="s">
        <v>1</v>
      </c>
      <c r="C1" s="3"/>
      <c r="D1" s="4" t="s">
        <v>2</v>
      </c>
      <c r="E1" s="5" t="s">
        <v>3</v>
      </c>
      <c r="F1" s="6" t="s">
        <v>4</v>
      </c>
      <c r="G1" s="5" t="s">
        <v>5</v>
      </c>
      <c r="H1" s="6" t="s">
        <v>6</v>
      </c>
      <c r="I1" s="19"/>
      <c r="J1" s="8" t="s">
        <v>7</v>
      </c>
      <c r="K1" s="9" t="s">
        <v>8</v>
      </c>
      <c r="L1" s="10" t="s">
        <v>9</v>
      </c>
      <c r="M1" s="11" t="s">
        <v>10</v>
      </c>
      <c r="N1" s="12" t="s">
        <v>11</v>
      </c>
      <c r="O1" s="13" t="s">
        <v>12</v>
      </c>
      <c r="P1" s="13" t="s">
        <v>13</v>
      </c>
      <c r="Q1" s="14" t="s">
        <v>14</v>
      </c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</row>
    <row r="2" spans="1:63" x14ac:dyDescent="0.3">
      <c r="A2" s="16"/>
      <c r="B2" s="17"/>
      <c r="C2" s="18"/>
      <c r="D2" s="16"/>
      <c r="E2" s="7"/>
      <c r="F2" s="6" t="s">
        <v>15</v>
      </c>
      <c r="G2" s="7"/>
      <c r="H2" s="6" t="s">
        <v>16</v>
      </c>
      <c r="I2" s="19" t="s">
        <v>17</v>
      </c>
      <c r="J2" s="7"/>
      <c r="K2" s="17"/>
      <c r="L2" s="17"/>
      <c r="M2" s="17"/>
      <c r="N2" s="17"/>
      <c r="O2" s="16"/>
      <c r="P2" s="16"/>
      <c r="Q2" s="16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</row>
    <row r="3" spans="1:63" x14ac:dyDescent="0.3">
      <c r="A3" s="21" t="s">
        <v>18</v>
      </c>
      <c r="B3" s="22"/>
      <c r="C3" s="23"/>
      <c r="D3" s="24"/>
      <c r="E3" s="24"/>
      <c r="F3" s="25"/>
      <c r="G3" s="26"/>
      <c r="H3" s="27"/>
      <c r="I3" s="24"/>
      <c r="J3" s="26"/>
      <c r="K3" s="28"/>
      <c r="L3" s="28"/>
      <c r="M3" s="29"/>
      <c r="N3" s="24"/>
      <c r="O3" s="30"/>
      <c r="P3" s="30"/>
      <c r="Q3" s="31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</row>
    <row r="4" spans="1:63" x14ac:dyDescent="0.3">
      <c r="A4" s="24" t="s">
        <v>19</v>
      </c>
      <c r="B4" s="33" t="s">
        <v>20</v>
      </c>
      <c r="C4" s="23"/>
      <c r="D4" s="34">
        <v>0.4</v>
      </c>
      <c r="E4" s="24">
        <v>31</v>
      </c>
      <c r="F4" s="25">
        <v>4</v>
      </c>
      <c r="G4" s="26">
        <f t="shared" ref="G4:G7" si="0">E4*D4</f>
        <v>12.4</v>
      </c>
      <c r="H4" s="27">
        <f t="shared" ref="H4:H7" si="1">G4/12*12</f>
        <v>12.400000000000002</v>
      </c>
      <c r="I4" s="24">
        <v>0</v>
      </c>
      <c r="J4" s="26">
        <f>SUM(I4:I4)</f>
        <v>0</v>
      </c>
      <c r="K4" s="28">
        <f>IF(J4/G4*100&gt;=100,100,IF(J4/G4*100&lt;100,J4/G4*100))/100</f>
        <v>0</v>
      </c>
      <c r="L4" s="28">
        <f>J4/E4</f>
        <v>0</v>
      </c>
      <c r="M4" s="29">
        <f>IF(J4/H4*100&gt;=100,100,IF(J4/H4*100&lt;100,J4/H4*100))/100</f>
        <v>0</v>
      </c>
      <c r="N4" s="24" t="s">
        <v>21</v>
      </c>
      <c r="O4" s="30"/>
      <c r="P4" s="30"/>
      <c r="Q4" s="31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</row>
    <row r="5" spans="1:63" ht="26.4" x14ac:dyDescent="0.3">
      <c r="A5" s="24" t="s">
        <v>22</v>
      </c>
      <c r="B5" s="33" t="s">
        <v>23</v>
      </c>
      <c r="C5" s="23"/>
      <c r="D5" s="34">
        <v>0.9</v>
      </c>
      <c r="E5" s="24">
        <v>47</v>
      </c>
      <c r="F5" s="25">
        <v>0</v>
      </c>
      <c r="G5" s="26">
        <f t="shared" si="0"/>
        <v>42.300000000000004</v>
      </c>
      <c r="H5" s="27">
        <f t="shared" si="1"/>
        <v>42.300000000000004</v>
      </c>
      <c r="I5" s="24">
        <v>0</v>
      </c>
      <c r="J5" s="26">
        <f>SUM(I5:I5)</f>
        <v>0</v>
      </c>
      <c r="K5" s="28">
        <f>IF(J5/G5*100&gt;=100,100,IF(J5/G5*100&lt;100,J5/G5*100))/100</f>
        <v>0</v>
      </c>
      <c r="L5" s="28">
        <f>J5/E5</f>
        <v>0</v>
      </c>
      <c r="M5" s="29">
        <f>IF(J5/H5*100&gt;=100,100,IF(J5/H5*100&lt;100,J5/H5*100))/100</f>
        <v>0</v>
      </c>
      <c r="N5" s="35" t="s">
        <v>24</v>
      </c>
      <c r="O5" s="30" t="s">
        <v>25</v>
      </c>
      <c r="P5" s="30" t="s">
        <v>26</v>
      </c>
      <c r="Q5" s="31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</row>
    <row r="6" spans="1:63" x14ac:dyDescent="0.3">
      <c r="A6" s="24" t="s">
        <v>27</v>
      </c>
      <c r="B6" s="33" t="s">
        <v>28</v>
      </c>
      <c r="C6" s="23"/>
      <c r="D6" s="34">
        <v>0.3</v>
      </c>
      <c r="E6" s="24">
        <v>12</v>
      </c>
      <c r="F6" s="25">
        <v>0.75</v>
      </c>
      <c r="G6" s="26">
        <f t="shared" si="0"/>
        <v>3.5999999999999996</v>
      </c>
      <c r="H6" s="27">
        <f t="shared" si="1"/>
        <v>3.5999999999999996</v>
      </c>
      <c r="I6" s="24">
        <v>0.5</v>
      </c>
      <c r="J6" s="26">
        <f>SUM(I6:I6)</f>
        <v>0.5</v>
      </c>
      <c r="K6" s="28">
        <f>IF(J6/G6*100&gt;=100,100,IF(J6/G6*100&lt;100,J6/G6*100))/100</f>
        <v>0.1388888888888889</v>
      </c>
      <c r="L6" s="28">
        <f>J6/E6</f>
        <v>4.1666666666666664E-2</v>
      </c>
      <c r="M6" s="29">
        <f>IF(J6/H6*100&gt;=100,100,IF(J6/H6*100&lt;100,J6/H6*100))/100</f>
        <v>0.1388888888888889</v>
      </c>
      <c r="N6" s="24" t="s">
        <v>21</v>
      </c>
      <c r="O6" s="30"/>
      <c r="P6" s="30"/>
      <c r="Q6" s="31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</row>
    <row r="7" spans="1:63" ht="79.2" x14ac:dyDescent="0.3">
      <c r="A7" s="24" t="s">
        <v>29</v>
      </c>
      <c r="B7" s="33" t="s">
        <v>30</v>
      </c>
      <c r="C7" s="23"/>
      <c r="D7" s="34">
        <v>0.35</v>
      </c>
      <c r="E7" s="24">
        <v>13</v>
      </c>
      <c r="F7" s="25">
        <v>0</v>
      </c>
      <c r="G7" s="26">
        <f t="shared" si="0"/>
        <v>4.55</v>
      </c>
      <c r="H7" s="27">
        <f t="shared" si="1"/>
        <v>4.55</v>
      </c>
      <c r="I7" s="24">
        <v>0</v>
      </c>
      <c r="J7" s="26">
        <f>SUM(I7:I7)</f>
        <v>0</v>
      </c>
      <c r="K7" s="28">
        <f>IF(J7/G7*100&gt;=100,100,IF(J7/G7*100&lt;100,J7/G7*100))/100</f>
        <v>0</v>
      </c>
      <c r="L7" s="28">
        <f>J7/E7</f>
        <v>0</v>
      </c>
      <c r="M7" s="29">
        <f>IF(J7/H7*100&gt;=100,100,IF(J7/H7*100&lt;100,J7/H7*100))/100</f>
        <v>0</v>
      </c>
      <c r="N7" s="35" t="s">
        <v>24</v>
      </c>
      <c r="O7" s="30" t="s">
        <v>31</v>
      </c>
      <c r="P7" s="30" t="s">
        <v>32</v>
      </c>
      <c r="Q7" s="31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</row>
  </sheetData>
  <mergeCells count="18">
    <mergeCell ref="B7:C7"/>
    <mergeCell ref="P1:P2"/>
    <mergeCell ref="Q1:Q2"/>
    <mergeCell ref="A3:C3"/>
    <mergeCell ref="B4:C4"/>
    <mergeCell ref="B5:C5"/>
    <mergeCell ref="B6:C6"/>
    <mergeCell ref="J1:J2"/>
    <mergeCell ref="K1:K2"/>
    <mergeCell ref="L1:L2"/>
    <mergeCell ref="M1:M2"/>
    <mergeCell ref="N1:N2"/>
    <mergeCell ref="O1:O2"/>
    <mergeCell ref="A1:A2"/>
    <mergeCell ref="B1:C2"/>
    <mergeCell ref="D1:D2"/>
    <mergeCell ref="E1:E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2025-01-23T03:03:33Z</dcterms:created>
  <dcterms:modified xsi:type="dcterms:W3CDTF">2025-01-23T03:05:09Z</dcterms:modified>
</cp:coreProperties>
</file>