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A3CC62DF-6C16-EC45-B413-C348A823A4AB}" xr6:coauthVersionLast="47" xr6:coauthVersionMax="47" xr10:uidLastSave="{00000000-0000-0000-0000-000000000000}"/>
  <bookViews>
    <workbookView xWindow="480" yWindow="1000" windowWidth="25040" windowHeight="13460" xr2:uid="{D1419456-3BC2-784A-AA57-9FB7F7F7017D}"/>
  </bookViews>
  <sheets>
    <sheet name="5. LINTAS KLASTER 080925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G9" i="1"/>
  <c r="H9" i="1"/>
  <c r="I9" i="1"/>
  <c r="J9" i="1" s="1"/>
  <c r="G10" i="1"/>
  <c r="H10" i="1"/>
  <c r="I10" i="1"/>
  <c r="J10" i="1" s="1"/>
  <c r="J7" i="1" l="1"/>
</calcChain>
</file>

<file path=xl/sharedStrings.xml><?xml version="1.0" encoding="utf-8"?>
<sst xmlns="http://schemas.openxmlformats.org/spreadsheetml/2006/main" count="32" uniqueCount="30">
  <si>
    <t>1.</t>
  </si>
  <si>
    <t>2.</t>
  </si>
  <si>
    <t>pasien</t>
  </si>
  <si>
    <t>fungsi</t>
  </si>
  <si>
    <t>Kesesuaian fungsi penyelenggaraan laboratorium kesehatan masyarakat dengan standar</t>
  </si>
  <si>
    <t>Tata Kelola Penyelenggaraan Labkesmas</t>
  </si>
  <si>
    <t>3.</t>
  </si>
  <si>
    <t>Ketepatan waktu tunggu penyerahan hasil pelayanan laboratorium</t>
  </si>
  <si>
    <t>Pelayanan Laboratorium Kesehatan Masyarakat</t>
  </si>
  <si>
    <t>jenis pemeriksaan</t>
  </si>
  <si>
    <t>Kesesuaian jenis pelayanan laboratorium kesehatan masyarakat dengan standar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</si>
  <si>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</si>
  <si>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</si>
  <si>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</si>
  <si>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</si>
  <si>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</si>
  <si>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</si>
  <si>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</si>
  <si>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</si>
  <si>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</si>
  <si>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</si>
  <si>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</si>
  <si>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</si>
  <si>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</si>
  <si>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</si>
  <si>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</si>
  <si>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</si>
  <si>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</si>
  <si>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</si>
  <si>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Klaster Dukungan Pelayanan Lintas Klaster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</si>
</sst>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</font>
    <font>
      <b/>
      <sz val="12"/>
      <color theme="1"/>
      <name val="Tahom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CE5CD"/>
        <bgColor rgb="FFFCE5CD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9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9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/>
    </xf>
    <xf numFmtId="1" fontId="1" fillId="3" borderId="1" xfId="0" applyNumberFormat="1" applyFont="1" applyFill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center" wrapText="1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5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60B0-1DB3-1C40-BE23-3533562639FE}">
  <sheetPr>
    <tabColor rgb="FFCCCCFF"/>
  </sheetPr>
  <dimension ref="A1:Z956"/>
  <sheetViews>
    <sheetView tabSelected="1" workbookViewId="0">
      <pane xSplit="5" ySplit="6" topLeftCell="F9" activePane="bottomRight" state="frozen"/>
      <selection pane="topRight" activeCell="F1" sqref="F1"/>
      <selection pane="bottomLeft" activeCell="A7" sqref="A7"/>
      <selection pane="bottomRight" activeCell="A11" sqref="A11:XFD17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28.1640625" customWidth="1"/>
    <col min="4" max="4" width="46.83203125" customWidth="1"/>
    <col min="5" max="5" width="17.5" customWidth="1"/>
    <col min="6" max="6" width="21.1640625" customWidth="1"/>
    <col min="7" max="7" width="15.6640625" customWidth="1"/>
    <col min="8" max="8" width="16.83203125" customWidth="1"/>
    <col min="9" max="9" width="24.5" customWidth="1"/>
    <col min="10" max="10" width="24.1640625" customWidth="1"/>
    <col min="11" max="11" width="20.6640625" customWidth="1"/>
    <col min="12" max="22" width="8" customWidth="1"/>
  </cols>
  <sheetData>
    <row r="1" spans="1:26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5.5" customHeight="1" x14ac:dyDescent="0.2">
      <c r="A3" s="24"/>
      <c r="B3" s="24"/>
      <c r="C3" s="24"/>
      <c r="D3" s="24"/>
      <c r="E3" s="25" t="s">
        <v>29</v>
      </c>
      <c r="F3" s="24"/>
      <c r="G3" s="24"/>
      <c r="H3" s="24"/>
      <c r="I3" s="24"/>
      <c r="J3" s="2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6" customHeight="1" x14ac:dyDescent="0.2">
      <c r="A5" s="23" t="s">
        <v>28</v>
      </c>
      <c r="B5" s="22" t="s">
        <v>27</v>
      </c>
      <c r="C5" s="21"/>
      <c r="D5" s="23" t="s">
        <v>26</v>
      </c>
      <c r="E5" s="4" t="s">
        <v>25</v>
      </c>
      <c r="F5" s="4" t="s">
        <v>24</v>
      </c>
      <c r="G5" s="4" t="s">
        <v>23</v>
      </c>
      <c r="H5" s="4" t="s">
        <v>22</v>
      </c>
      <c r="I5" s="4" t="s">
        <v>21</v>
      </c>
      <c r="J5" s="23" t="s">
        <v>20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ht="16" x14ac:dyDescent="0.2">
      <c r="A6" s="4" t="s">
        <v>19</v>
      </c>
      <c r="B6" s="22" t="s">
        <v>18</v>
      </c>
      <c r="C6" s="21"/>
      <c r="D6" s="4" t="s">
        <v>17</v>
      </c>
      <c r="E6" s="20" t="s">
        <v>16</v>
      </c>
      <c r="F6" s="20" t="s">
        <v>15</v>
      </c>
      <c r="G6" s="20" t="s">
        <v>14</v>
      </c>
      <c r="H6" s="20" t="s">
        <v>13</v>
      </c>
      <c r="I6" s="20" t="s">
        <v>12</v>
      </c>
      <c r="J6" s="20" t="s">
        <v>11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3"/>
    </row>
    <row r="7" spans="1:26" ht="24" customHeight="1" x14ac:dyDescent="0.2">
      <c r="A7" s="12" t="s">
        <v>8</v>
      </c>
      <c r="B7" s="11"/>
      <c r="C7" s="11"/>
      <c r="D7" s="11"/>
      <c r="E7" s="10"/>
      <c r="F7" s="9"/>
      <c r="G7" s="8"/>
      <c r="H7" s="8"/>
      <c r="I7" s="8"/>
      <c r="J7" s="7">
        <f ca="1">SUM(J8:J10)/3</f>
        <v>0.99176954732510259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3"/>
    </row>
    <row r="8" spans="1:26" ht="43.5" customHeight="1" x14ac:dyDescent="0.2">
      <c r="A8" s="18"/>
      <c r="B8" s="17" t="s">
        <v>0</v>
      </c>
      <c r="C8" s="16" t="s">
        <v>8</v>
      </c>
      <c r="D8" s="6" t="s">
        <v>10</v>
      </c>
      <c r="E8" s="5">
        <v>0.5</v>
      </c>
      <c r="F8" s="13" t="s">
        <v>9</v>
      </c>
      <c r="G8" s="15">
        <f ca="1">IFERROR(__xludf.DUMMYFUNCTION("importrange(""https://docs.google.com/spreadsheets/d/1lT8AOPDI0vKWHSjYOM2jHGDs3bsF-HAbFuN94_Y8bx8/edit?gid=0#gid=0"",""2025!CG21:CI23"")"),108)</f>
        <v>108</v>
      </c>
      <c r="H8" s="15">
        <f ca="1">IFERROR(__xludf.DUMMYFUNCTION("""COMPUTED_VALUE"""),54)</f>
        <v>54</v>
      </c>
      <c r="I8" s="15">
        <f ca="1">IFERROR(__xludf.DUMMYFUNCTION("""COMPUTED_VALUE"""),52.6666666666666)</f>
        <v>52.6666666666666</v>
      </c>
      <c r="J8" s="14">
        <f ca="1">IF(I8/H8&gt;=100,100,IF(I8/H8&lt;100,I8/H8))</f>
        <v>0.97530864197530742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3"/>
    </row>
    <row r="9" spans="1:26" ht="66.75" customHeight="1" x14ac:dyDescent="0.2">
      <c r="A9" s="18"/>
      <c r="B9" s="17" t="s">
        <v>1</v>
      </c>
      <c r="C9" s="16" t="s">
        <v>8</v>
      </c>
      <c r="D9" s="6" t="s">
        <v>7</v>
      </c>
      <c r="E9" s="5">
        <v>1</v>
      </c>
      <c r="F9" s="13" t="s">
        <v>2</v>
      </c>
      <c r="G9" s="19">
        <f ca="1">IFERROR(__xludf.DUMMYFUNCTION("""COMPUTED_VALUE"""),9360)</f>
        <v>9360</v>
      </c>
      <c r="H9" s="15">
        <f ca="1">IFERROR(__xludf.DUMMYFUNCTION("""COMPUTED_VALUE"""),9360)</f>
        <v>9360</v>
      </c>
      <c r="I9" s="15">
        <f ca="1">IFERROR(__xludf.DUMMYFUNCTION("""COMPUTED_VALUE"""),9360)</f>
        <v>9360</v>
      </c>
      <c r="J9" s="14">
        <f ca="1">IF(I9/H9&gt;=100,100,IF(I9/H9&lt;100,I9/H9))</f>
        <v>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</row>
    <row r="10" spans="1:26" ht="56.25" customHeight="1" x14ac:dyDescent="0.2">
      <c r="A10" s="18"/>
      <c r="B10" s="17" t="s">
        <v>6</v>
      </c>
      <c r="C10" s="16" t="s">
        <v>5</v>
      </c>
      <c r="D10" s="6" t="s">
        <v>4</v>
      </c>
      <c r="E10" s="5">
        <v>0.6</v>
      </c>
      <c r="F10" s="13" t="s">
        <v>3</v>
      </c>
      <c r="G10" s="15">
        <f ca="1">IFERROR(__xludf.DUMMYFUNCTION("""COMPUTED_VALUE"""),5)</f>
        <v>5</v>
      </c>
      <c r="H10" s="15">
        <f ca="1">IFERROR(__xludf.DUMMYFUNCTION("""COMPUTED_VALUE"""),3)</f>
        <v>3</v>
      </c>
      <c r="I10" s="15">
        <f ca="1">IFERROR(__xludf.DUMMYFUNCTION("""COMPUTED_VALUE"""),3)</f>
        <v>3</v>
      </c>
      <c r="J10" s="14">
        <f ca="1">IF(I10/H10&gt;=100,100,IF(I10/H10&lt;100,I10/H10))</f>
        <v>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3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3"/>
    </row>
    <row r="17" spans="1:23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3"/>
    </row>
    <row r="18" spans="1:23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3"/>
    </row>
    <row r="19" spans="1:23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3"/>
    </row>
    <row r="20" spans="1:23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3"/>
    </row>
    <row r="21" spans="1:23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3"/>
    </row>
    <row r="22" spans="1:23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"/>
    </row>
    <row r="23" spans="1:23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"/>
    </row>
    <row r="24" spans="1:23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"/>
    </row>
    <row r="25" spans="1:23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3"/>
    </row>
    <row r="26" spans="1:23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3"/>
    </row>
    <row r="27" spans="1:23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3"/>
    </row>
    <row r="28" spans="1:23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3"/>
    </row>
    <row r="29" spans="1:23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3"/>
    </row>
    <row r="30" spans="1:23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3"/>
    </row>
    <row r="31" spans="1:23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"/>
    </row>
    <row r="32" spans="1:23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3"/>
    </row>
    <row r="33" spans="1:23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"/>
    </row>
    <row r="34" spans="1:23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3"/>
    </row>
    <row r="35" spans="1:23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3"/>
    </row>
    <row r="36" spans="1:23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3"/>
    </row>
    <row r="37" spans="1:23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3"/>
    </row>
    <row r="38" spans="1:23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3"/>
    </row>
    <row r="39" spans="1:23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3"/>
    </row>
    <row r="40" spans="1:23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3"/>
    </row>
    <row r="41" spans="1:23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"/>
    </row>
    <row r="42" spans="1:23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"/>
    </row>
    <row r="43" spans="1:23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"/>
    </row>
    <row r="44" spans="1:23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3"/>
    </row>
    <row r="45" spans="1:23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3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3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3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/>
    <row r="192" spans="1:2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 LINTAS KLASTER 080925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2026-01-14T12:43:41Z</dcterms:created>
  <dcterms:modified xsi:type="dcterms:W3CDTF">2026-01-15T01:06:50Z</dcterms:modified>
</cp:coreProperties>
</file>