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BD323CEB-61D9-4041-A4DA-E27D4F4EE278}" xr6:coauthVersionLast="47" xr6:coauthVersionMax="47" xr10:uidLastSave="{00000000-0000-0000-0000-000000000000}"/>
  <bookViews>
    <workbookView xWindow="480" yWindow="100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/>
  <c r="H10" i="1"/>
  <c r="J10" i="1"/>
  <c r="H11" i="1"/>
  <c r="J11" i="1" s="1"/>
  <c r="H12" i="1"/>
  <c r="J12" i="1"/>
  <c r="H13" i="1"/>
  <c r="J13" i="1" s="1"/>
  <c r="H14" i="1"/>
  <c r="J14" i="1"/>
  <c r="H15" i="1"/>
  <c r="J15" i="1" s="1"/>
  <c r="H16" i="1"/>
  <c r="J16" i="1"/>
  <c r="H17" i="1"/>
  <c r="J17" i="1" s="1"/>
  <c r="H18" i="1"/>
  <c r="J18" i="1" s="1"/>
  <c r="H19" i="1"/>
  <c r="J19" i="1" s="1"/>
  <c r="H20" i="1"/>
  <c r="J20" i="1" s="1"/>
  <c r="H21" i="1"/>
  <c r="J21" i="1"/>
  <c r="H22" i="1"/>
  <c r="J22" i="1" s="1"/>
  <c r="H23" i="1"/>
  <c r="J23" i="1" s="1"/>
  <c r="H24" i="1"/>
  <c r="J24" i="1" s="1"/>
  <c r="J7" i="1" l="1"/>
</calcChain>
</file>

<file path=xl/sharedStrings.xml><?xml version="1.0" encoding="utf-8"?>
<sst xmlns="http://schemas.openxmlformats.org/spreadsheetml/2006/main" count="88" uniqueCount="71">
  <si>
    <t>1.</t>
  </si>
  <si>
    <t>persen</t>
  </si>
  <si>
    <t>2.</t>
  </si>
  <si>
    <t>4.</t>
  </si>
  <si>
    <t>3.</t>
  </si>
  <si>
    <t>7.</t>
  </si>
  <si>
    <t>6.</t>
  </si>
  <si>
    <t>5.</t>
  </si>
  <si>
    <t xml:space="preserve">Persentase Skrining Tajam Pendengaran pada populasi Target
</t>
  </si>
  <si>
    <t>Detreksi Dini Gangguan Pendengaran</t>
  </si>
  <si>
    <t>17.</t>
  </si>
  <si>
    <t xml:space="preserve">Persentase Skrining Tajam Penglihatan pada populasi Target
</t>
  </si>
  <si>
    <t>Deteksi Dini Gangguan Penglihatan</t>
  </si>
  <si>
    <t>16.</t>
  </si>
  <si>
    <t xml:space="preserve">Persentase Skrining Kanker Paru pada Populasi target </t>
  </si>
  <si>
    <t xml:space="preserve">Persentase Skrining Kanker Paru  </t>
  </si>
  <si>
    <t>15.</t>
  </si>
  <si>
    <t xml:space="preserve">Persentase Perempuan  pada populasi target
</t>
  </si>
  <si>
    <t>Deteksi Dini Kanker Payudara</t>
  </si>
  <si>
    <t>14.</t>
  </si>
  <si>
    <t>Deteksi Dini Kanker Leher Rahim</t>
  </si>
  <si>
    <t>13.</t>
  </si>
  <si>
    <t xml:space="preserve">Persentase Skrining Kanker Kolorektal pada Populasi target </t>
  </si>
  <si>
    <t>Deteksi Kanker Kolorektal</t>
  </si>
  <si>
    <t>12.</t>
  </si>
  <si>
    <t xml:space="preserve">Persentase Skrining PPOK pada populasi Target
</t>
  </si>
  <si>
    <t>Deteksi Dini PPOK</t>
  </si>
  <si>
    <t>11.</t>
  </si>
  <si>
    <t>Deteksi Dini Stroke pada penderita HT dan DM usia 40 tahun</t>
  </si>
  <si>
    <t>Deteksi Dini Stroke</t>
  </si>
  <si>
    <t>10.</t>
  </si>
  <si>
    <t>Hipertensi  dalam pengendalian</t>
  </si>
  <si>
    <t>Penderita Hipertensi Terkendali</t>
  </si>
  <si>
    <t>9.</t>
  </si>
  <si>
    <t>Pelayanan Kesehatan Penderita Hipertensi  (Standar Pelayanan Minimal ke 8)</t>
  </si>
  <si>
    <t>Pelayanan Penderita  Hipertensi sesuai Standar</t>
  </si>
  <si>
    <t>8.</t>
  </si>
  <si>
    <t xml:space="preserve">Deteksi Dini Penyakit Jantung pada penduduk usia 40 tahun keatas yang beresiko </t>
  </si>
  <si>
    <t>Deteksi Dini Penyakit Jantung</t>
  </si>
  <si>
    <t>Deteksi Dini Penyakit Hipertensi pada usia 15 tahun keatas</t>
  </si>
  <si>
    <t xml:space="preserve">Deteksi Dini Hipertensi </t>
  </si>
  <si>
    <t>Penderita Diabetes Melitus  dalam pengendalian</t>
  </si>
  <si>
    <t xml:space="preserve">Diabetes Melitus Terkendali </t>
  </si>
  <si>
    <t>Pelayanan Kesehatan Penderita Diabetes Mellitus (Standar Pelayanan Minimal ke 9)</t>
  </si>
  <si>
    <t>Pelayanan Penderita Diabetes sesuai Standar</t>
  </si>
  <si>
    <t>Persentase Penderita TB yang diperiksa Gula darahnya</t>
  </si>
  <si>
    <t>Deteksi Dini Diabetes pada penderita TBC</t>
  </si>
  <si>
    <t>Persentase Skrining Obesitas pada populasi Target</t>
  </si>
  <si>
    <t>Deteksi Dini Obesitas</t>
  </si>
  <si>
    <t>Deteksi Dini Penyakit Diabetes Melitus pada populasi target</t>
  </si>
  <si>
    <t>Deteksi Dini Diabetes Melitus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</si>
  <si>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</si>
  <si>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</si>
  <si>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</si>
  <si>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</si>
  <si>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</si>
  <si>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</si>
  <si>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</si>
  <si>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</si>
  <si>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</si>
  <si>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</si>
  <si>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</si>
  <si>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</si>
  <si>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</si>
  <si>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</si>
  <si>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</si>
  <si>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</si>
  <si>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</si>
  <si>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</si>
  <si>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</si>
  <si>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Penyakit Tidak Menular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</si>
</sst>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" fontId="3" fillId="2" borderId="1" xfId="0" applyNumberFormat="1" applyFont="1" applyFill="1" applyBorder="1" applyAlignment="1">
      <alignment vertical="top"/>
    </xf>
    <xf numFmtId="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9" fontId="3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top"/>
    </xf>
    <xf numFmtId="9" fontId="1" fillId="0" borderId="1" xfId="0" applyNumberFormat="1" applyFont="1" applyBorder="1" applyAlignment="1">
      <alignment vertical="top"/>
    </xf>
    <xf numFmtId="9" fontId="1" fillId="2" borderId="1" xfId="0" applyNumberFormat="1" applyFont="1" applyFill="1" applyBorder="1" applyAlignment="1">
      <alignment vertical="top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3" fillId="0" borderId="0" xfId="0" applyNumberFormat="1" applyFont="1"/>
    <xf numFmtId="15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49"/>
  <sheetViews>
    <sheetView tabSelected="1" workbookViewId="0">
      <pane xSplit="5" ySplit="6" topLeftCell="F22" activePane="bottomRight" state="frozen"/>
      <selection pane="topRight" activeCell="F1" sqref="F1"/>
      <selection pane="bottomLeft" activeCell="A7" sqref="A7"/>
      <selection pane="bottomRight" activeCell="A25" sqref="A25:XFD51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3"/>
      <c r="B1" s="33"/>
      <c r="C1" s="33"/>
      <c r="D1" s="33"/>
      <c r="E1" s="32"/>
      <c r="F1" s="32"/>
      <c r="G1" s="32"/>
      <c r="H1" s="32"/>
      <c r="I1" s="32"/>
      <c r="J1" s="32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7.2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5.5" customHeight="1" x14ac:dyDescent="0.2">
      <c r="A3" s="30"/>
      <c r="B3" s="30"/>
      <c r="C3" s="30"/>
      <c r="D3" s="30"/>
      <c r="E3" s="30"/>
      <c r="F3" s="31" t="s">
        <v>69</v>
      </c>
      <c r="G3" s="30"/>
      <c r="H3" s="30"/>
      <c r="I3" s="30"/>
      <c r="J3" s="30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40.5" customHeight="1" x14ac:dyDescent="0.2">
      <c r="A5" s="28" t="s">
        <v>68</v>
      </c>
      <c r="B5" s="25" t="s">
        <v>67</v>
      </c>
      <c r="C5" s="24"/>
      <c r="D5" s="28" t="s">
        <v>66</v>
      </c>
      <c r="E5" s="3" t="s">
        <v>65</v>
      </c>
      <c r="F5" s="27" t="s">
        <v>64</v>
      </c>
      <c r="G5" s="27" t="s">
        <v>63</v>
      </c>
      <c r="H5" s="27" t="s">
        <v>62</v>
      </c>
      <c r="I5" s="3" t="s">
        <v>61</v>
      </c>
      <c r="J5" s="26" t="s">
        <v>60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59</v>
      </c>
      <c r="B6" s="25" t="s">
        <v>58</v>
      </c>
      <c r="C6" s="24"/>
      <c r="D6" s="3" t="s">
        <v>57</v>
      </c>
      <c r="E6" s="23" t="s">
        <v>56</v>
      </c>
      <c r="F6" s="23" t="s">
        <v>55</v>
      </c>
      <c r="G6" s="23" t="s">
        <v>54</v>
      </c>
      <c r="H6" s="23" t="s">
        <v>53</v>
      </c>
      <c r="I6" s="22" t="s">
        <v>52</v>
      </c>
      <c r="J6" s="22" t="s">
        <v>51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28.5" customHeight="1" x14ac:dyDescent="0.2">
      <c r="A7" s="18" t="s">
        <v>70</v>
      </c>
      <c r="B7" s="13"/>
      <c r="C7" s="12"/>
      <c r="D7" s="12"/>
      <c r="E7" s="11"/>
      <c r="F7" s="21"/>
      <c r="G7" s="17"/>
      <c r="H7" s="10"/>
      <c r="I7" s="10"/>
      <c r="J7" s="11">
        <f>SUM(J8:J24)/17</f>
        <v>1.0765389299546744</v>
      </c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38.25" customHeight="1" x14ac:dyDescent="0.2">
      <c r="A8" s="15"/>
      <c r="B8" s="7" t="s">
        <v>0</v>
      </c>
      <c r="C8" s="9" t="s">
        <v>50</v>
      </c>
      <c r="D8" s="9" t="s">
        <v>49</v>
      </c>
      <c r="E8" s="8">
        <v>0.6</v>
      </c>
      <c r="F8" s="20" t="s">
        <v>1</v>
      </c>
      <c r="G8" s="16">
        <v>41392</v>
      </c>
      <c r="H8" s="6">
        <f>G8*E8</f>
        <v>24835.200000000001</v>
      </c>
      <c r="I8" s="6">
        <v>22831</v>
      </c>
      <c r="J8" s="5">
        <f>IF(I8/H8&gt;=100,100,IF(I8/H8&lt;100,I8/H8))</f>
        <v>0.91930002576987502</v>
      </c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47.25" customHeight="1" x14ac:dyDescent="0.2">
      <c r="A9" s="15"/>
      <c r="B9" s="7" t="s">
        <v>2</v>
      </c>
      <c r="C9" s="9" t="s">
        <v>48</v>
      </c>
      <c r="D9" s="9" t="s">
        <v>47</v>
      </c>
      <c r="E9" s="8">
        <v>0.6</v>
      </c>
      <c r="F9" s="20" t="s">
        <v>1</v>
      </c>
      <c r="G9" s="16">
        <v>53949</v>
      </c>
      <c r="H9" s="6">
        <f>G9*E9</f>
        <v>32369.399999999998</v>
      </c>
      <c r="I9" s="6">
        <v>39178</v>
      </c>
      <c r="J9" s="5">
        <f>IF(I9/H9&gt;=100,100,IF(I9/H9&lt;100,I9/H9))</f>
        <v>1.2103406303484157</v>
      </c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48.75" customHeight="1" x14ac:dyDescent="0.2">
      <c r="A10" s="15"/>
      <c r="B10" s="7" t="s">
        <v>4</v>
      </c>
      <c r="C10" s="9" t="s">
        <v>46</v>
      </c>
      <c r="D10" s="9" t="s">
        <v>45</v>
      </c>
      <c r="E10" s="8">
        <v>1</v>
      </c>
      <c r="F10" s="20" t="s">
        <v>1</v>
      </c>
      <c r="G10" s="16">
        <v>37</v>
      </c>
      <c r="H10" s="6">
        <f>G10*E10</f>
        <v>37</v>
      </c>
      <c r="I10" s="6">
        <v>37</v>
      </c>
      <c r="J10" s="5">
        <f>IF(I10/H10&gt;=100,100,IF(I10/H10&lt;100,I10/H10))</f>
        <v>1</v>
      </c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47.25" customHeight="1" x14ac:dyDescent="0.2">
      <c r="A11" s="15"/>
      <c r="B11" s="7" t="s">
        <v>3</v>
      </c>
      <c r="C11" s="9" t="s">
        <v>44</v>
      </c>
      <c r="D11" s="9" t="s">
        <v>43</v>
      </c>
      <c r="E11" s="8">
        <v>1</v>
      </c>
      <c r="F11" s="20" t="s">
        <v>1</v>
      </c>
      <c r="G11" s="16">
        <v>1467</v>
      </c>
      <c r="H11" s="6">
        <f>G11*E11</f>
        <v>1467</v>
      </c>
      <c r="I11" s="6">
        <v>1467</v>
      </c>
      <c r="J11" s="5">
        <f>IF(I11/H11&gt;=100,100,IF(I11/H11&lt;100,I11/H11))</f>
        <v>1</v>
      </c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34.5" customHeight="1" x14ac:dyDescent="0.2">
      <c r="A12" s="15"/>
      <c r="B12" s="7" t="s">
        <v>7</v>
      </c>
      <c r="C12" s="9" t="s">
        <v>42</v>
      </c>
      <c r="D12" s="9" t="s">
        <v>41</v>
      </c>
      <c r="E12" s="8">
        <v>0.2</v>
      </c>
      <c r="F12" s="20" t="s">
        <v>1</v>
      </c>
      <c r="G12" s="16">
        <v>1467</v>
      </c>
      <c r="H12" s="6">
        <f>G12*E12</f>
        <v>293.40000000000003</v>
      </c>
      <c r="I12" s="6">
        <v>569</v>
      </c>
      <c r="J12" s="5">
        <f>IF(I12/H12&gt;=100,100,IF(I12/H12&lt;100,I12/H12))</f>
        <v>1.9393319700068163</v>
      </c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36.75" customHeight="1" x14ac:dyDescent="0.2">
      <c r="A13" s="15"/>
      <c r="B13" s="7" t="s">
        <v>6</v>
      </c>
      <c r="C13" s="9" t="s">
        <v>40</v>
      </c>
      <c r="D13" s="9" t="s">
        <v>39</v>
      </c>
      <c r="E13" s="8">
        <v>0.7</v>
      </c>
      <c r="F13" s="20" t="s">
        <v>1</v>
      </c>
      <c r="G13" s="16">
        <v>53949</v>
      </c>
      <c r="H13" s="6">
        <f>G13*E13</f>
        <v>37764.299999999996</v>
      </c>
      <c r="I13" s="6">
        <v>40783</v>
      </c>
      <c r="J13" s="5">
        <f>IF(I13/H13&gt;=100,100,IF(I13/H13&lt;100,I13/H13))</f>
        <v>1.079935282793538</v>
      </c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48" customHeight="1" x14ac:dyDescent="0.2">
      <c r="A14" s="15"/>
      <c r="B14" s="7" t="s">
        <v>5</v>
      </c>
      <c r="C14" s="9" t="s">
        <v>38</v>
      </c>
      <c r="D14" s="9" t="s">
        <v>37</v>
      </c>
      <c r="E14" s="8">
        <v>0.2</v>
      </c>
      <c r="F14" s="20" t="s">
        <v>1</v>
      </c>
      <c r="G14" s="19">
        <v>4662</v>
      </c>
      <c r="H14" s="6">
        <f>G14*E14</f>
        <v>932.40000000000009</v>
      </c>
      <c r="I14" s="6">
        <v>419</v>
      </c>
      <c r="J14" s="5">
        <f>IF(I14/H14&gt;=100,100,IF(I14/H14&lt;100,I14/H14))</f>
        <v>0.44937794937794934</v>
      </c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66" customHeight="1" x14ac:dyDescent="0.2">
      <c r="A15" s="15"/>
      <c r="B15" s="7" t="s">
        <v>36</v>
      </c>
      <c r="C15" s="9" t="s">
        <v>35</v>
      </c>
      <c r="D15" s="9" t="s">
        <v>34</v>
      </c>
      <c r="E15" s="5">
        <v>1</v>
      </c>
      <c r="F15" s="20" t="s">
        <v>1</v>
      </c>
      <c r="G15" s="16">
        <v>4346</v>
      </c>
      <c r="H15" s="6">
        <f>G15*E15</f>
        <v>4346</v>
      </c>
      <c r="I15" s="6">
        <v>4351</v>
      </c>
      <c r="J15" s="5">
        <f>IF(I15/H15&gt;=100,100,IF(I15/H15&lt;100,I15/H15))</f>
        <v>1.0011504832029452</v>
      </c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51" customHeight="1" x14ac:dyDescent="0.2">
      <c r="A16" s="15"/>
      <c r="B16" s="7" t="s">
        <v>33</v>
      </c>
      <c r="C16" s="9" t="s">
        <v>32</v>
      </c>
      <c r="D16" s="9" t="s">
        <v>31</v>
      </c>
      <c r="E16" s="5">
        <v>0.15</v>
      </c>
      <c r="F16" s="20" t="s">
        <v>1</v>
      </c>
      <c r="G16" s="16">
        <v>4346</v>
      </c>
      <c r="H16" s="6">
        <f>G16*E16</f>
        <v>651.9</v>
      </c>
      <c r="I16" s="6">
        <v>1583</v>
      </c>
      <c r="J16" s="5">
        <f>IF(I16/H16&gt;=100,100,IF(I16/H16&lt;100,I16/H16))</f>
        <v>2.4282865470164134</v>
      </c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54.75" customHeight="1" x14ac:dyDescent="0.2">
      <c r="A17" s="15"/>
      <c r="B17" s="7" t="s">
        <v>30</v>
      </c>
      <c r="C17" s="9" t="s">
        <v>29</v>
      </c>
      <c r="D17" s="9" t="s">
        <v>28</v>
      </c>
      <c r="E17" s="8">
        <v>0.5</v>
      </c>
      <c r="F17" s="20" t="s">
        <v>1</v>
      </c>
      <c r="G17" s="19">
        <v>4662</v>
      </c>
      <c r="H17" s="6">
        <f>G17*E17</f>
        <v>2331</v>
      </c>
      <c r="I17" s="6">
        <v>574</v>
      </c>
      <c r="J17" s="5">
        <f>IF(I17/H17&gt;=100,100,IF(I17/H17&lt;100,I17/H17))</f>
        <v>0.24624624624624625</v>
      </c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9" customHeight="1" x14ac:dyDescent="0.2">
      <c r="A18" s="15"/>
      <c r="B18" s="7" t="s">
        <v>27</v>
      </c>
      <c r="C18" s="9" t="s">
        <v>26</v>
      </c>
      <c r="D18" s="9" t="s">
        <v>25</v>
      </c>
      <c r="E18" s="5">
        <v>0.9</v>
      </c>
      <c r="F18" s="20" t="s">
        <v>1</v>
      </c>
      <c r="G18" s="16">
        <v>28428</v>
      </c>
      <c r="H18" s="6">
        <f>G18*E18</f>
        <v>25585.200000000001</v>
      </c>
      <c r="I18" s="6">
        <v>8443</v>
      </c>
      <c r="J18" s="5">
        <f>IF(I18/H18&gt;=100,100,IF(I18/H18&lt;100,I18/H18))</f>
        <v>0.32999546612885572</v>
      </c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36" customHeight="1" x14ac:dyDescent="0.2">
      <c r="A19" s="15"/>
      <c r="B19" s="7" t="s">
        <v>24</v>
      </c>
      <c r="C19" s="9" t="s">
        <v>23</v>
      </c>
      <c r="D19" s="9" t="s">
        <v>22</v>
      </c>
      <c r="E19" s="8">
        <v>0.25</v>
      </c>
      <c r="F19" s="20" t="s">
        <v>1</v>
      </c>
      <c r="G19" s="19">
        <v>23231</v>
      </c>
      <c r="H19" s="6">
        <f>G19*E19</f>
        <v>5807.75</v>
      </c>
      <c r="I19" s="6">
        <v>4167</v>
      </c>
      <c r="J19" s="5">
        <f>IF(I19/H19&gt;=100,100,IF(I19/H19&lt;100,I19/H19))</f>
        <v>0.71748956136197317</v>
      </c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4.5" customHeight="1" x14ac:dyDescent="0.2">
      <c r="A20" s="15"/>
      <c r="B20" s="7" t="s">
        <v>21</v>
      </c>
      <c r="C20" s="14" t="s">
        <v>20</v>
      </c>
      <c r="D20" s="14" t="s">
        <v>17</v>
      </c>
      <c r="E20" s="5">
        <v>0.75</v>
      </c>
      <c r="F20" s="20" t="s">
        <v>1</v>
      </c>
      <c r="G20" s="16">
        <v>10621</v>
      </c>
      <c r="H20" s="6">
        <f>G20*E20</f>
        <v>7965.75</v>
      </c>
      <c r="I20" s="6">
        <v>9023</v>
      </c>
      <c r="J20" s="5">
        <f>IF(I20/H20&gt;=100,100,IF(I20/H20&lt;100,I20/H20))</f>
        <v>1.1327244766657252</v>
      </c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6" customHeight="1" x14ac:dyDescent="0.2">
      <c r="A21" s="15"/>
      <c r="B21" s="7" t="s">
        <v>19</v>
      </c>
      <c r="C21" s="14" t="s">
        <v>18</v>
      </c>
      <c r="D21" s="14" t="s">
        <v>17</v>
      </c>
      <c r="E21" s="5">
        <v>0.6</v>
      </c>
      <c r="F21" s="20" t="s">
        <v>1</v>
      </c>
      <c r="G21" s="16">
        <v>10621</v>
      </c>
      <c r="H21" s="6">
        <f>G21*E21</f>
        <v>6372.5999999999995</v>
      </c>
      <c r="I21" s="6">
        <v>9019</v>
      </c>
      <c r="J21" s="5">
        <f>IF(I21/H21&gt;=100,100,IF(I21/H21&lt;100,I21/H21))</f>
        <v>1.4152779085459626</v>
      </c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1.5" customHeight="1" x14ac:dyDescent="0.2">
      <c r="A22" s="15"/>
      <c r="B22" s="7" t="s">
        <v>16</v>
      </c>
      <c r="C22" s="14" t="s">
        <v>15</v>
      </c>
      <c r="D22" s="14" t="s">
        <v>14</v>
      </c>
      <c r="E22" s="5">
        <v>0.25</v>
      </c>
      <c r="F22" s="20" t="s">
        <v>1</v>
      </c>
      <c r="G22" s="16">
        <v>19947</v>
      </c>
      <c r="H22" s="6">
        <f>G22*E22</f>
        <v>4986.75</v>
      </c>
      <c r="I22" s="6">
        <v>8599</v>
      </c>
      <c r="J22" s="5">
        <f>IF(I22/H22&gt;=100,100,IF(I22/H22&lt;100,I22/H22))</f>
        <v>1.7243695793853713</v>
      </c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51" customHeight="1" x14ac:dyDescent="0.2">
      <c r="A23" s="15"/>
      <c r="B23" s="7" t="s">
        <v>13</v>
      </c>
      <c r="C23" s="9" t="s">
        <v>12</v>
      </c>
      <c r="D23" s="9" t="s">
        <v>11</v>
      </c>
      <c r="E23" s="8">
        <v>0.7</v>
      </c>
      <c r="F23" s="20" t="s">
        <v>1</v>
      </c>
      <c r="G23" s="19">
        <v>61788</v>
      </c>
      <c r="H23" s="6">
        <f>G23*E23</f>
        <v>43251.6</v>
      </c>
      <c r="I23" s="6">
        <v>36898</v>
      </c>
      <c r="J23" s="5">
        <f>IF(I23/H23&gt;=100,100,IF(I23/H23&lt;100,I23/H23))</f>
        <v>0.85310138815673875</v>
      </c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54" customHeight="1" x14ac:dyDescent="0.2">
      <c r="A24" s="15"/>
      <c r="B24" s="7" t="s">
        <v>10</v>
      </c>
      <c r="C24" s="9" t="s">
        <v>9</v>
      </c>
      <c r="D24" s="9" t="s">
        <v>8</v>
      </c>
      <c r="E24" s="8">
        <v>0.7</v>
      </c>
      <c r="F24" s="20" t="s">
        <v>1</v>
      </c>
      <c r="G24" s="19">
        <v>61788</v>
      </c>
      <c r="H24" s="6">
        <f>G24*E24</f>
        <v>43251.6</v>
      </c>
      <c r="I24" s="6">
        <v>36947</v>
      </c>
      <c r="J24" s="5">
        <f>IF(I24/H24&gt;=100,100,IF(I24/H24&lt;100,I24/H24))</f>
        <v>0.85423429422264152</v>
      </c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"/>
    <row r="212" spans="1:22" ht="15.75" customHeight="1" x14ac:dyDescent="0.2"/>
    <row r="213" spans="1:22" ht="15.75" customHeight="1" x14ac:dyDescent="0.2"/>
    <row r="214" spans="1:22" ht="15.75" customHeight="1" x14ac:dyDescent="0.2"/>
    <row r="215" spans="1:22" ht="15.75" customHeight="1" x14ac:dyDescent="0.2"/>
    <row r="216" spans="1:22" ht="15.75" customHeight="1" x14ac:dyDescent="0.2"/>
    <row r="217" spans="1:22" ht="15.75" customHeight="1" x14ac:dyDescent="0.2"/>
    <row r="218" spans="1:22" ht="15.75" customHeight="1" x14ac:dyDescent="0.2"/>
    <row r="219" spans="1:22" ht="15.75" customHeight="1" x14ac:dyDescent="0.2"/>
    <row r="220" spans="1:22" ht="15.75" customHeight="1" x14ac:dyDescent="0.2"/>
    <row r="221" spans="1:22" ht="15.75" customHeight="1" x14ac:dyDescent="0.2"/>
    <row r="222" spans="1:22" ht="15.75" customHeight="1" x14ac:dyDescent="0.2"/>
    <row r="223" spans="1:22" ht="15.75" customHeight="1" x14ac:dyDescent="0.2"/>
    <row r="224" spans="1:2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2026-01-14T12:27:03Z</dcterms:modified>
</cp:coreProperties>
</file>