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cuments\PUSKESMAS BARENG\FARMASI\"/>
    </mc:Choice>
  </mc:AlternateContent>
  <xr:revisionPtr revIDLastSave="0" documentId="8_{321201CA-C73C-40E3-BA96-CEBE52FBD9F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KUNJUNGAN FARMASI PKM BARENG" sheetId="1" r:id="rId1"/>
  </sheets>
  <definedNames>
    <definedName name="_xlnm.Print_Area" localSheetId="0">'KUNJUNGAN FARMASI PKM BARENG'!$A$1:$AJ$45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42" i="1" l="1"/>
  <c r="AG41" i="1"/>
  <c r="F41" i="1"/>
  <c r="E41" i="1"/>
  <c r="D41" i="1"/>
  <c r="AI39" i="1"/>
  <c r="AE38" i="1"/>
  <c r="AI36" i="1"/>
  <c r="AH32" i="1"/>
  <c r="AI33" i="1"/>
  <c r="AI32" i="1"/>
  <c r="AI31" i="1"/>
  <c r="F32" i="1"/>
  <c r="AI30" i="1"/>
  <c r="AD29" i="1"/>
  <c r="AI27" i="1"/>
  <c r="AI26" i="1"/>
  <c r="AI23" i="1"/>
  <c r="AI24" i="1"/>
  <c r="AJ16" i="1"/>
  <c r="AI21" i="1"/>
  <c r="AI18" i="1"/>
  <c r="D17" i="1"/>
  <c r="AI15" i="1"/>
  <c r="AI12" i="1"/>
  <c r="AI10" i="1"/>
  <c r="AI9" i="1"/>
  <c r="AI25" i="1"/>
  <c r="AI29" i="1"/>
  <c r="AI28" i="1"/>
  <c r="AI8" i="1"/>
  <c r="AI7" i="1"/>
  <c r="AJ31" i="1"/>
  <c r="AI35" i="1"/>
  <c r="AI34" i="1"/>
  <c r="AI22" i="1"/>
  <c r="AI37" i="1"/>
  <c r="AI38" i="1"/>
  <c r="AI40" i="1"/>
  <c r="AI41" i="1"/>
  <c r="AI19" i="1"/>
  <c r="AI20" i="1"/>
  <c r="AI16" i="1"/>
  <c r="AI17" i="1"/>
  <c r="AI11" i="1"/>
  <c r="AI13" i="1"/>
  <c r="AI14" i="1"/>
  <c r="AJ7" i="1"/>
  <c r="AJ40" i="1"/>
  <c r="AJ37" i="1"/>
  <c r="AJ34" i="1"/>
  <c r="AJ28" i="1"/>
  <c r="AJ25" i="1"/>
  <c r="AL25" i="1" s="1"/>
  <c r="AL26" i="1" s="1"/>
  <c r="AJ22" i="1"/>
  <c r="AJ13" i="1"/>
  <c r="AJ10" i="1"/>
  <c r="AJ19" i="1" l="1"/>
  <c r="AJ43" i="1"/>
</calcChain>
</file>

<file path=xl/sharedStrings.xml><?xml version="1.0" encoding="utf-8"?>
<sst xmlns="http://schemas.openxmlformats.org/spreadsheetml/2006/main" count="56" uniqueCount="23">
  <si>
    <t>KUNJUNGAN RESEP</t>
  </si>
  <si>
    <t>PUSKESMAS BARENG MALANG</t>
  </si>
  <si>
    <t>BULAN</t>
  </si>
  <si>
    <t>KATEGORI</t>
  </si>
  <si>
    <t>TANGGAL</t>
  </si>
  <si>
    <t xml:space="preserve">JML RESEP </t>
  </si>
  <si>
    <t>JUMLAH TOTAL</t>
  </si>
  <si>
    <t>JAN</t>
  </si>
  <si>
    <t>UMUM</t>
  </si>
  <si>
    <t>BPJS</t>
  </si>
  <si>
    <t>DM HT</t>
  </si>
  <si>
    <t>FEB</t>
  </si>
  <si>
    <t>MAR</t>
  </si>
  <si>
    <t>APRIL</t>
  </si>
  <si>
    <t>MEI</t>
  </si>
  <si>
    <t>JUNI</t>
  </si>
  <si>
    <t>JULI</t>
  </si>
  <si>
    <t>AGT</t>
  </si>
  <si>
    <t>SEPT</t>
  </si>
  <si>
    <t>OKT</t>
  </si>
  <si>
    <t>NOV</t>
  </si>
  <si>
    <t>DES</t>
  </si>
  <si>
    <t>TOTAL KUNJUNGAN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</si>
</sst>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2" fillId="0" borderId="30" xfId="0" applyFont="1" applyBorder="1" applyAlignment="1">
      <alignment vertical="center"/>
    </xf>
    <xf numFmtId="0" fontId="3" fillId="2" borderId="30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2" fillId="0" borderId="33" xfId="0" applyFont="1" applyBorder="1" applyAlignment="1">
      <alignment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8" fillId="2" borderId="33" xfId="0" applyFont="1" applyFill="1" applyBorder="1" applyAlignment="1">
      <alignment horizontal="center" vertical="center"/>
    </xf>
    <xf numFmtId="0" fontId="9" fillId="2" borderId="33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0" fontId="3" fillId="3" borderId="44" xfId="0" applyFont="1" applyFill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9" fillId="2" borderId="30" xfId="0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/>
    </xf>
    <xf numFmtId="0" fontId="3" fillId="3" borderId="46" xfId="0" applyFont="1" applyFill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8" fillId="2" borderId="46" xfId="0" applyFont="1" applyFill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3" fillId="2" borderId="52" xfId="0" applyFont="1" applyFill="1" applyBorder="1" applyAlignment="1">
      <alignment horizontal="center" vertical="center"/>
    </xf>
    <xf numFmtId="0" fontId="8" fillId="2" borderId="52" xfId="0" applyFont="1" applyFill="1" applyBorder="1" applyAlignment="1">
      <alignment horizontal="center" vertical="center"/>
    </xf>
    <xf numFmtId="0" fontId="3" fillId="2" borderId="53" xfId="0" applyFont="1" applyFill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95555"/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L54"/>
  <sheetViews>
    <sheetView tabSelected="1" workbookViewId="0">
      <pane ySplit="6" topLeftCell="A30" activePane="bottomLeft" state="frozen"/>
      <selection pane="bottomLeft" activeCell="B3" sqref="B3:AJ3"/>
    </sheetView>
  </sheetViews>
  <sheetFormatPr defaultColWidth="9.1796875" defaultRowHeight="14.5" x14ac:dyDescent="0.35"/>
  <cols>
    <col min="1" max="1" width="12.453125" style="1" customWidth="1"/>
    <col min="2" max="2" width="7" style="1" customWidth="1"/>
    <col min="3" max="3" width="11.1796875" style="1" customWidth="1"/>
    <col min="4" max="34" width="3.7265625" style="1" customWidth="1"/>
    <col min="35" max="35" width="7" style="1" customWidth="1"/>
    <col min="36" max="36" width="11.453125" style="1" customWidth="1"/>
    <col min="37" max="16384" width="9.1796875" style="1"/>
  </cols>
  <sheetData>
    <row r="1" spans="2:36" ht="18.5" x14ac:dyDescent="0.35">
      <c r="B1" s="72" t="s">
        <v>0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</row>
    <row r="2" spans="2:36" ht="18.5" x14ac:dyDescent="0.35">
      <c r="B2" s="72" t="s">
        <v>1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</row>
    <row r="3" spans="2:36" ht="18.5" x14ac:dyDescent="0.35">
      <c r="B3" s="72">
        <v>2024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</row>
    <row r="5" spans="2:36" x14ac:dyDescent="0.35">
      <c r="B5" s="58" t="s">
        <v>2</v>
      </c>
      <c r="C5" s="60" t="s">
        <v>3</v>
      </c>
      <c r="D5" s="64" t="s">
        <v>4</v>
      </c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5"/>
      <c r="AI5" s="62" t="s">
        <v>5</v>
      </c>
      <c r="AJ5" s="73" t="s">
        <v>6</v>
      </c>
    </row>
    <row r="6" spans="2:36" x14ac:dyDescent="0.35">
      <c r="B6" s="59"/>
      <c r="C6" s="61"/>
      <c r="D6" s="4">
        <v>26</v>
      </c>
      <c r="E6" s="4">
        <v>27</v>
      </c>
      <c r="F6" s="4">
        <v>28</v>
      </c>
      <c r="G6" s="4">
        <v>29</v>
      </c>
      <c r="H6" s="4">
        <v>30</v>
      </c>
      <c r="I6" s="4">
        <v>31</v>
      </c>
      <c r="J6" s="4">
        <v>1</v>
      </c>
      <c r="K6" s="4">
        <v>2</v>
      </c>
      <c r="L6" s="4">
        <v>3</v>
      </c>
      <c r="M6" s="4">
        <v>4</v>
      </c>
      <c r="N6" s="4">
        <v>5</v>
      </c>
      <c r="O6" s="4">
        <v>6</v>
      </c>
      <c r="P6" s="4">
        <v>7</v>
      </c>
      <c r="Q6" s="4">
        <v>8</v>
      </c>
      <c r="R6" s="4">
        <v>9</v>
      </c>
      <c r="S6" s="4">
        <v>10</v>
      </c>
      <c r="T6" s="4">
        <v>11</v>
      </c>
      <c r="U6" s="4">
        <v>12</v>
      </c>
      <c r="V6" s="4">
        <v>13</v>
      </c>
      <c r="W6" s="4">
        <v>14</v>
      </c>
      <c r="X6" s="4">
        <v>15</v>
      </c>
      <c r="Y6" s="4">
        <v>16</v>
      </c>
      <c r="Z6" s="4">
        <v>17</v>
      </c>
      <c r="AA6" s="4">
        <v>18</v>
      </c>
      <c r="AB6" s="4">
        <v>19</v>
      </c>
      <c r="AC6" s="4">
        <v>20</v>
      </c>
      <c r="AD6" s="4">
        <v>21</v>
      </c>
      <c r="AE6" s="4">
        <v>22</v>
      </c>
      <c r="AF6" s="4">
        <v>23</v>
      </c>
      <c r="AG6" s="4">
        <v>24</v>
      </c>
      <c r="AH6" s="4">
        <v>25</v>
      </c>
      <c r="AI6" s="63"/>
      <c r="AJ6" s="74"/>
    </row>
    <row r="7" spans="2:36" x14ac:dyDescent="0.35">
      <c r="B7" s="69" t="s">
        <v>7</v>
      </c>
      <c r="C7" s="21" t="s">
        <v>8</v>
      </c>
      <c r="D7" s="34"/>
      <c r="E7" s="22">
        <v>70</v>
      </c>
      <c r="F7" s="22">
        <v>47</v>
      </c>
      <c r="G7" s="22">
        <v>47</v>
      </c>
      <c r="H7" s="22">
        <v>45</v>
      </c>
      <c r="I7" s="34"/>
      <c r="J7" s="34"/>
      <c r="K7" s="22">
        <v>71</v>
      </c>
      <c r="L7" s="22">
        <v>43</v>
      </c>
      <c r="M7" s="22">
        <v>59</v>
      </c>
      <c r="N7" s="22">
        <v>35</v>
      </c>
      <c r="O7" s="22">
        <v>41</v>
      </c>
      <c r="P7" s="34"/>
      <c r="Q7" s="22">
        <v>64</v>
      </c>
      <c r="R7" s="22">
        <v>52</v>
      </c>
      <c r="S7" s="22">
        <v>41</v>
      </c>
      <c r="T7" s="22">
        <v>55</v>
      </c>
      <c r="U7" s="22">
        <v>44</v>
      </c>
      <c r="V7" s="22">
        <v>53</v>
      </c>
      <c r="W7" s="34"/>
      <c r="X7" s="22">
        <v>60</v>
      </c>
      <c r="Y7" s="22">
        <v>53</v>
      </c>
      <c r="Z7" s="22">
        <v>50</v>
      </c>
      <c r="AA7" s="22">
        <v>37</v>
      </c>
      <c r="AB7" s="22">
        <v>26</v>
      </c>
      <c r="AC7" s="22">
        <v>42</v>
      </c>
      <c r="AD7" s="34"/>
      <c r="AE7" s="22">
        <v>56</v>
      </c>
      <c r="AF7" s="22">
        <v>45</v>
      </c>
      <c r="AG7" s="22">
        <v>39</v>
      </c>
      <c r="AH7" s="35">
        <v>45</v>
      </c>
      <c r="AI7" s="36">
        <f>SUM(D7:AH7)</f>
        <v>1220</v>
      </c>
      <c r="AJ7" s="56">
        <f>AI7+AI8</f>
        <v>1478</v>
      </c>
    </row>
    <row r="8" spans="2:36" x14ac:dyDescent="0.35">
      <c r="B8" s="70"/>
      <c r="C8" s="2" t="s">
        <v>9</v>
      </c>
      <c r="D8" s="24"/>
      <c r="E8" s="9">
        <v>15</v>
      </c>
      <c r="F8" s="10">
        <v>6</v>
      </c>
      <c r="G8" s="10">
        <v>6</v>
      </c>
      <c r="H8" s="10">
        <v>10</v>
      </c>
      <c r="I8" s="24"/>
      <c r="J8" s="24"/>
      <c r="K8" s="10">
        <v>9</v>
      </c>
      <c r="L8" s="10">
        <v>7</v>
      </c>
      <c r="M8" s="10">
        <v>12</v>
      </c>
      <c r="N8" s="10">
        <v>11</v>
      </c>
      <c r="O8" s="10">
        <v>16</v>
      </c>
      <c r="P8" s="24"/>
      <c r="Q8" s="10">
        <v>8</v>
      </c>
      <c r="R8" s="10">
        <v>15</v>
      </c>
      <c r="S8" s="10">
        <v>6</v>
      </c>
      <c r="T8" s="10">
        <v>5</v>
      </c>
      <c r="U8" s="10">
        <v>6</v>
      </c>
      <c r="V8" s="10">
        <v>9</v>
      </c>
      <c r="W8" s="24"/>
      <c r="X8" s="10">
        <v>13</v>
      </c>
      <c r="Y8" s="10">
        <v>12</v>
      </c>
      <c r="Z8" s="10">
        <v>9</v>
      </c>
      <c r="AA8" s="10">
        <v>12</v>
      </c>
      <c r="AB8" s="10">
        <v>16</v>
      </c>
      <c r="AC8" s="10">
        <v>11</v>
      </c>
      <c r="AD8" s="24"/>
      <c r="AE8" s="10">
        <v>14</v>
      </c>
      <c r="AF8" s="10">
        <v>12</v>
      </c>
      <c r="AG8" s="10">
        <v>13</v>
      </c>
      <c r="AH8" s="11">
        <v>5</v>
      </c>
      <c r="AI8" s="5">
        <f t="shared" ref="AI8:AI41" si="0">SUM(D8:AH8)</f>
        <v>258</v>
      </c>
      <c r="AJ8" s="57"/>
    </row>
    <row r="9" spans="2:36" ht="21" x14ac:dyDescent="0.35">
      <c r="B9" s="71"/>
      <c r="C9" s="27" t="s">
        <v>10</v>
      </c>
      <c r="D9" s="25"/>
      <c r="E9" s="26">
        <v>21</v>
      </c>
      <c r="F9" s="26">
        <v>11</v>
      </c>
      <c r="G9" s="26">
        <v>12</v>
      </c>
      <c r="H9" s="26">
        <v>15</v>
      </c>
      <c r="I9" s="25"/>
      <c r="J9" s="25"/>
      <c r="K9" s="26">
        <v>14</v>
      </c>
      <c r="L9" s="26">
        <v>10</v>
      </c>
      <c r="M9" s="26">
        <v>15</v>
      </c>
      <c r="N9" s="26">
        <v>11</v>
      </c>
      <c r="O9" s="26">
        <v>15</v>
      </c>
      <c r="P9" s="25"/>
      <c r="Q9" s="26">
        <v>21</v>
      </c>
      <c r="R9" s="26">
        <v>22</v>
      </c>
      <c r="S9" s="26">
        <v>11</v>
      </c>
      <c r="T9" s="26">
        <v>12</v>
      </c>
      <c r="U9" s="26">
        <v>13</v>
      </c>
      <c r="V9" s="26">
        <v>18</v>
      </c>
      <c r="W9" s="25"/>
      <c r="X9" s="26">
        <v>23</v>
      </c>
      <c r="Y9" s="26">
        <v>16</v>
      </c>
      <c r="Z9" s="26">
        <v>11</v>
      </c>
      <c r="AA9" s="26">
        <v>9</v>
      </c>
      <c r="AB9" s="26">
        <v>10</v>
      </c>
      <c r="AC9" s="26">
        <v>12</v>
      </c>
      <c r="AD9" s="25"/>
      <c r="AE9" s="26">
        <v>17</v>
      </c>
      <c r="AF9" s="26">
        <v>13</v>
      </c>
      <c r="AG9" s="26">
        <v>5</v>
      </c>
      <c r="AH9" s="29">
        <v>14</v>
      </c>
      <c r="AI9" s="40">
        <f>E9+F9+G9+H9+K9+L9+M9+N9+O9+Q9+R9+S9+T9+U9+V9+X9+Y9+Z9+AA9+AB9+AC9+AE9+AF9+AG9+AH9</f>
        <v>351</v>
      </c>
      <c r="AJ9" s="53"/>
    </row>
    <row r="10" spans="2:36" x14ac:dyDescent="0.35">
      <c r="B10" s="66" t="s">
        <v>11</v>
      </c>
      <c r="C10" s="21" t="s">
        <v>8</v>
      </c>
      <c r="D10" s="37">
        <v>45</v>
      </c>
      <c r="E10" s="37">
        <v>38</v>
      </c>
      <c r="F10" s="38"/>
      <c r="G10" s="37">
        <v>85</v>
      </c>
      <c r="H10" s="37">
        <v>42</v>
      </c>
      <c r="I10" s="37">
        <v>33</v>
      </c>
      <c r="J10" s="37">
        <v>45</v>
      </c>
      <c r="K10" s="37">
        <v>28</v>
      </c>
      <c r="L10" s="37">
        <v>37</v>
      </c>
      <c r="M10" s="38"/>
      <c r="N10" s="37">
        <v>64</v>
      </c>
      <c r="O10" s="37">
        <v>53</v>
      </c>
      <c r="P10" s="37">
        <v>54</v>
      </c>
      <c r="Q10" s="38"/>
      <c r="R10" s="38"/>
      <c r="S10" s="38"/>
      <c r="T10" s="38"/>
      <c r="U10" s="37">
        <v>87</v>
      </c>
      <c r="V10" s="37">
        <v>56</v>
      </c>
      <c r="W10" s="38"/>
      <c r="X10" s="37">
        <v>51</v>
      </c>
      <c r="Y10" s="37">
        <v>40</v>
      </c>
      <c r="Z10" s="37">
        <v>71</v>
      </c>
      <c r="AA10" s="38"/>
      <c r="AB10" s="37">
        <v>47</v>
      </c>
      <c r="AC10" s="37">
        <v>59</v>
      </c>
      <c r="AD10" s="37">
        <v>47</v>
      </c>
      <c r="AE10" s="37">
        <v>56</v>
      </c>
      <c r="AF10" s="37">
        <v>41</v>
      </c>
      <c r="AG10" s="37">
        <v>59</v>
      </c>
      <c r="AH10" s="37"/>
      <c r="AI10" s="39">
        <f>D10+E10+G10+H10+I10+J10+K10+L10+N10+O10+P10+U10+V10+X10+Y10+Z10+AB10+AC10+AD10+AE10+AF10+AG10</f>
        <v>1138</v>
      </c>
      <c r="AJ10" s="56">
        <f>AI10+AI11</f>
        <v>1426</v>
      </c>
    </row>
    <row r="11" spans="2:36" ht="15" customHeight="1" x14ac:dyDescent="0.35">
      <c r="B11" s="67"/>
      <c r="C11" s="2" t="s">
        <v>9</v>
      </c>
      <c r="D11" s="17">
        <v>17</v>
      </c>
      <c r="E11" s="17">
        <v>8</v>
      </c>
      <c r="F11" s="33"/>
      <c r="G11" s="17">
        <v>15</v>
      </c>
      <c r="H11" s="17">
        <v>13</v>
      </c>
      <c r="I11" s="17">
        <v>19</v>
      </c>
      <c r="J11" s="17">
        <v>10</v>
      </c>
      <c r="K11" s="17">
        <v>2</v>
      </c>
      <c r="L11" s="17">
        <v>15</v>
      </c>
      <c r="M11" s="33"/>
      <c r="N11" s="17">
        <v>15</v>
      </c>
      <c r="O11" s="17">
        <v>6</v>
      </c>
      <c r="P11" s="17">
        <v>15</v>
      </c>
      <c r="Q11" s="33"/>
      <c r="R11" s="33"/>
      <c r="S11" s="33"/>
      <c r="T11" s="33"/>
      <c r="U11" s="17">
        <v>20</v>
      </c>
      <c r="V11" s="17">
        <v>34</v>
      </c>
      <c r="W11" s="33"/>
      <c r="X11" s="17">
        <v>10</v>
      </c>
      <c r="Y11" s="17">
        <v>15</v>
      </c>
      <c r="Z11" s="17">
        <v>6</v>
      </c>
      <c r="AA11" s="33"/>
      <c r="AB11" s="17">
        <v>11</v>
      </c>
      <c r="AC11" s="17">
        <v>13</v>
      </c>
      <c r="AD11" s="17">
        <v>9</v>
      </c>
      <c r="AE11" s="17">
        <v>18</v>
      </c>
      <c r="AF11" s="17">
        <v>8</v>
      </c>
      <c r="AG11" s="17">
        <v>9</v>
      </c>
      <c r="AH11" s="17"/>
      <c r="AI11" s="23">
        <f t="shared" si="0"/>
        <v>288</v>
      </c>
      <c r="AJ11" s="57"/>
    </row>
    <row r="12" spans="2:36" ht="15" customHeight="1" x14ac:dyDescent="0.35">
      <c r="B12" s="68"/>
      <c r="C12" s="27" t="s">
        <v>10</v>
      </c>
      <c r="D12" s="42">
        <v>21</v>
      </c>
      <c r="E12" s="42">
        <v>11</v>
      </c>
      <c r="F12" s="43"/>
      <c r="G12" s="42">
        <v>11</v>
      </c>
      <c r="H12" s="42">
        <v>14</v>
      </c>
      <c r="I12" s="42">
        <v>10</v>
      </c>
      <c r="J12" s="42">
        <v>9</v>
      </c>
      <c r="K12" s="42">
        <v>7</v>
      </c>
      <c r="L12" s="42">
        <v>16</v>
      </c>
      <c r="M12" s="43"/>
      <c r="N12" s="42">
        <v>23</v>
      </c>
      <c r="O12" s="42">
        <v>21</v>
      </c>
      <c r="P12" s="42">
        <v>21</v>
      </c>
      <c r="Q12" s="43"/>
      <c r="R12" s="43"/>
      <c r="S12" s="43"/>
      <c r="T12" s="43"/>
      <c r="U12" s="42">
        <v>37</v>
      </c>
      <c r="V12" s="42">
        <v>10</v>
      </c>
      <c r="W12" s="43"/>
      <c r="X12" s="42">
        <v>14</v>
      </c>
      <c r="Y12" s="42">
        <v>13</v>
      </c>
      <c r="Z12" s="42">
        <v>37</v>
      </c>
      <c r="AA12" s="43"/>
      <c r="AB12" s="42">
        <v>12</v>
      </c>
      <c r="AC12" s="42">
        <v>15</v>
      </c>
      <c r="AD12" s="42">
        <v>19</v>
      </c>
      <c r="AE12" s="42">
        <v>15</v>
      </c>
      <c r="AF12" s="42">
        <v>11</v>
      </c>
      <c r="AG12" s="42">
        <v>13</v>
      </c>
      <c r="AH12" s="42"/>
      <c r="AI12" s="32">
        <f>D12+E12+G12+H12+I12+J12+K12+L12+N12+O12+P12+U12+V12+X12+Y12+Z12+AB12+AJ12+AC12+AD12+AE12+AF12+AG12</f>
        <v>360</v>
      </c>
      <c r="AJ12" s="53"/>
    </row>
    <row r="13" spans="2:36" ht="15.75" customHeight="1" x14ac:dyDescent="0.35">
      <c r="B13" s="69" t="s">
        <v>12</v>
      </c>
      <c r="C13" s="21" t="s">
        <v>8</v>
      </c>
      <c r="D13" s="22">
        <v>71</v>
      </c>
      <c r="E13" s="22">
        <v>54</v>
      </c>
      <c r="F13" s="22">
        <v>58</v>
      </c>
      <c r="G13" s="41">
        <v>58</v>
      </c>
      <c r="H13" s="38"/>
      <c r="I13" s="38"/>
      <c r="J13" s="22">
        <v>31</v>
      </c>
      <c r="K13" s="22">
        <v>47</v>
      </c>
      <c r="L13" s="38"/>
      <c r="M13" s="22">
        <v>64</v>
      </c>
      <c r="N13" s="22">
        <v>67</v>
      </c>
      <c r="O13" s="22">
        <v>66</v>
      </c>
      <c r="P13" s="22">
        <v>55</v>
      </c>
      <c r="Q13" s="22">
        <v>47</v>
      </c>
      <c r="R13" s="22">
        <v>41</v>
      </c>
      <c r="S13" s="38"/>
      <c r="T13" s="38"/>
      <c r="U13" s="38"/>
      <c r="V13" s="22">
        <v>42</v>
      </c>
      <c r="W13" s="38"/>
      <c r="X13" s="38"/>
      <c r="Y13" s="22">
        <v>52</v>
      </c>
      <c r="Z13" s="38"/>
      <c r="AA13" s="22">
        <v>42</v>
      </c>
      <c r="AB13" s="22">
        <v>50</v>
      </c>
      <c r="AC13" s="22">
        <v>35</v>
      </c>
      <c r="AD13" s="22">
        <v>34</v>
      </c>
      <c r="AE13" s="22">
        <v>39</v>
      </c>
      <c r="AF13" s="22">
        <v>36</v>
      </c>
      <c r="AG13" s="38"/>
      <c r="AH13" s="22">
        <v>63</v>
      </c>
      <c r="AI13" s="36">
        <f t="shared" si="0"/>
        <v>1052</v>
      </c>
      <c r="AJ13" s="56">
        <f t="shared" ref="AJ13" si="1">AI13+AI14</f>
        <v>1296</v>
      </c>
    </row>
    <row r="14" spans="2:36" ht="15" customHeight="1" x14ac:dyDescent="0.35">
      <c r="B14" s="70"/>
      <c r="C14" s="2" t="s">
        <v>9</v>
      </c>
      <c r="D14" s="10">
        <v>18</v>
      </c>
      <c r="E14" s="10">
        <v>13</v>
      </c>
      <c r="F14" s="10">
        <v>8</v>
      </c>
      <c r="G14" s="14">
        <v>13</v>
      </c>
      <c r="H14" s="33"/>
      <c r="I14" s="33"/>
      <c r="J14" s="10">
        <v>3</v>
      </c>
      <c r="K14" s="10">
        <v>17</v>
      </c>
      <c r="L14" s="33"/>
      <c r="M14" s="10">
        <v>15</v>
      </c>
      <c r="N14" s="10">
        <v>16</v>
      </c>
      <c r="O14" s="10">
        <v>3</v>
      </c>
      <c r="P14" s="10">
        <v>13</v>
      </c>
      <c r="Q14" s="10">
        <v>6</v>
      </c>
      <c r="R14" s="10">
        <v>9</v>
      </c>
      <c r="S14" s="33"/>
      <c r="T14" s="33"/>
      <c r="U14" s="33"/>
      <c r="V14" s="10">
        <v>12</v>
      </c>
      <c r="W14" s="33"/>
      <c r="X14" s="33"/>
      <c r="Y14" s="10">
        <v>20</v>
      </c>
      <c r="Z14" s="33"/>
      <c r="AA14" s="10">
        <v>10</v>
      </c>
      <c r="AB14" s="10">
        <v>8</v>
      </c>
      <c r="AC14" s="10">
        <v>11</v>
      </c>
      <c r="AD14" s="10">
        <v>20</v>
      </c>
      <c r="AE14" s="10">
        <v>7</v>
      </c>
      <c r="AF14" s="10">
        <v>9</v>
      </c>
      <c r="AG14" s="33"/>
      <c r="AH14" s="11">
        <v>13</v>
      </c>
      <c r="AI14" s="6">
        <f t="shared" si="0"/>
        <v>244</v>
      </c>
      <c r="AJ14" s="57"/>
    </row>
    <row r="15" spans="2:36" ht="15" customHeight="1" x14ac:dyDescent="0.35">
      <c r="B15" s="71"/>
      <c r="C15" s="27" t="s">
        <v>10</v>
      </c>
      <c r="D15" s="26">
        <v>24</v>
      </c>
      <c r="E15" s="26">
        <v>11</v>
      </c>
      <c r="F15" s="26">
        <v>11</v>
      </c>
      <c r="G15" s="31">
        <v>17</v>
      </c>
      <c r="H15" s="43"/>
      <c r="I15" s="43"/>
      <c r="J15" s="26">
        <v>4</v>
      </c>
      <c r="K15" s="26">
        <v>22</v>
      </c>
      <c r="L15" s="43"/>
      <c r="M15" s="26">
        <v>19</v>
      </c>
      <c r="N15" s="26">
        <v>27</v>
      </c>
      <c r="O15" s="26">
        <v>15</v>
      </c>
      <c r="P15" s="26">
        <v>24</v>
      </c>
      <c r="Q15" s="26">
        <v>12</v>
      </c>
      <c r="R15" s="26">
        <v>9</v>
      </c>
      <c r="S15" s="43"/>
      <c r="T15" s="43"/>
      <c r="U15" s="43"/>
      <c r="V15" s="26">
        <v>20</v>
      </c>
      <c r="W15" s="43"/>
      <c r="X15" s="43"/>
      <c r="Y15" s="26">
        <v>27</v>
      </c>
      <c r="Z15" s="43"/>
      <c r="AA15" s="26">
        <v>7</v>
      </c>
      <c r="AB15" s="26">
        <v>18</v>
      </c>
      <c r="AC15" s="26">
        <v>12</v>
      </c>
      <c r="AD15" s="26">
        <v>10</v>
      </c>
      <c r="AE15" s="26">
        <v>10</v>
      </c>
      <c r="AF15" s="26">
        <v>11</v>
      </c>
      <c r="AG15" s="43"/>
      <c r="AH15" s="28">
        <v>23</v>
      </c>
      <c r="AI15" s="40">
        <f>D15+E15+F15+G15+J15+K15+M15+N15+O15+P15+Q15+R15+V15+Y15+AA15+AB15+AC15+AD15+AE15+AF15+AH15</f>
        <v>333</v>
      </c>
      <c r="AJ15" s="53"/>
    </row>
    <row r="16" spans="2:36" ht="15.75" customHeight="1" x14ac:dyDescent="0.35">
      <c r="B16" s="69" t="s">
        <v>13</v>
      </c>
      <c r="C16" s="21" t="s">
        <v>8</v>
      </c>
      <c r="D16" s="22">
        <v>7</v>
      </c>
      <c r="E16" s="22">
        <v>10</v>
      </c>
      <c r="F16" s="22">
        <v>8</v>
      </c>
      <c r="G16" s="38"/>
      <c r="H16" s="22">
        <v>4</v>
      </c>
      <c r="I16" s="38"/>
      <c r="J16" s="22">
        <v>3</v>
      </c>
      <c r="K16" s="22">
        <v>5</v>
      </c>
      <c r="L16" s="22">
        <v>2</v>
      </c>
      <c r="M16" s="22">
        <v>13</v>
      </c>
      <c r="N16" s="22">
        <v>4</v>
      </c>
      <c r="O16" s="22">
        <v>8</v>
      </c>
      <c r="P16" s="38"/>
      <c r="Q16" s="22">
        <v>1</v>
      </c>
      <c r="R16" s="22">
        <v>1</v>
      </c>
      <c r="S16" s="38"/>
      <c r="T16" s="38"/>
      <c r="U16" s="22"/>
      <c r="V16" s="38"/>
      <c r="W16" s="38"/>
      <c r="X16" s="22"/>
      <c r="Y16" s="22">
        <v>3</v>
      </c>
      <c r="Z16" s="22">
        <v>14</v>
      </c>
      <c r="AA16" s="22">
        <v>7</v>
      </c>
      <c r="AB16" s="22">
        <v>2</v>
      </c>
      <c r="AC16" s="22">
        <v>2</v>
      </c>
      <c r="AD16" s="38"/>
      <c r="AE16" s="22">
        <v>7</v>
      </c>
      <c r="AF16" s="22">
        <v>5</v>
      </c>
      <c r="AG16" s="22">
        <v>2</v>
      </c>
      <c r="AH16" s="22">
        <v>16</v>
      </c>
      <c r="AI16" s="36">
        <f t="shared" si="0"/>
        <v>124</v>
      </c>
      <c r="AJ16" s="56">
        <f>AI16+AI17</f>
        <v>1225</v>
      </c>
    </row>
    <row r="17" spans="2:38" ht="15" customHeight="1" x14ac:dyDescent="0.35">
      <c r="B17" s="70"/>
      <c r="C17" s="2" t="s">
        <v>9</v>
      </c>
      <c r="D17" s="10">
        <f>49+3</f>
        <v>52</v>
      </c>
      <c r="E17" s="10">
        <v>37</v>
      </c>
      <c r="F17" s="10">
        <v>42</v>
      </c>
      <c r="G17" s="33"/>
      <c r="H17" s="10">
        <v>52</v>
      </c>
      <c r="I17" s="33"/>
      <c r="J17" s="10">
        <v>60</v>
      </c>
      <c r="K17" s="10">
        <v>36</v>
      </c>
      <c r="L17" s="10">
        <v>58</v>
      </c>
      <c r="M17" s="10">
        <v>39</v>
      </c>
      <c r="N17" s="10">
        <v>61</v>
      </c>
      <c r="O17" s="10">
        <v>61</v>
      </c>
      <c r="P17" s="33"/>
      <c r="Q17" s="10">
        <v>19</v>
      </c>
      <c r="R17" s="10">
        <v>8</v>
      </c>
      <c r="S17" s="33"/>
      <c r="T17" s="33"/>
      <c r="U17" s="10">
        <v>9</v>
      </c>
      <c r="V17" s="33"/>
      <c r="W17" s="33"/>
      <c r="X17" s="10">
        <v>12</v>
      </c>
      <c r="Y17" s="10">
        <v>102</v>
      </c>
      <c r="Z17" s="10">
        <v>57</v>
      </c>
      <c r="AA17" s="10">
        <v>38</v>
      </c>
      <c r="AB17" s="10">
        <v>38</v>
      </c>
      <c r="AC17" s="10">
        <v>53</v>
      </c>
      <c r="AD17" s="33"/>
      <c r="AE17" s="10">
        <v>77</v>
      </c>
      <c r="AF17" s="10">
        <v>62</v>
      </c>
      <c r="AG17" s="10">
        <v>68</v>
      </c>
      <c r="AH17" s="11">
        <v>60</v>
      </c>
      <c r="AI17" s="6">
        <f t="shared" si="0"/>
        <v>1101</v>
      </c>
      <c r="AJ17" s="57"/>
    </row>
    <row r="18" spans="2:38" ht="15" customHeight="1" x14ac:dyDescent="0.35">
      <c r="B18" s="71"/>
      <c r="C18" s="27" t="s">
        <v>10</v>
      </c>
      <c r="D18" s="26">
        <v>11</v>
      </c>
      <c r="E18" s="26">
        <v>9</v>
      </c>
      <c r="F18" s="26">
        <v>8</v>
      </c>
      <c r="G18" s="43"/>
      <c r="H18" s="26">
        <v>16</v>
      </c>
      <c r="I18" s="43"/>
      <c r="J18" s="26">
        <v>11</v>
      </c>
      <c r="K18" s="26">
        <v>14</v>
      </c>
      <c r="L18" s="26">
        <v>20</v>
      </c>
      <c r="M18" s="26">
        <v>12</v>
      </c>
      <c r="N18" s="26">
        <v>23</v>
      </c>
      <c r="O18" s="26">
        <v>19</v>
      </c>
      <c r="P18" s="43"/>
      <c r="Q18" s="26">
        <v>4</v>
      </c>
      <c r="R18" s="26"/>
      <c r="S18" s="43"/>
      <c r="T18" s="43"/>
      <c r="U18" s="26">
        <v>0</v>
      </c>
      <c r="V18" s="43"/>
      <c r="W18" s="43"/>
      <c r="X18" s="26">
        <v>2</v>
      </c>
      <c r="Y18" s="26">
        <v>35</v>
      </c>
      <c r="Z18" s="26">
        <v>22</v>
      </c>
      <c r="AA18" s="26">
        <v>12</v>
      </c>
      <c r="AB18" s="26">
        <v>12</v>
      </c>
      <c r="AC18" s="26">
        <v>20</v>
      </c>
      <c r="AD18" s="43"/>
      <c r="AE18" s="26">
        <v>19</v>
      </c>
      <c r="AF18" s="26">
        <v>17</v>
      </c>
      <c r="AG18" s="26">
        <v>11</v>
      </c>
      <c r="AH18" s="29">
        <v>17</v>
      </c>
      <c r="AI18" s="40">
        <f>SUM(D18:AH18)</f>
        <v>314</v>
      </c>
      <c r="AJ18" s="53"/>
    </row>
    <row r="19" spans="2:38" ht="15.75" customHeight="1" x14ac:dyDescent="0.35">
      <c r="B19" s="69" t="s">
        <v>14</v>
      </c>
      <c r="C19" s="21" t="s">
        <v>8</v>
      </c>
      <c r="D19" s="22">
        <v>8</v>
      </c>
      <c r="E19" s="22">
        <v>4</v>
      </c>
      <c r="F19" s="38"/>
      <c r="G19" s="22">
        <v>14</v>
      </c>
      <c r="H19" s="22">
        <v>10</v>
      </c>
      <c r="I19" s="38"/>
      <c r="J19" s="38"/>
      <c r="K19" s="22">
        <v>20</v>
      </c>
      <c r="L19" s="22">
        <v>3</v>
      </c>
      <c r="M19" s="22">
        <v>9</v>
      </c>
      <c r="N19" s="22"/>
      <c r="O19" s="22">
        <v>9</v>
      </c>
      <c r="P19" s="22">
        <v>9</v>
      </c>
      <c r="Q19" s="22">
        <v>18</v>
      </c>
      <c r="R19" s="38"/>
      <c r="S19" s="38"/>
      <c r="T19" s="22">
        <v>7</v>
      </c>
      <c r="U19" s="38"/>
      <c r="V19" s="22">
        <v>17</v>
      </c>
      <c r="W19" s="22">
        <v>12</v>
      </c>
      <c r="X19" s="22">
        <v>14</v>
      </c>
      <c r="Y19" s="22">
        <v>14</v>
      </c>
      <c r="Z19" s="22">
        <v>4</v>
      </c>
      <c r="AA19" s="22">
        <v>13</v>
      </c>
      <c r="AB19" s="38"/>
      <c r="AC19" s="22">
        <v>10</v>
      </c>
      <c r="AD19" s="22">
        <v>13</v>
      </c>
      <c r="AE19" s="22">
        <v>3</v>
      </c>
      <c r="AF19" s="38"/>
      <c r="AG19" s="38"/>
      <c r="AH19" s="35">
        <v>4</v>
      </c>
      <c r="AI19" s="36">
        <f t="shared" si="0"/>
        <v>215</v>
      </c>
      <c r="AJ19" s="56">
        <f t="shared" ref="AJ19" si="2">AI19+AI20</f>
        <v>1449</v>
      </c>
    </row>
    <row r="20" spans="2:38" ht="15" customHeight="1" x14ac:dyDescent="0.35">
      <c r="B20" s="70"/>
      <c r="C20" s="2" t="s">
        <v>9</v>
      </c>
      <c r="D20" s="49">
        <v>38</v>
      </c>
      <c r="E20" s="49">
        <v>39</v>
      </c>
      <c r="F20" s="33"/>
      <c r="G20" s="49">
        <v>80</v>
      </c>
      <c r="H20" s="49">
        <v>50</v>
      </c>
      <c r="I20" s="33"/>
      <c r="J20" s="33"/>
      <c r="K20" s="49">
        <v>72</v>
      </c>
      <c r="L20" s="49">
        <v>44</v>
      </c>
      <c r="M20" s="49">
        <v>66</v>
      </c>
      <c r="N20" s="49"/>
      <c r="O20" s="50">
        <v>83</v>
      </c>
      <c r="P20" s="50">
        <v>43</v>
      </c>
      <c r="Q20" s="49">
        <v>45</v>
      </c>
      <c r="R20" s="33"/>
      <c r="S20" s="33"/>
      <c r="T20" s="49">
        <v>57</v>
      </c>
      <c r="U20" s="33"/>
      <c r="V20" s="49">
        <v>61</v>
      </c>
      <c r="W20" s="49">
        <v>27</v>
      </c>
      <c r="X20" s="49">
        <v>72</v>
      </c>
      <c r="Y20" s="49">
        <v>65</v>
      </c>
      <c r="Z20" s="49">
        <v>54</v>
      </c>
      <c r="AA20" s="49">
        <v>60</v>
      </c>
      <c r="AB20" s="33"/>
      <c r="AC20" s="49">
        <v>77</v>
      </c>
      <c r="AD20" s="49">
        <v>61</v>
      </c>
      <c r="AE20" s="49">
        <v>70</v>
      </c>
      <c r="AF20" s="33"/>
      <c r="AG20" s="33"/>
      <c r="AH20" s="51">
        <v>70</v>
      </c>
      <c r="AI20" s="52">
        <f t="shared" si="0"/>
        <v>1234</v>
      </c>
      <c r="AJ20" s="57"/>
    </row>
    <row r="21" spans="2:38" ht="15" customHeight="1" x14ac:dyDescent="0.35">
      <c r="B21" s="70"/>
      <c r="C21" s="27" t="s">
        <v>10</v>
      </c>
      <c r="D21" s="26">
        <v>7</v>
      </c>
      <c r="E21" s="26">
        <v>13</v>
      </c>
      <c r="F21" s="43"/>
      <c r="G21" s="26">
        <v>18</v>
      </c>
      <c r="H21" s="26">
        <v>12</v>
      </c>
      <c r="I21" s="43"/>
      <c r="J21" s="43"/>
      <c r="K21" s="26">
        <v>17</v>
      </c>
      <c r="L21" s="26">
        <v>11</v>
      </c>
      <c r="M21" s="26">
        <v>18</v>
      </c>
      <c r="N21" s="26"/>
      <c r="O21" s="30">
        <v>31</v>
      </c>
      <c r="P21" s="30">
        <v>19</v>
      </c>
      <c r="Q21" s="26">
        <v>14</v>
      </c>
      <c r="R21" s="43"/>
      <c r="S21" s="43"/>
      <c r="T21" s="26">
        <v>21</v>
      </c>
      <c r="U21" s="43"/>
      <c r="V21" s="26">
        <v>12</v>
      </c>
      <c r="W21" s="26">
        <v>13</v>
      </c>
      <c r="X21" s="26">
        <v>23</v>
      </c>
      <c r="Y21" s="26">
        <v>18</v>
      </c>
      <c r="Z21" s="26">
        <v>16</v>
      </c>
      <c r="AA21" s="26">
        <v>15</v>
      </c>
      <c r="AB21" s="43"/>
      <c r="AC21" s="26">
        <v>29</v>
      </c>
      <c r="AD21" s="26">
        <v>14</v>
      </c>
      <c r="AE21" s="26">
        <v>23</v>
      </c>
      <c r="AF21" s="43"/>
      <c r="AG21" s="43"/>
      <c r="AH21" s="28">
        <v>16</v>
      </c>
      <c r="AI21" s="40">
        <f>SUM(D21:AH21)</f>
        <v>360</v>
      </c>
      <c r="AJ21" s="53"/>
    </row>
    <row r="22" spans="2:38" ht="15.75" customHeight="1" x14ac:dyDescent="0.35">
      <c r="B22" s="76" t="s">
        <v>15</v>
      </c>
      <c r="C22" s="21" t="s">
        <v>8</v>
      </c>
      <c r="D22" s="38"/>
      <c r="E22" s="17">
        <v>15</v>
      </c>
      <c r="F22" s="17">
        <v>8</v>
      </c>
      <c r="G22" s="17">
        <v>7</v>
      </c>
      <c r="H22" s="17">
        <v>17</v>
      </c>
      <c r="I22" s="17">
        <v>6</v>
      </c>
      <c r="J22" s="38"/>
      <c r="K22" s="38"/>
      <c r="L22" s="17">
        <v>6</v>
      </c>
      <c r="M22" s="17">
        <v>6</v>
      </c>
      <c r="N22" s="17">
        <v>8</v>
      </c>
      <c r="O22" s="17">
        <v>11</v>
      </c>
      <c r="P22" s="17">
        <v>8</v>
      </c>
      <c r="Q22" s="17">
        <v>1</v>
      </c>
      <c r="R22" s="38"/>
      <c r="S22" s="17">
        <v>6</v>
      </c>
      <c r="T22" s="17">
        <v>8</v>
      </c>
      <c r="U22" s="17">
        <v>10</v>
      </c>
      <c r="V22" s="17">
        <v>11</v>
      </c>
      <c r="W22" s="17">
        <v>6</v>
      </c>
      <c r="X22" s="17">
        <v>9</v>
      </c>
      <c r="Y22" s="38"/>
      <c r="Z22" s="38"/>
      <c r="AA22" s="38"/>
      <c r="AB22" s="17">
        <v>2</v>
      </c>
      <c r="AC22" s="17">
        <v>8</v>
      </c>
      <c r="AD22" s="17">
        <v>6</v>
      </c>
      <c r="AE22" s="17">
        <v>4</v>
      </c>
      <c r="AF22" s="38"/>
      <c r="AG22" s="17">
        <v>13</v>
      </c>
      <c r="AH22" s="17">
        <v>9</v>
      </c>
      <c r="AI22" s="45">
        <f t="shared" si="0"/>
        <v>185</v>
      </c>
      <c r="AJ22" s="75">
        <f t="shared" ref="AJ22" si="3">AI22+AI23</f>
        <v>1413</v>
      </c>
    </row>
    <row r="23" spans="2:38" ht="15" customHeight="1" x14ac:dyDescent="0.35">
      <c r="B23" s="76"/>
      <c r="C23" s="2" t="s">
        <v>9</v>
      </c>
      <c r="D23" s="33"/>
      <c r="E23" s="17">
        <v>106</v>
      </c>
      <c r="F23" s="17">
        <v>49</v>
      </c>
      <c r="G23" s="17">
        <v>40</v>
      </c>
      <c r="H23" s="17">
        <v>85</v>
      </c>
      <c r="I23" s="17">
        <v>43</v>
      </c>
      <c r="J23" s="33"/>
      <c r="K23" s="33"/>
      <c r="L23" s="17">
        <v>81</v>
      </c>
      <c r="M23" s="17">
        <v>60</v>
      </c>
      <c r="N23" s="17">
        <v>48</v>
      </c>
      <c r="O23" s="17">
        <v>57</v>
      </c>
      <c r="P23" s="17">
        <v>43</v>
      </c>
      <c r="Q23" s="17">
        <v>37</v>
      </c>
      <c r="R23" s="33"/>
      <c r="S23" s="17">
        <v>43</v>
      </c>
      <c r="T23" s="17">
        <v>44</v>
      </c>
      <c r="U23" s="17">
        <v>56</v>
      </c>
      <c r="V23" s="17">
        <v>36</v>
      </c>
      <c r="W23" s="17">
        <v>37</v>
      </c>
      <c r="X23" s="17">
        <v>45</v>
      </c>
      <c r="Y23" s="33"/>
      <c r="Z23" s="33"/>
      <c r="AA23" s="33"/>
      <c r="AB23" s="17">
        <v>54</v>
      </c>
      <c r="AC23" s="17">
        <v>66</v>
      </c>
      <c r="AD23" s="17">
        <v>35</v>
      </c>
      <c r="AE23" s="17">
        <v>44</v>
      </c>
      <c r="AF23" s="33"/>
      <c r="AG23" s="17">
        <v>65</v>
      </c>
      <c r="AH23" s="17">
        <v>54</v>
      </c>
      <c r="AI23" s="45">
        <f t="shared" si="0"/>
        <v>1228</v>
      </c>
      <c r="AJ23" s="75"/>
    </row>
    <row r="24" spans="2:38" ht="15" customHeight="1" x14ac:dyDescent="0.35">
      <c r="B24" s="76"/>
      <c r="C24" s="27" t="s">
        <v>10</v>
      </c>
      <c r="D24" s="43"/>
      <c r="E24" s="17">
        <v>23</v>
      </c>
      <c r="F24" s="17">
        <v>10</v>
      </c>
      <c r="G24" s="17">
        <v>16</v>
      </c>
      <c r="H24" s="17">
        <v>19</v>
      </c>
      <c r="I24" s="17">
        <v>19</v>
      </c>
      <c r="J24" s="43"/>
      <c r="K24" s="43"/>
      <c r="L24" s="17">
        <v>30</v>
      </c>
      <c r="M24" s="17">
        <v>24</v>
      </c>
      <c r="N24" s="17">
        <v>13</v>
      </c>
      <c r="O24" s="17">
        <v>20</v>
      </c>
      <c r="P24" s="17">
        <v>18</v>
      </c>
      <c r="Q24" s="17">
        <v>16</v>
      </c>
      <c r="R24" s="43"/>
      <c r="S24" s="17">
        <v>11</v>
      </c>
      <c r="T24" s="17">
        <v>14</v>
      </c>
      <c r="U24" s="17">
        <v>18</v>
      </c>
      <c r="V24" s="17">
        <v>8</v>
      </c>
      <c r="W24" s="17">
        <v>11</v>
      </c>
      <c r="X24" s="17">
        <v>14</v>
      </c>
      <c r="Y24" s="43"/>
      <c r="Z24" s="43"/>
      <c r="AA24" s="43"/>
      <c r="AB24" s="17">
        <v>14</v>
      </c>
      <c r="AC24" s="17">
        <v>25</v>
      </c>
      <c r="AD24" s="17">
        <v>14</v>
      </c>
      <c r="AE24" s="17">
        <v>23</v>
      </c>
      <c r="AF24" s="43"/>
      <c r="AG24" s="17">
        <v>17</v>
      </c>
      <c r="AH24" s="17">
        <v>26</v>
      </c>
      <c r="AI24" s="45">
        <f t="shared" si="0"/>
        <v>403</v>
      </c>
      <c r="AJ24" s="54"/>
    </row>
    <row r="25" spans="2:38" ht="15.75" customHeight="1" x14ac:dyDescent="0.35">
      <c r="B25" s="80" t="s">
        <v>16</v>
      </c>
      <c r="C25" s="21" t="s">
        <v>8</v>
      </c>
      <c r="D25" s="12">
        <v>5</v>
      </c>
      <c r="E25" s="12">
        <v>9</v>
      </c>
      <c r="F25" s="12">
        <v>2</v>
      </c>
      <c r="G25" s="12">
        <v>3</v>
      </c>
      <c r="H25" s="38"/>
      <c r="I25" s="38"/>
      <c r="J25" s="13">
        <v>3</v>
      </c>
      <c r="K25" s="12">
        <v>3</v>
      </c>
      <c r="L25" s="12">
        <v>88</v>
      </c>
      <c r="M25" s="12">
        <v>7</v>
      </c>
      <c r="N25" s="12">
        <v>4</v>
      </c>
      <c r="O25" s="12">
        <v>9</v>
      </c>
      <c r="P25" s="38"/>
      <c r="Q25" s="12">
        <v>19</v>
      </c>
      <c r="R25" s="12">
        <v>11</v>
      </c>
      <c r="S25" s="12">
        <v>2</v>
      </c>
      <c r="T25" s="12">
        <v>18</v>
      </c>
      <c r="U25" s="12">
        <v>10</v>
      </c>
      <c r="V25" s="12">
        <v>5</v>
      </c>
      <c r="W25" s="38"/>
      <c r="X25" s="12">
        <v>8</v>
      </c>
      <c r="Y25" s="12">
        <v>7</v>
      </c>
      <c r="Z25" s="12">
        <v>5</v>
      </c>
      <c r="AA25" s="12">
        <v>14</v>
      </c>
      <c r="AB25" s="12">
        <v>11</v>
      </c>
      <c r="AC25" s="12">
        <v>7</v>
      </c>
      <c r="AD25" s="38"/>
      <c r="AE25" s="12">
        <v>7</v>
      </c>
      <c r="AF25" s="12">
        <v>4</v>
      </c>
      <c r="AG25" s="12">
        <v>11</v>
      </c>
      <c r="AH25" s="16">
        <v>6</v>
      </c>
      <c r="AI25" s="44">
        <f t="shared" si="0"/>
        <v>278</v>
      </c>
      <c r="AJ25" s="78">
        <f t="shared" ref="AJ25" si="4">AI25+AI26</f>
        <v>1636</v>
      </c>
      <c r="AL25" s="1">
        <f>AJ25+AJ28</f>
        <v>3193</v>
      </c>
    </row>
    <row r="26" spans="2:38" ht="15" customHeight="1" x14ac:dyDescent="0.35">
      <c r="B26" s="80"/>
      <c r="C26" s="2" t="s">
        <v>9</v>
      </c>
      <c r="D26" s="10">
        <v>51</v>
      </c>
      <c r="E26" s="10">
        <v>80</v>
      </c>
      <c r="F26" s="10">
        <v>42</v>
      </c>
      <c r="G26" s="10">
        <v>52</v>
      </c>
      <c r="H26" s="33"/>
      <c r="I26" s="33"/>
      <c r="J26" s="14">
        <v>59</v>
      </c>
      <c r="K26" s="10">
        <v>56</v>
      </c>
      <c r="L26" s="10">
        <v>51</v>
      </c>
      <c r="M26" s="10">
        <v>57</v>
      </c>
      <c r="N26" s="10">
        <v>38</v>
      </c>
      <c r="O26" s="10">
        <v>47</v>
      </c>
      <c r="P26" s="33"/>
      <c r="Q26" s="10">
        <v>45</v>
      </c>
      <c r="R26" s="10">
        <v>65</v>
      </c>
      <c r="S26" s="10">
        <v>49</v>
      </c>
      <c r="T26" s="10">
        <v>56</v>
      </c>
      <c r="U26" s="10">
        <v>43</v>
      </c>
      <c r="V26" s="10">
        <v>38</v>
      </c>
      <c r="W26" s="33"/>
      <c r="X26" s="10">
        <v>47</v>
      </c>
      <c r="Y26" s="10">
        <v>43</v>
      </c>
      <c r="Z26" s="10">
        <v>46</v>
      </c>
      <c r="AA26" s="10">
        <v>37</v>
      </c>
      <c r="AB26" s="10">
        <v>45</v>
      </c>
      <c r="AC26" s="10">
        <v>62</v>
      </c>
      <c r="AD26" s="33"/>
      <c r="AE26" s="10">
        <v>56</v>
      </c>
      <c r="AF26" s="10">
        <v>49</v>
      </c>
      <c r="AG26" s="10">
        <v>83</v>
      </c>
      <c r="AH26" s="19">
        <v>61</v>
      </c>
      <c r="AI26" s="7">
        <f>SUM(D26:AH26)</f>
        <v>1358</v>
      </c>
      <c r="AJ26" s="78"/>
      <c r="AL26" s="1">
        <f>AL25/2</f>
        <v>1596.5</v>
      </c>
    </row>
    <row r="27" spans="2:38" ht="15" customHeight="1" x14ac:dyDescent="0.35">
      <c r="B27" s="81"/>
      <c r="C27" s="27" t="s">
        <v>10</v>
      </c>
      <c r="D27" s="12">
        <v>19</v>
      </c>
      <c r="E27" s="12">
        <v>16</v>
      </c>
      <c r="F27" s="12">
        <v>11</v>
      </c>
      <c r="G27" s="12">
        <v>19</v>
      </c>
      <c r="H27" s="43"/>
      <c r="I27" s="43"/>
      <c r="J27" s="13">
        <v>13</v>
      </c>
      <c r="K27" s="12">
        <v>16</v>
      </c>
      <c r="L27" s="12">
        <v>21</v>
      </c>
      <c r="M27" s="12">
        <v>19</v>
      </c>
      <c r="N27" s="12">
        <v>17</v>
      </c>
      <c r="O27" s="12">
        <v>56</v>
      </c>
      <c r="P27" s="43"/>
      <c r="Q27" s="12">
        <v>18</v>
      </c>
      <c r="R27" s="12">
        <v>16</v>
      </c>
      <c r="S27" s="12">
        <v>13</v>
      </c>
      <c r="T27" s="12">
        <v>18</v>
      </c>
      <c r="U27" s="12">
        <v>10</v>
      </c>
      <c r="V27" s="12">
        <v>13</v>
      </c>
      <c r="W27" s="43"/>
      <c r="X27" s="12">
        <v>14</v>
      </c>
      <c r="Y27" s="12">
        <v>8</v>
      </c>
      <c r="Z27" s="12">
        <v>11</v>
      </c>
      <c r="AA27" s="12">
        <v>11</v>
      </c>
      <c r="AB27" s="12">
        <v>7</v>
      </c>
      <c r="AC27" s="12">
        <v>22</v>
      </c>
      <c r="AD27" s="43"/>
      <c r="AE27" s="12">
        <v>18</v>
      </c>
      <c r="AF27" s="12">
        <v>17</v>
      </c>
      <c r="AG27" s="12">
        <v>21</v>
      </c>
      <c r="AH27" s="16">
        <v>23</v>
      </c>
      <c r="AI27" s="3">
        <f>D27+E27+F27+G27+J27+K27+L27+M27+N27+O27+Q27+R27+S27+T27+U27+V27+X27+Y27+Z27+AA27+AB27+AC27+AE27+AF27+AG27+AH27</f>
        <v>447</v>
      </c>
      <c r="AJ27" s="55"/>
    </row>
    <row r="28" spans="2:38" ht="15.75" customHeight="1" x14ac:dyDescent="0.35">
      <c r="B28" s="82" t="s">
        <v>17</v>
      </c>
      <c r="C28" s="21" t="s">
        <v>8</v>
      </c>
      <c r="D28" s="8">
        <v>10</v>
      </c>
      <c r="E28" s="8">
        <v>10</v>
      </c>
      <c r="F28" s="38"/>
      <c r="G28" s="8">
        <v>11</v>
      </c>
      <c r="H28" s="8">
        <v>13</v>
      </c>
      <c r="I28" s="8">
        <v>5</v>
      </c>
      <c r="J28" s="8">
        <v>6</v>
      </c>
      <c r="K28" s="8">
        <v>10</v>
      </c>
      <c r="L28" s="8">
        <v>6</v>
      </c>
      <c r="M28" s="38"/>
      <c r="N28" s="8">
        <v>13</v>
      </c>
      <c r="O28" s="8">
        <v>20</v>
      </c>
      <c r="P28" s="8">
        <v>3</v>
      </c>
      <c r="Q28" s="8">
        <v>11</v>
      </c>
      <c r="R28" s="8">
        <v>10</v>
      </c>
      <c r="S28" s="8">
        <v>4</v>
      </c>
      <c r="T28" s="38"/>
      <c r="U28" s="8">
        <v>7</v>
      </c>
      <c r="V28" s="8">
        <v>8</v>
      </c>
      <c r="W28" s="8">
        <v>2</v>
      </c>
      <c r="X28" s="8">
        <v>4</v>
      </c>
      <c r="Y28" s="8">
        <v>3</v>
      </c>
      <c r="Z28" s="38"/>
      <c r="AA28" s="38"/>
      <c r="AB28" s="8">
        <v>2</v>
      </c>
      <c r="AC28" s="8">
        <v>20</v>
      </c>
      <c r="AD28" s="8">
        <v>5</v>
      </c>
      <c r="AE28" s="8">
        <v>9</v>
      </c>
      <c r="AF28" s="8">
        <v>7</v>
      </c>
      <c r="AG28" s="8">
        <v>4</v>
      </c>
      <c r="AH28" s="38"/>
      <c r="AI28" s="5">
        <f t="shared" si="0"/>
        <v>203</v>
      </c>
      <c r="AJ28" s="79">
        <f t="shared" ref="AJ28" si="5">AI28+AI29</f>
        <v>1557</v>
      </c>
    </row>
    <row r="29" spans="2:38" ht="15" customHeight="1" x14ac:dyDescent="0.35">
      <c r="B29" s="80"/>
      <c r="C29" s="2" t="s">
        <v>9</v>
      </c>
      <c r="D29" s="10">
        <v>68</v>
      </c>
      <c r="E29" s="10">
        <v>59</v>
      </c>
      <c r="F29" s="33"/>
      <c r="G29" s="10">
        <v>80</v>
      </c>
      <c r="H29" s="10">
        <v>55</v>
      </c>
      <c r="I29" s="10">
        <v>42</v>
      </c>
      <c r="J29" s="10">
        <v>36</v>
      </c>
      <c r="K29" s="10">
        <v>33</v>
      </c>
      <c r="L29" s="10">
        <v>65</v>
      </c>
      <c r="M29" s="33"/>
      <c r="N29" s="15">
        <v>67</v>
      </c>
      <c r="O29" s="9">
        <v>59</v>
      </c>
      <c r="P29" s="15">
        <v>71</v>
      </c>
      <c r="Q29" s="15">
        <v>55</v>
      </c>
      <c r="R29" s="15">
        <v>41</v>
      </c>
      <c r="S29" s="15">
        <v>48</v>
      </c>
      <c r="T29" s="33"/>
      <c r="U29" s="15">
        <v>69</v>
      </c>
      <c r="V29" s="9">
        <v>59</v>
      </c>
      <c r="W29" s="15">
        <v>52</v>
      </c>
      <c r="X29" s="15">
        <v>43</v>
      </c>
      <c r="Y29" s="15">
        <v>24</v>
      </c>
      <c r="Z29" s="33"/>
      <c r="AA29" s="33"/>
      <c r="AB29" s="15">
        <v>65</v>
      </c>
      <c r="AC29" s="9">
        <v>58</v>
      </c>
      <c r="AD29" s="15">
        <f>62+27</f>
        <v>89</v>
      </c>
      <c r="AE29" s="15">
        <v>5</v>
      </c>
      <c r="AF29" s="15">
        <v>41</v>
      </c>
      <c r="AG29" s="15">
        <v>70</v>
      </c>
      <c r="AH29" s="33"/>
      <c r="AI29" s="20">
        <f>SUM(D29:AH29)</f>
        <v>1354</v>
      </c>
      <c r="AJ29" s="78"/>
    </row>
    <row r="30" spans="2:38" ht="15" customHeight="1" x14ac:dyDescent="0.35">
      <c r="B30" s="80"/>
      <c r="C30" s="27" t="s">
        <v>10</v>
      </c>
      <c r="D30" s="26">
        <v>14</v>
      </c>
      <c r="E30" s="26">
        <v>23</v>
      </c>
      <c r="F30" s="43"/>
      <c r="G30" s="26">
        <v>17</v>
      </c>
      <c r="H30" s="26">
        <v>23</v>
      </c>
      <c r="I30" s="26">
        <v>9</v>
      </c>
      <c r="J30" s="26">
        <v>5</v>
      </c>
      <c r="K30" s="26">
        <v>6</v>
      </c>
      <c r="L30" s="26">
        <v>34</v>
      </c>
      <c r="M30" s="43"/>
      <c r="N30" s="30">
        <v>20</v>
      </c>
      <c r="O30" s="26">
        <v>20</v>
      </c>
      <c r="P30" s="30">
        <v>21</v>
      </c>
      <c r="Q30" s="30">
        <v>17</v>
      </c>
      <c r="R30" s="30">
        <v>17</v>
      </c>
      <c r="S30" s="30">
        <v>11</v>
      </c>
      <c r="T30" s="43"/>
      <c r="U30" s="30">
        <v>15</v>
      </c>
      <c r="V30" s="26">
        <v>12</v>
      </c>
      <c r="W30" s="30">
        <v>10</v>
      </c>
      <c r="X30" s="30">
        <v>10</v>
      </c>
      <c r="Y30" s="30">
        <v>13</v>
      </c>
      <c r="Z30" s="43"/>
      <c r="AA30" s="43"/>
      <c r="AB30" s="30">
        <v>13</v>
      </c>
      <c r="AC30" s="26">
        <v>13</v>
      </c>
      <c r="AD30" s="30">
        <v>19</v>
      </c>
      <c r="AE30" s="30">
        <v>11</v>
      </c>
      <c r="AF30" s="30">
        <v>8</v>
      </c>
      <c r="AG30" s="30">
        <v>26</v>
      </c>
      <c r="AH30" s="43"/>
      <c r="AI30" s="3">
        <f>D30+E30+G30+H30+I30+J30+K30+L30+N30+O30+P30+Q30+R30+S30+U30+V30+W30+X30+Y30+AB30+AC30+AD30+AE30+AF30+AG30</f>
        <v>387</v>
      </c>
      <c r="AJ30" s="55"/>
    </row>
    <row r="31" spans="2:38" x14ac:dyDescent="0.35">
      <c r="B31" s="76" t="s">
        <v>18</v>
      </c>
      <c r="C31" s="21" t="s">
        <v>8</v>
      </c>
      <c r="D31" s="17">
        <v>13</v>
      </c>
      <c r="E31" s="17">
        <v>12</v>
      </c>
      <c r="F31" s="17">
        <v>9</v>
      </c>
      <c r="G31" s="17">
        <v>16</v>
      </c>
      <c r="H31" s="17">
        <v>10</v>
      </c>
      <c r="I31" s="17">
        <v>4</v>
      </c>
      <c r="J31" s="38"/>
      <c r="K31" s="17">
        <v>8</v>
      </c>
      <c r="L31" s="17">
        <v>2</v>
      </c>
      <c r="M31" s="18">
        <v>6</v>
      </c>
      <c r="N31" s="17">
        <v>20</v>
      </c>
      <c r="O31" s="17">
        <v>4</v>
      </c>
      <c r="P31" s="17">
        <v>4</v>
      </c>
      <c r="Q31" s="38"/>
      <c r="R31" s="17">
        <v>5</v>
      </c>
      <c r="S31" s="17">
        <v>12</v>
      </c>
      <c r="T31" s="17">
        <v>8</v>
      </c>
      <c r="U31" s="17">
        <v>6</v>
      </c>
      <c r="V31" s="17">
        <v>3</v>
      </c>
      <c r="W31" s="17">
        <v>3</v>
      </c>
      <c r="X31" s="38"/>
      <c r="Y31" s="38"/>
      <c r="Z31" s="17">
        <v>13</v>
      </c>
      <c r="AA31" s="17">
        <v>10</v>
      </c>
      <c r="AB31" s="17">
        <v>10</v>
      </c>
      <c r="AC31" s="17">
        <v>10</v>
      </c>
      <c r="AD31" s="17">
        <v>3</v>
      </c>
      <c r="AE31" s="38"/>
      <c r="AF31" s="17">
        <v>11</v>
      </c>
      <c r="AG31" s="17">
        <v>9</v>
      </c>
      <c r="AH31" s="17">
        <v>11</v>
      </c>
      <c r="AI31" s="45">
        <f>SUM(D31:AH31)</f>
        <v>222</v>
      </c>
      <c r="AJ31" s="75">
        <f>AI31+AI32</f>
        <v>1759</v>
      </c>
    </row>
    <row r="32" spans="2:38" x14ac:dyDescent="0.35">
      <c r="B32" s="76"/>
      <c r="C32" s="2" t="s">
        <v>9</v>
      </c>
      <c r="D32" s="17">
        <v>79</v>
      </c>
      <c r="E32" s="17">
        <v>62</v>
      </c>
      <c r="F32" s="17">
        <f>83+35</f>
        <v>118</v>
      </c>
      <c r="G32" s="17">
        <v>32</v>
      </c>
      <c r="H32" s="17">
        <v>43</v>
      </c>
      <c r="I32" s="17">
        <v>27</v>
      </c>
      <c r="J32" s="33"/>
      <c r="K32" s="17">
        <v>55</v>
      </c>
      <c r="L32" s="17">
        <v>39</v>
      </c>
      <c r="M32" s="18">
        <v>76</v>
      </c>
      <c r="N32" s="17">
        <v>85</v>
      </c>
      <c r="O32" s="17">
        <v>42</v>
      </c>
      <c r="P32" s="17">
        <v>71</v>
      </c>
      <c r="Q32" s="33"/>
      <c r="R32" s="17">
        <v>72</v>
      </c>
      <c r="S32" s="17">
        <v>49</v>
      </c>
      <c r="T32" s="17">
        <v>56</v>
      </c>
      <c r="U32" s="17">
        <v>55</v>
      </c>
      <c r="V32" s="17">
        <v>44</v>
      </c>
      <c r="W32" s="17">
        <v>58</v>
      </c>
      <c r="X32" s="33"/>
      <c r="Y32" s="33"/>
      <c r="Z32" s="17">
        <v>79</v>
      </c>
      <c r="AA32" s="17">
        <v>67</v>
      </c>
      <c r="AB32" s="17">
        <v>41</v>
      </c>
      <c r="AC32" s="17">
        <v>45</v>
      </c>
      <c r="AD32" s="17">
        <v>56</v>
      </c>
      <c r="AE32" s="33"/>
      <c r="AF32" s="17">
        <v>44</v>
      </c>
      <c r="AG32" s="17">
        <v>70</v>
      </c>
      <c r="AH32" s="17">
        <f>49+23</f>
        <v>72</v>
      </c>
      <c r="AI32" s="45">
        <f>SUM(D32:AH32)</f>
        <v>1537</v>
      </c>
      <c r="AJ32" s="75"/>
    </row>
    <row r="33" spans="2:36" ht="21" x14ac:dyDescent="0.35">
      <c r="B33" s="77"/>
      <c r="C33" s="27" t="s">
        <v>10</v>
      </c>
      <c r="D33" s="42">
        <v>18</v>
      </c>
      <c r="E33" s="42">
        <v>16</v>
      </c>
      <c r="F33" s="42">
        <v>16</v>
      </c>
      <c r="G33" s="42">
        <v>15</v>
      </c>
      <c r="H33" s="42">
        <v>12</v>
      </c>
      <c r="I33" s="42">
        <v>13</v>
      </c>
      <c r="J33" s="43"/>
      <c r="K33" s="42">
        <v>21</v>
      </c>
      <c r="L33" s="42">
        <v>27</v>
      </c>
      <c r="M33" s="46">
        <v>21</v>
      </c>
      <c r="N33" s="42">
        <v>19</v>
      </c>
      <c r="O33" s="42">
        <v>13</v>
      </c>
      <c r="P33" s="42">
        <v>28</v>
      </c>
      <c r="Q33" s="43"/>
      <c r="R33" s="42">
        <v>15</v>
      </c>
      <c r="S33" s="42">
        <v>12</v>
      </c>
      <c r="T33" s="42">
        <v>10</v>
      </c>
      <c r="U33" s="42">
        <v>18</v>
      </c>
      <c r="V33" s="42">
        <v>15</v>
      </c>
      <c r="W33" s="42">
        <v>22</v>
      </c>
      <c r="X33" s="43"/>
      <c r="Y33" s="43"/>
      <c r="Z33" s="42">
        <v>22</v>
      </c>
      <c r="AA33" s="42">
        <v>15</v>
      </c>
      <c r="AB33" s="42">
        <v>10</v>
      </c>
      <c r="AC33" s="42">
        <v>15</v>
      </c>
      <c r="AD33" s="42">
        <v>19</v>
      </c>
      <c r="AE33" s="43"/>
      <c r="AF33" s="42">
        <v>13</v>
      </c>
      <c r="AG33" s="42">
        <v>17</v>
      </c>
      <c r="AH33" s="42">
        <v>14</v>
      </c>
      <c r="AI33" s="47">
        <f>SUM(D33:AH33)</f>
        <v>436</v>
      </c>
      <c r="AJ33" s="48"/>
    </row>
    <row r="34" spans="2:36" x14ac:dyDescent="0.35">
      <c r="B34" s="77" t="s">
        <v>19</v>
      </c>
      <c r="C34" s="21" t="s">
        <v>8</v>
      </c>
      <c r="D34" s="17">
        <v>4</v>
      </c>
      <c r="E34" s="17">
        <v>5</v>
      </c>
      <c r="F34" s="17">
        <v>1</v>
      </c>
      <c r="G34" s="38"/>
      <c r="H34" s="17">
        <v>4</v>
      </c>
      <c r="I34" s="38"/>
      <c r="J34" s="17">
        <v>7</v>
      </c>
      <c r="K34" s="17">
        <v>10</v>
      </c>
      <c r="L34" s="17">
        <v>2</v>
      </c>
      <c r="M34" s="17">
        <v>6</v>
      </c>
      <c r="N34" s="17">
        <v>5</v>
      </c>
      <c r="O34" s="38"/>
      <c r="P34" s="17">
        <v>8</v>
      </c>
      <c r="Q34" s="17">
        <v>11</v>
      </c>
      <c r="R34" s="17">
        <v>6</v>
      </c>
      <c r="S34" s="17">
        <v>9</v>
      </c>
      <c r="T34" s="17">
        <v>12</v>
      </c>
      <c r="U34" s="17">
        <v>3</v>
      </c>
      <c r="V34" s="38"/>
      <c r="W34" s="17">
        <v>11</v>
      </c>
      <c r="X34" s="17">
        <v>13</v>
      </c>
      <c r="Y34" s="17">
        <v>4</v>
      </c>
      <c r="Z34" s="17">
        <v>2</v>
      </c>
      <c r="AA34" s="17">
        <v>7</v>
      </c>
      <c r="AB34" s="17">
        <v>5</v>
      </c>
      <c r="AC34" s="38"/>
      <c r="AD34" s="17">
        <v>12</v>
      </c>
      <c r="AE34" s="17">
        <v>10</v>
      </c>
      <c r="AF34" s="17">
        <v>5</v>
      </c>
      <c r="AG34" s="17">
        <v>8</v>
      </c>
      <c r="AH34" s="17">
        <v>4</v>
      </c>
      <c r="AI34" s="45">
        <f t="shared" ref="AI34:AI35" si="6">SUM(D34:AH34)</f>
        <v>174</v>
      </c>
      <c r="AJ34" s="75">
        <f t="shared" ref="AJ34" si="7">AI34+AI35</f>
        <v>1766</v>
      </c>
    </row>
    <row r="35" spans="2:36" ht="15" customHeight="1" x14ac:dyDescent="0.35">
      <c r="B35" s="93"/>
      <c r="C35" s="2" t="s">
        <v>9</v>
      </c>
      <c r="D35" s="17">
        <v>80</v>
      </c>
      <c r="E35" s="17">
        <v>47</v>
      </c>
      <c r="F35" s="17">
        <v>51</v>
      </c>
      <c r="G35" s="33"/>
      <c r="H35" s="17">
        <v>62</v>
      </c>
      <c r="I35" s="33"/>
      <c r="J35" s="17">
        <v>64</v>
      </c>
      <c r="K35" s="17">
        <v>55</v>
      </c>
      <c r="L35" s="17">
        <v>44</v>
      </c>
      <c r="M35" s="17">
        <v>53</v>
      </c>
      <c r="N35" s="17">
        <v>61</v>
      </c>
      <c r="O35" s="33"/>
      <c r="P35" s="17">
        <v>68</v>
      </c>
      <c r="Q35" s="17">
        <v>72</v>
      </c>
      <c r="R35" s="17">
        <v>66</v>
      </c>
      <c r="S35" s="17">
        <v>64</v>
      </c>
      <c r="T35" s="17">
        <v>28</v>
      </c>
      <c r="U35" s="17">
        <v>71</v>
      </c>
      <c r="V35" s="33"/>
      <c r="W35" s="17">
        <v>79</v>
      </c>
      <c r="X35" s="17">
        <v>70</v>
      </c>
      <c r="Y35" s="17">
        <v>49</v>
      </c>
      <c r="Z35" s="17">
        <v>66</v>
      </c>
      <c r="AA35" s="17">
        <v>43</v>
      </c>
      <c r="AB35" s="17">
        <v>57</v>
      </c>
      <c r="AC35" s="33"/>
      <c r="AD35" s="17">
        <v>52</v>
      </c>
      <c r="AE35" s="17">
        <v>76</v>
      </c>
      <c r="AF35" s="17">
        <v>53</v>
      </c>
      <c r="AG35" s="17">
        <v>79</v>
      </c>
      <c r="AH35" s="17">
        <v>82</v>
      </c>
      <c r="AI35" s="45">
        <f t="shared" si="6"/>
        <v>1592</v>
      </c>
      <c r="AJ35" s="75"/>
    </row>
    <row r="36" spans="2:36" ht="15" customHeight="1" x14ac:dyDescent="0.35">
      <c r="B36" s="94"/>
      <c r="C36" s="27" t="s">
        <v>10</v>
      </c>
      <c r="D36" s="42">
        <v>22</v>
      </c>
      <c r="E36" s="42">
        <v>11</v>
      </c>
      <c r="F36" s="42">
        <v>15</v>
      </c>
      <c r="G36" s="43"/>
      <c r="H36" s="42">
        <v>19</v>
      </c>
      <c r="I36" s="43"/>
      <c r="J36" s="42">
        <v>14</v>
      </c>
      <c r="K36" s="42">
        <v>25</v>
      </c>
      <c r="L36" s="42">
        <v>9</v>
      </c>
      <c r="M36" s="42">
        <v>14</v>
      </c>
      <c r="N36" s="42">
        <v>25</v>
      </c>
      <c r="O36" s="43"/>
      <c r="P36" s="42">
        <v>23</v>
      </c>
      <c r="Q36" s="42">
        <v>24</v>
      </c>
      <c r="R36" s="42">
        <v>9</v>
      </c>
      <c r="S36" s="42">
        <v>17</v>
      </c>
      <c r="T36" s="42">
        <v>8</v>
      </c>
      <c r="U36" s="42">
        <v>22</v>
      </c>
      <c r="V36" s="43"/>
      <c r="W36" s="42">
        <v>90</v>
      </c>
      <c r="X36" s="42">
        <v>20</v>
      </c>
      <c r="Y36" s="42">
        <v>13</v>
      </c>
      <c r="Z36" s="42">
        <v>17</v>
      </c>
      <c r="AA36" s="42">
        <v>10</v>
      </c>
      <c r="AB36" s="42">
        <v>17</v>
      </c>
      <c r="AC36" s="43"/>
      <c r="AD36" s="42">
        <v>6</v>
      </c>
      <c r="AE36" s="42">
        <v>12</v>
      </c>
      <c r="AF36" s="42">
        <v>15</v>
      </c>
      <c r="AG36" s="42">
        <v>25</v>
      </c>
      <c r="AH36" s="42">
        <v>19</v>
      </c>
      <c r="AI36" s="47">
        <f>SUM(D36:AH36)</f>
        <v>501</v>
      </c>
      <c r="AJ36" s="48"/>
    </row>
    <row r="37" spans="2:36" ht="15.75" customHeight="1" x14ac:dyDescent="0.35">
      <c r="B37" s="91" t="s">
        <v>20</v>
      </c>
      <c r="C37" s="21" t="s">
        <v>8</v>
      </c>
      <c r="D37" s="17">
        <v>8</v>
      </c>
      <c r="E37" s="17"/>
      <c r="F37" s="17">
        <v>10</v>
      </c>
      <c r="G37" s="17">
        <v>9</v>
      </c>
      <c r="H37" s="17">
        <v>6</v>
      </c>
      <c r="I37" s="17">
        <v>6</v>
      </c>
      <c r="J37" s="17">
        <v>6</v>
      </c>
      <c r="K37" s="17">
        <v>8</v>
      </c>
      <c r="L37" s="17"/>
      <c r="M37" s="17">
        <v>17</v>
      </c>
      <c r="N37" s="17">
        <v>13</v>
      </c>
      <c r="O37" s="17">
        <v>5</v>
      </c>
      <c r="P37" s="17">
        <v>19</v>
      </c>
      <c r="Q37" s="17">
        <v>11</v>
      </c>
      <c r="R37" s="17">
        <v>9</v>
      </c>
      <c r="S37" s="17"/>
      <c r="T37" s="17">
        <v>14</v>
      </c>
      <c r="U37" s="17">
        <v>15</v>
      </c>
      <c r="V37" s="17">
        <v>8</v>
      </c>
      <c r="W37" s="17">
        <v>20</v>
      </c>
      <c r="X37" s="17">
        <v>9</v>
      </c>
      <c r="Y37" s="17">
        <v>6</v>
      </c>
      <c r="Z37" s="17"/>
      <c r="AA37" s="17">
        <v>13</v>
      </c>
      <c r="AB37" s="17">
        <v>14</v>
      </c>
      <c r="AC37" s="17">
        <v>8</v>
      </c>
      <c r="AD37" s="17">
        <v>15</v>
      </c>
      <c r="AE37" s="17">
        <v>12</v>
      </c>
      <c r="AF37" s="17">
        <v>6</v>
      </c>
      <c r="AG37" s="17"/>
      <c r="AH37" s="17">
        <v>17</v>
      </c>
      <c r="AI37" s="45">
        <f t="shared" si="0"/>
        <v>284</v>
      </c>
      <c r="AJ37" s="75">
        <f t="shared" ref="AJ37" si="8">AI37+AI38</f>
        <v>1883</v>
      </c>
    </row>
    <row r="38" spans="2:36" ht="15" customHeight="1" x14ac:dyDescent="0.35">
      <c r="B38" s="91"/>
      <c r="C38" s="2" t="s">
        <v>9</v>
      </c>
      <c r="D38" s="17">
        <v>53</v>
      </c>
      <c r="E38" s="17"/>
      <c r="F38" s="17">
        <v>68</v>
      </c>
      <c r="G38" s="17">
        <v>54</v>
      </c>
      <c r="H38" s="17">
        <v>62</v>
      </c>
      <c r="I38" s="17">
        <v>40</v>
      </c>
      <c r="J38" s="17">
        <v>49</v>
      </c>
      <c r="K38" s="17">
        <v>60</v>
      </c>
      <c r="L38" s="17"/>
      <c r="M38" s="17">
        <v>69</v>
      </c>
      <c r="N38" s="17">
        <v>73</v>
      </c>
      <c r="O38" s="17">
        <v>85</v>
      </c>
      <c r="P38" s="17">
        <v>57</v>
      </c>
      <c r="Q38" s="17">
        <v>45</v>
      </c>
      <c r="R38" s="17">
        <v>50</v>
      </c>
      <c r="S38" s="17"/>
      <c r="T38" s="17">
        <v>60</v>
      </c>
      <c r="U38" s="17">
        <v>79</v>
      </c>
      <c r="V38" s="17">
        <v>63</v>
      </c>
      <c r="W38" s="17">
        <v>52</v>
      </c>
      <c r="X38" s="17">
        <v>44</v>
      </c>
      <c r="Y38" s="17">
        <v>45</v>
      </c>
      <c r="Z38" s="17"/>
      <c r="AA38" s="17">
        <v>81</v>
      </c>
      <c r="AB38" s="17">
        <v>59</v>
      </c>
      <c r="AC38" s="17">
        <v>62</v>
      </c>
      <c r="AD38" s="17">
        <v>56</v>
      </c>
      <c r="AE38" s="17">
        <f>48+41</f>
        <v>89</v>
      </c>
      <c r="AF38" s="17">
        <v>80</v>
      </c>
      <c r="AG38" s="17"/>
      <c r="AH38" s="17">
        <v>64</v>
      </c>
      <c r="AI38" s="45">
        <f t="shared" si="0"/>
        <v>1599</v>
      </c>
      <c r="AJ38" s="75"/>
    </row>
    <row r="39" spans="2:36" ht="15" customHeight="1" x14ac:dyDescent="0.35">
      <c r="B39" s="92"/>
      <c r="C39" s="27" t="s">
        <v>10</v>
      </c>
      <c r="D39" s="42">
        <v>24</v>
      </c>
      <c r="E39" s="42"/>
      <c r="F39" s="42">
        <v>8</v>
      </c>
      <c r="G39" s="42">
        <v>18</v>
      </c>
      <c r="H39" s="42">
        <v>17</v>
      </c>
      <c r="I39" s="42">
        <v>8</v>
      </c>
      <c r="J39" s="42">
        <v>11</v>
      </c>
      <c r="K39" s="42">
        <v>17</v>
      </c>
      <c r="L39" s="42"/>
      <c r="M39" s="42">
        <v>17</v>
      </c>
      <c r="N39" s="42">
        <v>19</v>
      </c>
      <c r="O39" s="42">
        <v>21</v>
      </c>
      <c r="P39" s="42">
        <v>12</v>
      </c>
      <c r="Q39" s="42">
        <v>19</v>
      </c>
      <c r="R39" s="42">
        <v>12</v>
      </c>
      <c r="S39" s="42"/>
      <c r="T39" s="42">
        <v>13</v>
      </c>
      <c r="U39" s="42">
        <v>23</v>
      </c>
      <c r="V39" s="42">
        <v>14</v>
      </c>
      <c r="W39" s="42">
        <v>13</v>
      </c>
      <c r="X39" s="42">
        <v>16</v>
      </c>
      <c r="Y39" s="42">
        <v>15</v>
      </c>
      <c r="Z39" s="42"/>
      <c r="AA39" s="42">
        <v>18</v>
      </c>
      <c r="AB39" s="42">
        <v>22</v>
      </c>
      <c r="AC39" s="42">
        <v>19</v>
      </c>
      <c r="AD39" s="42">
        <v>16</v>
      </c>
      <c r="AE39" s="42">
        <v>15</v>
      </c>
      <c r="AF39" s="42">
        <v>24</v>
      </c>
      <c r="AG39" s="42"/>
      <c r="AH39" s="42">
        <v>11</v>
      </c>
      <c r="AI39" s="47">
        <f>D39+F39+G39+H39+I39+J39+K39+M39+N39+P39+O39+Q39+R39+T39+U39+V39+W39+X39+Y39+AA39+AB39+AD39+AC39+AE39+AF39+AH39</f>
        <v>422</v>
      </c>
      <c r="AJ39" s="48"/>
    </row>
    <row r="40" spans="2:36" ht="15.75" customHeight="1" x14ac:dyDescent="0.35">
      <c r="B40" s="76" t="s">
        <v>21</v>
      </c>
      <c r="C40" s="21" t="s">
        <v>8</v>
      </c>
      <c r="D40" s="17">
        <v>14</v>
      </c>
      <c r="E40" s="17">
        <v>16</v>
      </c>
      <c r="F40" s="17">
        <v>16</v>
      </c>
      <c r="G40" s="17">
        <v>7</v>
      </c>
      <c r="H40" s="17">
        <v>4</v>
      </c>
      <c r="I40" s="17"/>
      <c r="J40" s="17"/>
      <c r="K40" s="17">
        <v>17</v>
      </c>
      <c r="L40" s="17">
        <v>16</v>
      </c>
      <c r="M40" s="17">
        <v>5</v>
      </c>
      <c r="N40" s="17">
        <v>16</v>
      </c>
      <c r="O40" s="17">
        <v>5</v>
      </c>
      <c r="P40" s="17">
        <v>15</v>
      </c>
      <c r="Q40" s="17"/>
      <c r="R40" s="17">
        <v>10</v>
      </c>
      <c r="S40" s="17">
        <v>14</v>
      </c>
      <c r="T40" s="17">
        <v>15</v>
      </c>
      <c r="U40" s="17">
        <v>7</v>
      </c>
      <c r="V40" s="17">
        <v>11</v>
      </c>
      <c r="W40" s="17">
        <v>4</v>
      </c>
      <c r="X40" s="17"/>
      <c r="Y40" s="17">
        <v>10</v>
      </c>
      <c r="Z40" s="17">
        <v>13</v>
      </c>
      <c r="AA40" s="17">
        <v>5</v>
      </c>
      <c r="AB40" s="17">
        <v>2</v>
      </c>
      <c r="AC40" s="17">
        <v>4</v>
      </c>
      <c r="AD40" s="17">
        <v>8</v>
      </c>
      <c r="AE40" s="17"/>
      <c r="AF40" s="17">
        <v>10</v>
      </c>
      <c r="AG40" s="17">
        <v>20</v>
      </c>
      <c r="AH40" s="17"/>
      <c r="AI40" s="45">
        <f t="shared" si="0"/>
        <v>264</v>
      </c>
      <c r="AJ40" s="75">
        <f t="shared" ref="AJ40" si="9">AI40+AI41</f>
        <v>1940</v>
      </c>
    </row>
    <row r="41" spans="2:36" ht="15" customHeight="1" x14ac:dyDescent="0.35">
      <c r="B41" s="76"/>
      <c r="C41" s="2" t="s">
        <v>9</v>
      </c>
      <c r="D41" s="17">
        <f>17+49</f>
        <v>66</v>
      </c>
      <c r="E41" s="17">
        <f>31+36+18</f>
        <v>85</v>
      </c>
      <c r="F41" s="17">
        <f>67+18</f>
        <v>85</v>
      </c>
      <c r="G41" s="17">
        <v>57</v>
      </c>
      <c r="H41" s="17">
        <v>48</v>
      </c>
      <c r="I41" s="17"/>
      <c r="J41" s="17"/>
      <c r="K41" s="17">
        <v>67</v>
      </c>
      <c r="L41" s="17">
        <v>54</v>
      </c>
      <c r="M41" s="17">
        <v>69</v>
      </c>
      <c r="N41" s="17">
        <v>55</v>
      </c>
      <c r="O41" s="17">
        <v>46</v>
      </c>
      <c r="P41" s="17">
        <v>58</v>
      </c>
      <c r="Q41" s="17"/>
      <c r="R41" s="17">
        <v>59</v>
      </c>
      <c r="S41" s="17">
        <v>48</v>
      </c>
      <c r="T41" s="17">
        <v>61</v>
      </c>
      <c r="U41" s="17">
        <v>75</v>
      </c>
      <c r="V41" s="17">
        <v>57</v>
      </c>
      <c r="W41" s="17">
        <v>43</v>
      </c>
      <c r="X41" s="17"/>
      <c r="Y41" s="17">
        <v>73</v>
      </c>
      <c r="Z41" s="17">
        <v>59</v>
      </c>
      <c r="AA41" s="17">
        <v>70</v>
      </c>
      <c r="AB41" s="17">
        <v>55</v>
      </c>
      <c r="AC41" s="17">
        <v>44</v>
      </c>
      <c r="AD41" s="17">
        <v>61</v>
      </c>
      <c r="AE41" s="17"/>
      <c r="AF41" s="17">
        <v>73</v>
      </c>
      <c r="AG41" s="17">
        <f>93+115</f>
        <v>208</v>
      </c>
      <c r="AH41" s="17"/>
      <c r="AI41" s="45">
        <f t="shared" si="0"/>
        <v>1676</v>
      </c>
      <c r="AJ41" s="75"/>
    </row>
    <row r="42" spans="2:36" ht="15" customHeight="1" x14ac:dyDescent="0.35">
      <c r="B42" s="76"/>
      <c r="C42" s="27" t="s">
        <v>10</v>
      </c>
      <c r="D42" s="17">
        <v>19</v>
      </c>
      <c r="E42" s="17">
        <v>21</v>
      </c>
      <c r="F42" s="17">
        <v>21</v>
      </c>
      <c r="G42" s="17">
        <v>8</v>
      </c>
      <c r="H42" s="17">
        <v>10</v>
      </c>
      <c r="I42" s="17"/>
      <c r="J42" s="17"/>
      <c r="K42" s="17">
        <v>23</v>
      </c>
      <c r="L42" s="17">
        <v>21</v>
      </c>
      <c r="M42" s="17">
        <v>23</v>
      </c>
      <c r="N42" s="17">
        <v>12</v>
      </c>
      <c r="O42" s="17">
        <v>16</v>
      </c>
      <c r="P42" s="17">
        <v>15</v>
      </c>
      <c r="Q42" s="17"/>
      <c r="R42" s="17">
        <v>25</v>
      </c>
      <c r="S42" s="17">
        <v>19</v>
      </c>
      <c r="T42" s="17">
        <v>11</v>
      </c>
      <c r="U42" s="17">
        <v>23</v>
      </c>
      <c r="V42" s="17">
        <v>11</v>
      </c>
      <c r="W42" s="17">
        <v>17</v>
      </c>
      <c r="X42" s="17"/>
      <c r="Y42" s="17">
        <v>13</v>
      </c>
      <c r="Z42" s="17">
        <v>12</v>
      </c>
      <c r="AA42" s="17">
        <v>20</v>
      </c>
      <c r="AB42" s="17">
        <v>14</v>
      </c>
      <c r="AC42" s="17">
        <v>19</v>
      </c>
      <c r="AD42" s="17">
        <v>15</v>
      </c>
      <c r="AE42" s="17"/>
      <c r="AF42" s="17">
        <v>22</v>
      </c>
      <c r="AG42" s="17">
        <v>25</v>
      </c>
      <c r="AH42" s="17"/>
      <c r="AI42" s="45">
        <f>D42+E42+F42+G42+H42+K42+L42+M42+N42+O42+P42+R42+S42+T42+U42+V42+W42+Y42+Z42+AA42+AB42+AC42+AD42+AF42+AG42</f>
        <v>435</v>
      </c>
      <c r="AJ42" s="54"/>
    </row>
    <row r="43" spans="2:36" ht="15.75" customHeight="1" x14ac:dyDescent="0.35">
      <c r="B43" s="83" t="s">
        <v>22</v>
      </c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5"/>
      <c r="AJ43" s="89">
        <f>SUM(AJ7:AJ41)</f>
        <v>18828</v>
      </c>
    </row>
    <row r="44" spans="2:36" ht="23.25" customHeight="1" x14ac:dyDescent="0.35">
      <c r="B44" s="86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8"/>
      <c r="AJ44" s="90"/>
    </row>
    <row r="45" spans="2:36" ht="23.25" customHeight="1" x14ac:dyDescent="0.35"/>
    <row r="53" spans="7:12" x14ac:dyDescent="0.35">
      <c r="G53" s="3"/>
      <c r="H53" s="3"/>
      <c r="I53" s="3"/>
      <c r="J53" s="3"/>
      <c r="K53" s="3"/>
      <c r="L53" s="3"/>
    </row>
    <row r="54" spans="7:12" x14ac:dyDescent="0.35">
      <c r="G54" s="3"/>
      <c r="H54" s="3"/>
      <c r="I54" s="3"/>
      <c r="J54" s="3"/>
      <c r="K54" s="3"/>
      <c r="L54" s="3"/>
    </row>
  </sheetData>
  <mergeCells count="34">
    <mergeCell ref="B43:AI44"/>
    <mergeCell ref="AJ43:AJ44"/>
    <mergeCell ref="AJ34:AJ35"/>
    <mergeCell ref="AJ37:AJ38"/>
    <mergeCell ref="AJ40:AJ41"/>
    <mergeCell ref="B37:B39"/>
    <mergeCell ref="B40:B42"/>
    <mergeCell ref="B34:B36"/>
    <mergeCell ref="AJ31:AJ32"/>
    <mergeCell ref="B31:B33"/>
    <mergeCell ref="AJ19:AJ20"/>
    <mergeCell ref="AJ22:AJ23"/>
    <mergeCell ref="AJ25:AJ26"/>
    <mergeCell ref="AJ28:AJ29"/>
    <mergeCell ref="B22:B24"/>
    <mergeCell ref="B25:B27"/>
    <mergeCell ref="B28:B30"/>
    <mergeCell ref="B19:B21"/>
    <mergeCell ref="B1:AJ1"/>
    <mergeCell ref="B2:AJ2"/>
    <mergeCell ref="B3:AJ3"/>
    <mergeCell ref="AJ5:AJ6"/>
    <mergeCell ref="AJ7:AJ8"/>
    <mergeCell ref="B7:B9"/>
    <mergeCell ref="AJ10:AJ11"/>
    <mergeCell ref="AJ13:AJ14"/>
    <mergeCell ref="AJ16:AJ17"/>
    <mergeCell ref="B5:B6"/>
    <mergeCell ref="C5:C6"/>
    <mergeCell ref="AI5:AI6"/>
    <mergeCell ref="D5:AH5"/>
    <mergeCell ref="B10:B12"/>
    <mergeCell ref="B13:B15"/>
    <mergeCell ref="B16:B18"/>
  </mergeCells>
  <pageMargins left="0.45" right="0.45" top="0.75" bottom="0.75" header="0.3" footer="0.3"/>
  <pageSetup paperSize="5" scale="9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KUNJUNGAN FARMASI PKM BARENG</vt:lpstr>
      <vt:lpstr>'KUNJUNGAN FARMASI PKM BARENG'!Print_Area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Ruang OBAT</dc:creator>
  <cp:keywords/>
  <dc:description/>
  <cp:lastModifiedBy>hp</cp:lastModifiedBy>
  <cp:revision/>
  <dcterms:created xsi:type="dcterms:W3CDTF">2014-06-12T05:33:18Z</dcterms:created>
  <dcterms:modified xsi:type="dcterms:W3CDTF">2025-01-10T01:22:24Z</dcterms:modified>
  <cp:category/>
  <cp:contentStatus/>
</cp:coreProperties>
</file>