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PKP" sheetId="3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3" l="1"/>
  <c r="E15" i="3"/>
  <c r="E16" i="3"/>
  <c r="H15" i="3"/>
  <c r="H16" i="3"/>
  <c r="K15" i="3"/>
  <c r="K16" i="3"/>
  <c r="N15" i="3"/>
  <c r="N16" i="3"/>
  <c r="R15" i="3"/>
  <c r="P15" i="3"/>
  <c r="P16" i="3"/>
  <c r="O11" i="3"/>
  <c r="M11" i="3"/>
  <c r="J11" i="3"/>
  <c r="D11" i="3"/>
  <c r="G11" i="3"/>
  <c r="R7" i="3"/>
  <c r="R8" i="3"/>
  <c r="E8" i="3"/>
  <c r="E9" i="3"/>
  <c r="H7" i="3"/>
  <c r="H8" i="3"/>
  <c r="H9" i="3"/>
  <c r="H10" i="3"/>
  <c r="H11" i="3"/>
  <c r="H12" i="3"/>
  <c r="H13" i="3"/>
  <c r="K7" i="3"/>
  <c r="K8" i="3"/>
  <c r="K9" i="3"/>
  <c r="K10" i="3"/>
  <c r="K11" i="3"/>
  <c r="K12" i="3"/>
  <c r="K13" i="3"/>
  <c r="K17" i="3"/>
  <c r="K20" i="3"/>
  <c r="N7" i="3"/>
  <c r="N8" i="3"/>
  <c r="N9" i="3"/>
  <c r="N10" i="3"/>
  <c r="N11" i="3"/>
  <c r="N12" i="3"/>
  <c r="N13" i="3"/>
  <c r="Q7" i="3"/>
  <c r="Q8" i="3"/>
  <c r="Q9" i="3"/>
  <c r="R9" i="3" s="1"/>
  <c r="Q10" i="3"/>
  <c r="R10" i="3" s="1"/>
  <c r="Q11" i="3"/>
  <c r="R11" i="3" s="1"/>
  <c r="Q12" i="3"/>
  <c r="Q13" i="3"/>
  <c r="Q19" i="3"/>
  <c r="P7" i="3"/>
  <c r="P8" i="3"/>
  <c r="P9" i="3"/>
  <c r="P6" i="3"/>
  <c r="M20" i="3"/>
  <c r="N20" i="3" s="1"/>
  <c r="J20" i="3"/>
  <c r="G20" i="3"/>
  <c r="H20" i="3" s="1"/>
  <c r="D20" i="3"/>
  <c r="Q20" i="3" s="1"/>
  <c r="N19" i="3"/>
  <c r="K19" i="3"/>
  <c r="H19" i="3"/>
  <c r="N18" i="3"/>
  <c r="K18" i="3"/>
  <c r="Q18" i="3"/>
  <c r="H18" i="3"/>
  <c r="N17" i="3"/>
  <c r="Q17" i="3"/>
  <c r="Q16" i="3"/>
  <c r="R16" i="3" s="1"/>
  <c r="N14" i="3"/>
  <c r="K14" i="3"/>
  <c r="H14" i="3"/>
  <c r="N6" i="3"/>
  <c r="Q6" i="3"/>
  <c r="Q14" i="3" l="1"/>
  <c r="H17" i="3"/>
  <c r="P20" i="3"/>
  <c r="P11" i="3"/>
  <c r="H6" i="3"/>
  <c r="P13" i="3"/>
  <c r="R13" i="3" s="1"/>
  <c r="P18" i="3"/>
  <c r="R18" i="3" s="1"/>
  <c r="P10" i="3"/>
  <c r="E13" i="3"/>
  <c r="P14" i="3"/>
  <c r="E18" i="3"/>
  <c r="P19" i="3"/>
  <c r="R19" i="3" s="1"/>
  <c r="E6" i="3"/>
  <c r="K6" i="3"/>
  <c r="E7" i="3"/>
  <c r="E10" i="3"/>
  <c r="E11" i="3"/>
  <c r="E12" i="3"/>
  <c r="E14" i="3"/>
  <c r="E17" i="3"/>
  <c r="E19" i="3"/>
  <c r="E20" i="3"/>
  <c r="P12" i="3"/>
  <c r="R12" i="3" s="1"/>
  <c r="P17" i="3"/>
  <c r="R17" i="3" s="1"/>
  <c r="R6" i="3"/>
  <c r="R14" i="3" l="1"/>
  <c r="R20" i="3"/>
</calcChain>
</file>

<file path=xl/sharedStrings.xml><?xml version="1.0" encoding="utf-8"?>
<sst xmlns="http://schemas.openxmlformats.org/spreadsheetml/2006/main" count="41" uniqueCount="29">
  <si>
    <t>%</t>
  </si>
  <si>
    <t>Indikator</t>
  </si>
  <si>
    <t xml:space="preserve">Penanganan komplikasi neonatus </t>
  </si>
  <si>
    <t>Pelayanan kesehatan anak pra sekolah  (60-72bulan)</t>
  </si>
  <si>
    <t xml:space="preserve">Deteksi resiko tinggi oleh tenaga kesehatan  </t>
  </si>
  <si>
    <t>No</t>
  </si>
  <si>
    <t>Kelurahan Arjowinangun</t>
  </si>
  <si>
    <t>Kelurahan Bumiayu</t>
  </si>
  <si>
    <t>Kelurahan Mergosono</t>
  </si>
  <si>
    <t>Kelurahan Tlogowaru</t>
  </si>
  <si>
    <t>Jumlah Puskesmas</t>
  </si>
  <si>
    <t>Target</t>
  </si>
  <si>
    <t>Capaia n</t>
  </si>
  <si>
    <t>Pelayanan kesehatan untuk ibu hamil (K1)</t>
  </si>
  <si>
    <t>Pelayanan kesehatan untuk ibu hamil (K4)</t>
  </si>
  <si>
    <t>Pelayanan persalinan oleh tenaga kesehatan di fasilitas kesehatan (Pf)</t>
  </si>
  <si>
    <t>Pelayanan persalinan oleh tenaga kesehatan (Pn)</t>
  </si>
  <si>
    <t>Pelayanan Nifas oleh tenaga kesehatan (KF)</t>
  </si>
  <si>
    <t>Penanganan komplikasi kebidanan (PK)</t>
  </si>
  <si>
    <t xml:space="preserve">Pelayanan kesehatan bayi 29 hari- 11 bulan </t>
  </si>
  <si>
    <t>Pelayanan kesehatan  balita (12-59 bulan)</t>
  </si>
  <si>
    <t>Luar wilayah</t>
  </si>
  <si>
    <t>Capaian</t>
  </si>
  <si>
    <t>Pelayanan kesehatan untuk ibu hamil (K6)</t>
  </si>
  <si>
    <t>Pelayanan Kesehatan Neonatus 0-3 hr (KN 1)</t>
  </si>
  <si>
    <t>Pelayanan Kesehatan Neonatus 3-7 hr (KN 2)</t>
  </si>
  <si>
    <t>Pelayanan Kesehatan Neonatus 8 - 28 hari (KN Lengkap )</t>
  </si>
  <si>
    <t>DATA PELAYANAN KESEHATAN IBU DAN ANAK PUSKESMAS ARJOWINANGUN</t>
  </si>
  <si>
    <t>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</si>
</sst>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1" fontId="0" fillId="4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poran%20KIA%20Puskesmas%20Arjowinangun/laporan%20KIA%202021/PWS%20Anak%20Re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BAYI PUSK 1"/>
    </sheetNames>
    <sheetDataSet>
      <sheetData sheetId="0">
        <row r="9">
          <cell r="V9">
            <v>24</v>
          </cell>
        </row>
      </sheetData>
      <sheetData sheetId="1">
        <row r="9">
          <cell r="V9">
            <v>46</v>
          </cell>
        </row>
      </sheetData>
      <sheetData sheetId="2">
        <row r="9">
          <cell r="V9">
            <v>60</v>
          </cell>
        </row>
      </sheetData>
      <sheetData sheetId="3">
        <row r="9">
          <cell r="V9">
            <v>80</v>
          </cell>
        </row>
      </sheetData>
      <sheetData sheetId="4">
        <row r="9">
          <cell r="V9">
            <v>83</v>
          </cell>
        </row>
        <row r="11">
          <cell r="AJ11">
            <v>0</v>
          </cell>
        </row>
      </sheetData>
      <sheetData sheetId="5">
        <row r="9">
          <cell r="H9">
            <v>604</v>
          </cell>
          <cell r="AI9">
            <v>0</v>
          </cell>
        </row>
        <row r="10">
          <cell r="AJ10">
            <v>0</v>
          </cell>
        </row>
      </sheetData>
      <sheetData sheetId="6">
        <row r="13">
          <cell r="V13">
            <v>1138</v>
          </cell>
        </row>
      </sheetData>
      <sheetData sheetId="7">
        <row r="13">
          <cell r="V13">
            <v>1357</v>
          </cell>
        </row>
      </sheetData>
      <sheetData sheetId="8"/>
      <sheetData sheetId="9"/>
      <sheetData sheetId="10"/>
      <sheetData sheetId="11">
        <row r="13">
          <cell r="V13">
            <v>2140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workbookViewId="0">
      <selection sqref="A1:R2"/>
    </sheetView>
  </sheetViews>
  <sheetFormatPr defaultRowHeight="15" x14ac:dyDescent="0.25"/>
  <cols>
    <col min="1" max="1" width="5.140625" customWidth="1"/>
    <col min="2" max="2" width="25.85546875" customWidth="1"/>
    <col min="15" max="15" width="12.42578125" customWidth="1"/>
  </cols>
  <sheetData>
    <row r="1" spans="1:18" ht="20.25" customHeight="1" x14ac:dyDescent="0.3">
      <c r="A1" s="20" t="s">
        <v>27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ht="20.25" customHeight="1" x14ac:dyDescent="0.3">
      <c r="A2" s="20" t="s">
        <v>28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ht="25.5" customHeight="1" x14ac:dyDescent="0.25">
      <c r="A3" s="1"/>
      <c r="B3" s="1"/>
    </row>
    <row r="4" spans="1:18" ht="26.25" customHeight="1" x14ac:dyDescent="0.25">
      <c r="A4" s="2" t="s">
        <v>5</v>
      </c>
      <c r="B4" s="2" t="s">
        <v>1</v>
      </c>
      <c r="C4" s="17" t="s">
        <v>6</v>
      </c>
      <c r="D4" s="18"/>
      <c r="E4" s="19"/>
      <c r="F4" s="17" t="s">
        <v>7</v>
      </c>
      <c r="G4" s="18"/>
      <c r="H4" s="19"/>
      <c r="I4" s="17" t="s">
        <v>8</v>
      </c>
      <c r="J4" s="18"/>
      <c r="K4" s="19"/>
      <c r="L4" s="17" t="s">
        <v>9</v>
      </c>
      <c r="M4" s="18"/>
      <c r="N4" s="19"/>
      <c r="O4" s="6" t="s">
        <v>21</v>
      </c>
      <c r="P4" s="17" t="s">
        <v>10</v>
      </c>
      <c r="Q4" s="18"/>
      <c r="R4" s="19"/>
    </row>
    <row r="5" spans="1:18" ht="20.25" customHeight="1" x14ac:dyDescent="0.25">
      <c r="A5" s="2"/>
      <c r="B5" s="2"/>
      <c r="C5" s="3" t="s">
        <v>11</v>
      </c>
      <c r="D5" s="10" t="s">
        <v>22</v>
      </c>
      <c r="E5" s="3" t="s">
        <v>0</v>
      </c>
      <c r="F5" s="3" t="s">
        <v>11</v>
      </c>
      <c r="G5" s="10" t="s">
        <v>12</v>
      </c>
      <c r="H5" s="3" t="s">
        <v>0</v>
      </c>
      <c r="I5" s="3" t="s">
        <v>11</v>
      </c>
      <c r="J5" s="10" t="s">
        <v>12</v>
      </c>
      <c r="K5" s="3" t="s">
        <v>0</v>
      </c>
      <c r="L5" s="3" t="s">
        <v>11</v>
      </c>
      <c r="M5" s="10" t="s">
        <v>12</v>
      </c>
      <c r="N5" s="3" t="s">
        <v>0</v>
      </c>
      <c r="O5" s="15" t="s">
        <v>22</v>
      </c>
      <c r="P5" s="3" t="s">
        <v>11</v>
      </c>
      <c r="Q5" s="9" t="s">
        <v>12</v>
      </c>
      <c r="R5" s="3" t="s">
        <v>0</v>
      </c>
    </row>
    <row r="6" spans="1:18" ht="30" x14ac:dyDescent="0.25">
      <c r="A6" s="4">
        <v>1</v>
      </c>
      <c r="B6" s="5" t="s">
        <v>13</v>
      </c>
      <c r="C6" s="2">
        <v>175</v>
      </c>
      <c r="D6" s="11">
        <v>76</v>
      </c>
      <c r="E6" s="7">
        <f>D6/C6%</f>
        <v>43.428571428571431</v>
      </c>
      <c r="F6" s="2">
        <v>299</v>
      </c>
      <c r="G6" s="11">
        <v>134</v>
      </c>
      <c r="H6" s="7">
        <f>G6/F6%</f>
        <v>44.816053511705682</v>
      </c>
      <c r="I6" s="2">
        <v>275</v>
      </c>
      <c r="J6" s="11">
        <v>108</v>
      </c>
      <c r="K6" s="7">
        <f>J6/I6%</f>
        <v>39.272727272727273</v>
      </c>
      <c r="L6" s="2">
        <v>104</v>
      </c>
      <c r="M6" s="11">
        <v>35</v>
      </c>
      <c r="N6" s="7">
        <f>M6/L6%</f>
        <v>33.653846153846153</v>
      </c>
      <c r="O6" s="16">
        <v>18</v>
      </c>
      <c r="P6" s="2">
        <f>C6+F6+I6+L6</f>
        <v>853</v>
      </c>
      <c r="Q6" s="14">
        <f>D6+G6+J6+M6+O6</f>
        <v>371</v>
      </c>
      <c r="R6" s="7">
        <f>Q6/P6%</f>
        <v>43.493552168815945</v>
      </c>
    </row>
    <row r="7" spans="1:18" ht="30" x14ac:dyDescent="0.25">
      <c r="A7" s="4">
        <v>2</v>
      </c>
      <c r="B7" s="5" t="s">
        <v>14</v>
      </c>
      <c r="C7" s="2">
        <v>175</v>
      </c>
      <c r="D7" s="11">
        <v>78</v>
      </c>
      <c r="E7" s="7">
        <f t="shared" ref="E7:E20" si="0">D7/C7%</f>
        <v>44.571428571428569</v>
      </c>
      <c r="F7" s="2">
        <v>299</v>
      </c>
      <c r="G7" s="11">
        <v>133</v>
      </c>
      <c r="H7" s="7">
        <f t="shared" ref="H7:H20" si="1">G7/F7%</f>
        <v>44.481605351170565</v>
      </c>
      <c r="I7" s="2">
        <v>275</v>
      </c>
      <c r="J7" s="11">
        <v>102</v>
      </c>
      <c r="K7" s="7">
        <f t="shared" ref="K7:K20" si="2">J7/I7%</f>
        <v>37.090909090909093</v>
      </c>
      <c r="L7" s="2">
        <v>104</v>
      </c>
      <c r="M7" s="11">
        <v>32</v>
      </c>
      <c r="N7" s="7">
        <f t="shared" ref="N7:N20" si="3">M7/L7%</f>
        <v>30.769230769230766</v>
      </c>
      <c r="O7" s="16">
        <v>11</v>
      </c>
      <c r="P7" s="2">
        <f t="shared" ref="P7:P9" si="4">C7+F7+I7+L7</f>
        <v>853</v>
      </c>
      <c r="Q7" s="14">
        <f t="shared" ref="Q7:Q20" si="5">D7+G7+J7+M7+O7</f>
        <v>356</v>
      </c>
      <c r="R7" s="7">
        <f t="shared" ref="R7:R11" si="6">Q7/P7%</f>
        <v>41.735052754982419</v>
      </c>
    </row>
    <row r="8" spans="1:18" ht="30" x14ac:dyDescent="0.25">
      <c r="A8" s="4">
        <v>3</v>
      </c>
      <c r="B8" s="5" t="s">
        <v>23</v>
      </c>
      <c r="C8" s="2">
        <v>175</v>
      </c>
      <c r="D8" s="11">
        <v>43</v>
      </c>
      <c r="E8" s="7">
        <f t="shared" si="0"/>
        <v>24.571428571428573</v>
      </c>
      <c r="F8" s="2">
        <v>299</v>
      </c>
      <c r="G8" s="11">
        <v>41</v>
      </c>
      <c r="H8" s="7">
        <f t="shared" si="1"/>
        <v>13.712374581939798</v>
      </c>
      <c r="I8" s="2">
        <v>275</v>
      </c>
      <c r="J8" s="11">
        <v>65</v>
      </c>
      <c r="K8" s="7">
        <f t="shared" si="2"/>
        <v>23.636363636363637</v>
      </c>
      <c r="L8" s="2">
        <v>104</v>
      </c>
      <c r="M8" s="11">
        <v>14</v>
      </c>
      <c r="N8" s="7">
        <f t="shared" si="3"/>
        <v>13.461538461538462</v>
      </c>
      <c r="O8" s="16">
        <v>7</v>
      </c>
      <c r="P8" s="2">
        <f t="shared" si="4"/>
        <v>853</v>
      </c>
      <c r="Q8" s="14">
        <f t="shared" si="5"/>
        <v>170</v>
      </c>
      <c r="R8" s="7">
        <f t="shared" si="6"/>
        <v>19.929660023446662</v>
      </c>
    </row>
    <row r="9" spans="1:18" ht="30" x14ac:dyDescent="0.25">
      <c r="A9" s="4">
        <v>4</v>
      </c>
      <c r="B9" s="5" t="s">
        <v>4</v>
      </c>
      <c r="C9" s="2">
        <v>175</v>
      </c>
      <c r="D9" s="11">
        <v>32</v>
      </c>
      <c r="E9" s="7">
        <f t="shared" si="0"/>
        <v>18.285714285714285</v>
      </c>
      <c r="F9" s="2">
        <v>299</v>
      </c>
      <c r="G9" s="11">
        <v>57</v>
      </c>
      <c r="H9" s="7">
        <f t="shared" si="1"/>
        <v>19.063545150501671</v>
      </c>
      <c r="I9" s="2">
        <v>275</v>
      </c>
      <c r="J9" s="11">
        <v>39</v>
      </c>
      <c r="K9" s="7">
        <f t="shared" si="2"/>
        <v>14.181818181818182</v>
      </c>
      <c r="L9" s="2">
        <v>104</v>
      </c>
      <c r="M9" s="11">
        <v>12</v>
      </c>
      <c r="N9" s="7">
        <f t="shared" si="3"/>
        <v>11.538461538461538</v>
      </c>
      <c r="O9" s="16">
        <v>3</v>
      </c>
      <c r="P9" s="2">
        <f t="shared" si="4"/>
        <v>853</v>
      </c>
      <c r="Q9" s="14">
        <f t="shared" si="5"/>
        <v>143</v>
      </c>
      <c r="R9" s="7">
        <f t="shared" si="6"/>
        <v>16.764361078546308</v>
      </c>
    </row>
    <row r="10" spans="1:18" ht="45" x14ac:dyDescent="0.25">
      <c r="A10" s="4">
        <v>5</v>
      </c>
      <c r="B10" s="5" t="s">
        <v>15</v>
      </c>
      <c r="C10" s="2">
        <v>161</v>
      </c>
      <c r="D10" s="11">
        <v>78</v>
      </c>
      <c r="E10" s="7">
        <f t="shared" si="0"/>
        <v>48.447204968944099</v>
      </c>
      <c r="F10" s="2">
        <v>276</v>
      </c>
      <c r="G10" s="11">
        <v>83</v>
      </c>
      <c r="H10" s="7">
        <f t="shared" si="1"/>
        <v>30.072463768115945</v>
      </c>
      <c r="I10" s="2">
        <v>254</v>
      </c>
      <c r="J10" s="11">
        <v>102</v>
      </c>
      <c r="K10" s="7">
        <f t="shared" si="2"/>
        <v>40.15748031496063</v>
      </c>
      <c r="L10" s="2">
        <v>96</v>
      </c>
      <c r="M10" s="11">
        <v>29</v>
      </c>
      <c r="N10" s="7">
        <f t="shared" si="3"/>
        <v>30.208333333333336</v>
      </c>
      <c r="O10" s="16">
        <v>3</v>
      </c>
      <c r="P10" s="2">
        <f>C10+F10+I10+L10</f>
        <v>787</v>
      </c>
      <c r="Q10" s="14">
        <f t="shared" si="5"/>
        <v>295</v>
      </c>
      <c r="R10" s="7">
        <f t="shared" si="6"/>
        <v>37.484116899618805</v>
      </c>
    </row>
    <row r="11" spans="1:18" ht="30" x14ac:dyDescent="0.25">
      <c r="A11" s="4">
        <v>6</v>
      </c>
      <c r="B11" s="5" t="s">
        <v>16</v>
      </c>
      <c r="C11" s="2">
        <v>161</v>
      </c>
      <c r="D11" s="11">
        <f>D10</f>
        <v>78</v>
      </c>
      <c r="E11" s="7">
        <f t="shared" si="0"/>
        <v>48.447204968944099</v>
      </c>
      <c r="F11" s="2">
        <v>276</v>
      </c>
      <c r="G11" s="11">
        <f>G10</f>
        <v>83</v>
      </c>
      <c r="H11" s="7">
        <f t="shared" si="1"/>
        <v>30.072463768115945</v>
      </c>
      <c r="I11" s="2">
        <v>254</v>
      </c>
      <c r="J11" s="11">
        <f>J10</f>
        <v>102</v>
      </c>
      <c r="K11" s="7">
        <f t="shared" si="2"/>
        <v>40.15748031496063</v>
      </c>
      <c r="L11" s="2">
        <v>96</v>
      </c>
      <c r="M11" s="11">
        <f>M10</f>
        <v>29</v>
      </c>
      <c r="N11" s="7">
        <f t="shared" si="3"/>
        <v>30.208333333333336</v>
      </c>
      <c r="O11" s="16">
        <f>O10</f>
        <v>3</v>
      </c>
      <c r="P11" s="2">
        <f>C11+F11+I11+L11</f>
        <v>787</v>
      </c>
      <c r="Q11" s="14">
        <f t="shared" si="5"/>
        <v>295</v>
      </c>
      <c r="R11" s="7">
        <f t="shared" si="6"/>
        <v>37.484116899618805</v>
      </c>
    </row>
    <row r="12" spans="1:18" ht="30" x14ac:dyDescent="0.25">
      <c r="A12" s="4">
        <v>7</v>
      </c>
      <c r="B12" s="5" t="s">
        <v>17</v>
      </c>
      <c r="C12" s="2">
        <v>161</v>
      </c>
      <c r="D12" s="11">
        <v>77</v>
      </c>
      <c r="E12" s="7">
        <f t="shared" si="0"/>
        <v>47.826086956521735</v>
      </c>
      <c r="F12" s="2">
        <v>276</v>
      </c>
      <c r="G12" s="11">
        <v>94</v>
      </c>
      <c r="H12" s="7">
        <f t="shared" si="1"/>
        <v>34.057971014492757</v>
      </c>
      <c r="I12" s="2">
        <v>254</v>
      </c>
      <c r="J12" s="11">
        <v>102</v>
      </c>
      <c r="K12" s="7">
        <f t="shared" si="2"/>
        <v>40.15748031496063</v>
      </c>
      <c r="L12" s="2">
        <v>96</v>
      </c>
      <c r="M12" s="11">
        <v>26</v>
      </c>
      <c r="N12" s="7">
        <f t="shared" si="3"/>
        <v>27.083333333333336</v>
      </c>
      <c r="O12" s="16">
        <v>3</v>
      </c>
      <c r="P12" s="2">
        <f>C12+F12+I12+L12</f>
        <v>787</v>
      </c>
      <c r="Q12" s="14">
        <f t="shared" si="5"/>
        <v>302</v>
      </c>
      <c r="R12" s="7">
        <f t="shared" ref="R12:R20" si="7">Q12/P12%</f>
        <v>38.373570520965693</v>
      </c>
    </row>
    <row r="13" spans="1:18" ht="30" x14ac:dyDescent="0.25">
      <c r="A13" s="4">
        <v>8</v>
      </c>
      <c r="B13" s="5" t="s">
        <v>18</v>
      </c>
      <c r="C13" s="2">
        <v>35</v>
      </c>
      <c r="D13" s="11">
        <v>18</v>
      </c>
      <c r="E13" s="7">
        <f t="shared" si="0"/>
        <v>51.428571428571431</v>
      </c>
      <c r="F13" s="2">
        <v>60</v>
      </c>
      <c r="G13" s="11">
        <v>23</v>
      </c>
      <c r="H13" s="7">
        <f t="shared" si="1"/>
        <v>38.333333333333336</v>
      </c>
      <c r="I13" s="2">
        <v>55</v>
      </c>
      <c r="J13" s="11">
        <v>13</v>
      </c>
      <c r="K13" s="7">
        <f t="shared" si="2"/>
        <v>23.636363636363633</v>
      </c>
      <c r="L13" s="2">
        <v>21</v>
      </c>
      <c r="M13" s="11">
        <v>3</v>
      </c>
      <c r="N13" s="7">
        <f t="shared" si="3"/>
        <v>14.285714285714286</v>
      </c>
      <c r="O13" s="16">
        <v>3</v>
      </c>
      <c r="P13" s="2">
        <f>C13+F13+I13+L13</f>
        <v>171</v>
      </c>
      <c r="Q13" s="14">
        <f t="shared" si="5"/>
        <v>60</v>
      </c>
      <c r="R13" s="7">
        <f t="shared" si="7"/>
        <v>35.087719298245617</v>
      </c>
    </row>
    <row r="14" spans="1:18" ht="30" x14ac:dyDescent="0.25">
      <c r="A14" s="4">
        <v>9</v>
      </c>
      <c r="B14" s="5" t="s">
        <v>24</v>
      </c>
      <c r="C14" s="2">
        <v>154</v>
      </c>
      <c r="D14" s="11">
        <v>78</v>
      </c>
      <c r="E14" s="7">
        <f t="shared" si="0"/>
        <v>50.649350649350652</v>
      </c>
      <c r="F14" s="2">
        <v>263</v>
      </c>
      <c r="G14" s="11">
        <v>83</v>
      </c>
      <c r="H14" s="7">
        <f t="shared" si="1"/>
        <v>31.558935361216733</v>
      </c>
      <c r="I14" s="2">
        <v>245</v>
      </c>
      <c r="J14" s="11">
        <v>103</v>
      </c>
      <c r="K14" s="7">
        <f t="shared" si="2"/>
        <v>42.04081632653061</v>
      </c>
      <c r="L14" s="2">
        <v>92</v>
      </c>
      <c r="M14" s="11">
        <v>29</v>
      </c>
      <c r="N14" s="7">
        <f t="shared" si="3"/>
        <v>31.521739130434781</v>
      </c>
      <c r="O14" s="16">
        <v>3</v>
      </c>
      <c r="P14" s="2">
        <f>C14+F14+I14+L14</f>
        <v>754</v>
      </c>
      <c r="Q14" s="14">
        <f t="shared" si="5"/>
        <v>296</v>
      </c>
      <c r="R14" s="7">
        <f t="shared" si="7"/>
        <v>39.257294429708224</v>
      </c>
    </row>
    <row r="15" spans="1:18" ht="30" x14ac:dyDescent="0.25">
      <c r="A15" s="4"/>
      <c r="B15" s="5" t="s">
        <v>25</v>
      </c>
      <c r="C15" s="2">
        <v>154</v>
      </c>
      <c r="D15" s="11">
        <v>78</v>
      </c>
      <c r="E15" s="7">
        <f t="shared" si="0"/>
        <v>50.649350649350652</v>
      </c>
      <c r="F15" s="2">
        <v>263</v>
      </c>
      <c r="G15" s="11">
        <v>84</v>
      </c>
      <c r="H15" s="7">
        <f t="shared" si="1"/>
        <v>31.939163498098861</v>
      </c>
      <c r="I15" s="2">
        <v>245</v>
      </c>
      <c r="J15" s="11">
        <v>107</v>
      </c>
      <c r="K15" s="7">
        <f t="shared" si="2"/>
        <v>43.673469387755098</v>
      </c>
      <c r="L15" s="2">
        <v>92</v>
      </c>
      <c r="M15" s="11">
        <v>29</v>
      </c>
      <c r="N15" s="7">
        <f t="shared" si="3"/>
        <v>31.521739130434781</v>
      </c>
      <c r="O15" s="16">
        <v>2</v>
      </c>
      <c r="P15" s="2">
        <f t="shared" ref="P15:P16" si="8">C15+F15+I15+L15</f>
        <v>754</v>
      </c>
      <c r="Q15" s="14">
        <f t="shared" si="5"/>
        <v>300</v>
      </c>
      <c r="R15" s="7">
        <f t="shared" si="7"/>
        <v>39.787798408488065</v>
      </c>
    </row>
    <row r="16" spans="1:18" ht="45" x14ac:dyDescent="0.25">
      <c r="A16" s="4">
        <v>10</v>
      </c>
      <c r="B16" s="5" t="s">
        <v>26</v>
      </c>
      <c r="C16" s="2">
        <v>154</v>
      </c>
      <c r="D16" s="11">
        <v>89</v>
      </c>
      <c r="E16" s="7">
        <f t="shared" si="0"/>
        <v>57.79220779220779</v>
      </c>
      <c r="F16" s="2">
        <v>263</v>
      </c>
      <c r="G16" s="11">
        <v>76</v>
      </c>
      <c r="H16" s="7">
        <f t="shared" si="1"/>
        <v>28.897338403041825</v>
      </c>
      <c r="I16" s="2">
        <v>245</v>
      </c>
      <c r="J16" s="11">
        <v>98</v>
      </c>
      <c r="K16" s="7">
        <f t="shared" si="2"/>
        <v>40</v>
      </c>
      <c r="L16" s="2">
        <v>92</v>
      </c>
      <c r="M16" s="11">
        <v>30</v>
      </c>
      <c r="N16" s="7">
        <f t="shared" si="3"/>
        <v>32.608695652173914</v>
      </c>
      <c r="O16" s="16">
        <v>3</v>
      </c>
      <c r="P16" s="2">
        <f t="shared" si="8"/>
        <v>754</v>
      </c>
      <c r="Q16" s="14">
        <f t="shared" si="5"/>
        <v>296</v>
      </c>
      <c r="R16" s="7">
        <f t="shared" si="7"/>
        <v>39.257294429708224</v>
      </c>
    </row>
    <row r="17" spans="1:18" ht="30" x14ac:dyDescent="0.25">
      <c r="A17" s="4">
        <v>11</v>
      </c>
      <c r="B17" s="5" t="s">
        <v>2</v>
      </c>
      <c r="C17" s="2">
        <v>23</v>
      </c>
      <c r="D17" s="12">
        <v>8</v>
      </c>
      <c r="E17" s="7">
        <f t="shared" si="0"/>
        <v>34.782608695652172</v>
      </c>
      <c r="F17" s="2">
        <v>39</v>
      </c>
      <c r="G17" s="12">
        <v>8</v>
      </c>
      <c r="H17" s="7">
        <f t="shared" si="1"/>
        <v>20.512820512820511</v>
      </c>
      <c r="I17" s="2">
        <v>37</v>
      </c>
      <c r="J17" s="12">
        <v>13</v>
      </c>
      <c r="K17" s="7">
        <f t="shared" si="2"/>
        <v>35.135135135135137</v>
      </c>
      <c r="L17" s="8">
        <v>14</v>
      </c>
      <c r="M17" s="12">
        <v>3</v>
      </c>
      <c r="N17" s="7">
        <f t="shared" si="3"/>
        <v>21.428571428571427</v>
      </c>
      <c r="O17" s="16">
        <v>1</v>
      </c>
      <c r="P17" s="2">
        <f>C17+F17+I17+L17</f>
        <v>113</v>
      </c>
      <c r="Q17" s="14">
        <f t="shared" si="5"/>
        <v>33</v>
      </c>
      <c r="R17" s="7">
        <f t="shared" si="7"/>
        <v>29.203539823008853</v>
      </c>
    </row>
    <row r="18" spans="1:18" ht="30" x14ac:dyDescent="0.25">
      <c r="A18" s="4">
        <v>12</v>
      </c>
      <c r="B18" s="5" t="s">
        <v>19</v>
      </c>
      <c r="C18" s="2">
        <v>169</v>
      </c>
      <c r="D18" s="11">
        <v>67</v>
      </c>
      <c r="E18" s="7">
        <f t="shared" si="0"/>
        <v>39.644970414201183</v>
      </c>
      <c r="F18" s="2">
        <v>289</v>
      </c>
      <c r="G18" s="11">
        <v>80</v>
      </c>
      <c r="H18" s="7">
        <f t="shared" si="1"/>
        <v>27.681660899653977</v>
      </c>
      <c r="I18" s="2">
        <v>268</v>
      </c>
      <c r="J18" s="11">
        <v>63</v>
      </c>
      <c r="K18" s="7">
        <f t="shared" si="2"/>
        <v>23.507462686567163</v>
      </c>
      <c r="L18" s="2">
        <v>101</v>
      </c>
      <c r="M18" s="11">
        <v>22</v>
      </c>
      <c r="N18" s="7">
        <f t="shared" si="3"/>
        <v>21.782178217821784</v>
      </c>
      <c r="O18" s="16">
        <v>4</v>
      </c>
      <c r="P18" s="2">
        <f>C18+F18+I18+L18</f>
        <v>827</v>
      </c>
      <c r="Q18" s="14">
        <f t="shared" si="5"/>
        <v>236</v>
      </c>
      <c r="R18" s="7">
        <f t="shared" si="7"/>
        <v>28.536880290205563</v>
      </c>
    </row>
    <row r="19" spans="1:18" ht="30" x14ac:dyDescent="0.25">
      <c r="A19" s="4">
        <v>13</v>
      </c>
      <c r="B19" s="5" t="s">
        <v>20</v>
      </c>
      <c r="C19" s="2">
        <v>627</v>
      </c>
      <c r="D19" s="11">
        <v>405</v>
      </c>
      <c r="E19" s="7">
        <f t="shared" si="0"/>
        <v>64.593301435406701</v>
      </c>
      <c r="F19" s="2">
        <v>1073</v>
      </c>
      <c r="G19" s="11">
        <v>414</v>
      </c>
      <c r="H19" s="7">
        <f t="shared" si="1"/>
        <v>38.583410997204098</v>
      </c>
      <c r="I19" s="2">
        <v>995</v>
      </c>
      <c r="J19" s="11">
        <v>417</v>
      </c>
      <c r="K19" s="7">
        <f t="shared" si="2"/>
        <v>41.909547738693469</v>
      </c>
      <c r="L19" s="2">
        <v>375</v>
      </c>
      <c r="M19" s="11">
        <v>203</v>
      </c>
      <c r="N19" s="7">
        <f t="shared" si="3"/>
        <v>54.133333333333333</v>
      </c>
      <c r="O19" s="16">
        <v>19</v>
      </c>
      <c r="P19" s="2">
        <f>C19+F19+I19+L19</f>
        <v>3070</v>
      </c>
      <c r="Q19" s="14">
        <f t="shared" si="5"/>
        <v>1458</v>
      </c>
      <c r="R19" s="7">
        <f t="shared" si="7"/>
        <v>47.491856677524432</v>
      </c>
    </row>
    <row r="20" spans="1:18" ht="30" x14ac:dyDescent="0.25">
      <c r="A20" s="4">
        <v>14</v>
      </c>
      <c r="B20" s="5" t="s">
        <v>3</v>
      </c>
      <c r="C20" s="2">
        <v>156</v>
      </c>
      <c r="D20" s="13">
        <f>'[1]6'!$AI$9</f>
        <v>0</v>
      </c>
      <c r="E20" s="7">
        <f t="shared" si="0"/>
        <v>0</v>
      </c>
      <c r="F20" s="2">
        <v>266</v>
      </c>
      <c r="G20" s="11">
        <f>'[1]6'!$AJ$10</f>
        <v>0</v>
      </c>
      <c r="H20" s="7">
        <f t="shared" si="1"/>
        <v>0</v>
      </c>
      <c r="I20" s="2">
        <v>247</v>
      </c>
      <c r="J20" s="11">
        <f>'[1]5'!$AJ$11</f>
        <v>0</v>
      </c>
      <c r="K20" s="7">
        <f t="shared" si="2"/>
        <v>0</v>
      </c>
      <c r="L20" s="2">
        <v>94</v>
      </c>
      <c r="M20" s="11">
        <f>'[1]6'!$AJ$112</f>
        <v>0</v>
      </c>
      <c r="N20" s="7">
        <f t="shared" si="3"/>
        <v>0</v>
      </c>
      <c r="O20" s="16"/>
      <c r="P20" s="2">
        <f>C20+F20+I20+L20</f>
        <v>763</v>
      </c>
      <c r="Q20" s="14">
        <f t="shared" si="5"/>
        <v>0</v>
      </c>
      <c r="R20" s="7">
        <f t="shared" si="7"/>
        <v>0</v>
      </c>
    </row>
  </sheetData>
  <mergeCells count="7">
    <mergeCell ref="A1:R1"/>
    <mergeCell ref="C4:E4"/>
    <mergeCell ref="F4:H4"/>
    <mergeCell ref="I4:K4"/>
    <mergeCell ref="L4:N4"/>
    <mergeCell ref="P4:R4"/>
    <mergeCell ref="A2:R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PKP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 S U S</cp:lastModifiedBy>
  <dcterms:created xsi:type="dcterms:W3CDTF">2022-08-08T13:02:51Z</dcterms:created>
  <dcterms:modified xsi:type="dcterms:W3CDTF">2023-02-16T18:41:35Z</dcterms:modified>
</cp:coreProperties>
</file>