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26800702-4F57-48BF-98E4-1DA5234FD0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t" sheetId="3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P26" i="3"/>
  <c r="L26" i="3"/>
  <c r="K26" i="3"/>
  <c r="H26" i="3"/>
  <c r="H27" i="3" s="1"/>
  <c r="G26" i="3"/>
  <c r="G27" i="3" s="1"/>
  <c r="Q25" i="3"/>
  <c r="P25" i="3"/>
  <c r="O25" i="3"/>
  <c r="M25" i="3"/>
  <c r="I25" i="3"/>
  <c r="Q24" i="3"/>
  <c r="P24" i="3"/>
  <c r="O24" i="3"/>
  <c r="M24" i="3"/>
  <c r="I24" i="3"/>
  <c r="I26" i="3" s="1"/>
  <c r="P23" i="3"/>
  <c r="O23" i="3"/>
  <c r="O26" i="3" s="1"/>
  <c r="M23" i="3"/>
  <c r="I23" i="3"/>
  <c r="P22" i="3"/>
  <c r="L22" i="3"/>
  <c r="K22" i="3"/>
  <c r="H22" i="3"/>
  <c r="G22" i="3"/>
  <c r="Q21" i="3"/>
  <c r="P21" i="3"/>
  <c r="O21" i="3"/>
  <c r="M21" i="3"/>
  <c r="I21" i="3"/>
  <c r="Q20" i="3"/>
  <c r="P20" i="3"/>
  <c r="O20" i="3"/>
  <c r="M20" i="3"/>
  <c r="I20" i="3"/>
  <c r="I22" i="3" s="1"/>
  <c r="P19" i="3"/>
  <c r="O19" i="3"/>
  <c r="O22" i="3" s="1"/>
  <c r="M19" i="3"/>
  <c r="I19" i="3"/>
  <c r="P18" i="3"/>
  <c r="L18" i="3"/>
  <c r="K18" i="3"/>
  <c r="H18" i="3"/>
  <c r="G18" i="3"/>
  <c r="Q17" i="3"/>
  <c r="P17" i="3"/>
  <c r="O17" i="3"/>
  <c r="M17" i="3"/>
  <c r="I17" i="3"/>
  <c r="Q16" i="3"/>
  <c r="P16" i="3"/>
  <c r="O16" i="3"/>
  <c r="M16" i="3"/>
  <c r="I16" i="3"/>
  <c r="I18" i="3" s="1"/>
  <c r="P15" i="3"/>
  <c r="O15" i="3"/>
  <c r="O18" i="3" s="1"/>
  <c r="M15" i="3"/>
  <c r="I15" i="3"/>
  <c r="H14" i="3"/>
  <c r="G14" i="3"/>
  <c r="D14" i="3"/>
  <c r="F14" i="3" s="1"/>
  <c r="Q13" i="3"/>
  <c r="R13" i="3" s="1"/>
  <c r="P13" i="3"/>
  <c r="O13" i="3"/>
  <c r="M13" i="3"/>
  <c r="I13" i="3"/>
  <c r="J13" i="3" s="1"/>
  <c r="E13" i="3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D13" i="3"/>
  <c r="F13" i="3" s="1"/>
  <c r="N13" i="3" s="1"/>
  <c r="Q12" i="3"/>
  <c r="R12" i="3" s="1"/>
  <c r="P12" i="3"/>
  <c r="O12" i="3"/>
  <c r="M12" i="3"/>
  <c r="I12" i="3"/>
  <c r="E12" i="3"/>
  <c r="F12" i="3" s="1"/>
  <c r="D12" i="3"/>
  <c r="L11" i="3"/>
  <c r="K11" i="3"/>
  <c r="K14" i="3" s="1"/>
  <c r="K27" i="3" s="1"/>
  <c r="I11" i="3"/>
  <c r="I14" i="3" s="1"/>
  <c r="J14" i="3" s="1"/>
  <c r="F11" i="3"/>
  <c r="D20" i="26" l="1"/>
  <c r="G22" i="26"/>
  <c r="G10" i="26"/>
  <c r="G18" i="26"/>
  <c r="J15" i="26"/>
  <c r="D18" i="26"/>
  <c r="J21" i="26"/>
  <c r="J11" i="26"/>
  <c r="G16" i="26"/>
  <c r="D14" i="26"/>
  <c r="G15" i="26"/>
  <c r="J17" i="26"/>
  <c r="G24" i="26"/>
  <c r="D12" i="26"/>
  <c r="G14" i="26"/>
  <c r="J24" i="26"/>
  <c r="G20" i="26"/>
  <c r="J22" i="26"/>
  <c r="D22" i="26"/>
  <c r="M11" i="3"/>
  <c r="N11" i="3" s="1"/>
  <c r="O11" i="3"/>
  <c r="O14" i="3" s="1"/>
  <c r="O27" i="3" s="1"/>
  <c r="D10" i="26"/>
  <c r="D13" i="26"/>
  <c r="D16" i="26"/>
  <c r="D19" i="26"/>
  <c r="G17" i="26"/>
  <c r="G21" i="26"/>
  <c r="J25" i="26"/>
  <c r="G11" i="26"/>
  <c r="G12" i="26"/>
  <c r="J23" i="26"/>
  <c r="J13" i="26"/>
  <c r="J16" i="26"/>
  <c r="J19" i="26"/>
  <c r="D24" i="26"/>
  <c r="N12" i="3"/>
  <c r="J12" i="3"/>
  <c r="I27" i="3"/>
  <c r="P11" i="3"/>
  <c r="P14" i="3" s="1"/>
  <c r="P27" i="3" s="1"/>
  <c r="D15" i="3"/>
  <c r="L14" i="3"/>
  <c r="L27" i="3" s="1"/>
  <c r="Q15" i="3"/>
  <c r="Q19" i="3"/>
  <c r="Q23" i="3"/>
  <c r="J11" i="3"/>
  <c r="M18" i="3"/>
  <c r="M22" i="3"/>
  <c r="M26" i="3"/>
  <c r="G19" i="26"/>
  <c r="J12" i="26"/>
  <c r="J18" i="26"/>
  <c r="D15" i="26"/>
  <c r="D25" i="26"/>
  <c r="G23" i="26"/>
  <c r="D11" i="26"/>
  <c r="J14" i="26"/>
  <c r="D21" i="26"/>
  <c r="D23" i="26"/>
  <c r="G13" i="26"/>
  <c r="J10" i="26"/>
  <c r="D17" i="26"/>
  <c r="J20" i="26"/>
  <c r="G25" i="26"/>
  <c r="Q11" i="3" l="1"/>
  <c r="R11" i="3" s="1"/>
  <c r="M14" i="3"/>
  <c r="N14" i="3" s="1"/>
  <c r="Q26" i="3"/>
  <c r="D16" i="3"/>
  <c r="F15" i="3"/>
  <c r="Q22" i="3"/>
  <c r="Q18" i="3"/>
  <c r="R15" i="3"/>
  <c r="Q14" i="3" l="1"/>
  <c r="R14" i="3" s="1"/>
  <c r="M27" i="3"/>
  <c r="J15" i="3"/>
  <c r="N15" i="3"/>
  <c r="D17" i="3"/>
  <c r="F16" i="3"/>
  <c r="Q27" i="3" l="1"/>
  <c r="N16" i="3"/>
  <c r="J16" i="3"/>
  <c r="R16" i="3"/>
  <c r="D18" i="3"/>
  <c r="F17" i="3"/>
  <c r="N17" i="3" l="1"/>
  <c r="R17" i="3"/>
  <c r="J17" i="3"/>
  <c r="F18" i="3"/>
  <c r="D19" i="3"/>
  <c r="J18" i="3" l="1"/>
  <c r="N18" i="3"/>
  <c r="R18" i="3"/>
  <c r="D20" i="3"/>
  <c r="F19" i="3"/>
  <c r="J19" i="3" l="1"/>
  <c r="N19" i="3"/>
  <c r="R19" i="3"/>
  <c r="D21" i="3"/>
  <c r="F20" i="3"/>
  <c r="N20" i="3" l="1"/>
  <c r="J20" i="3"/>
  <c r="R20" i="3"/>
  <c r="D22" i="3"/>
  <c r="F21" i="3"/>
  <c r="F22" i="3" l="1"/>
  <c r="D23" i="3"/>
  <c r="N21" i="3"/>
  <c r="R21" i="3"/>
  <c r="J21" i="3"/>
  <c r="J22" i="3" l="1"/>
  <c r="N22" i="3"/>
  <c r="R22" i="3"/>
  <c r="D24" i="3"/>
  <c r="F23" i="3"/>
  <c r="D25" i="3" l="1"/>
  <c r="F24" i="3"/>
  <c r="J23" i="3"/>
  <c r="N23" i="3"/>
  <c r="R23" i="3"/>
  <c r="N24" i="3" l="1"/>
  <c r="J24" i="3"/>
  <c r="R24" i="3"/>
  <c r="D26" i="3"/>
  <c r="F25" i="3"/>
  <c r="F26" i="3" l="1"/>
  <c r="D27" i="3"/>
  <c r="N25" i="3"/>
  <c r="R25" i="3"/>
  <c r="J25" i="3"/>
  <c r="F27" i="3" l="1"/>
  <c r="J26" i="3"/>
  <c r="N26" i="3"/>
  <c r="R26" i="3"/>
  <c r="J27" i="3" l="1"/>
  <c r="N27" i="3"/>
  <c r="R27" i="3"/>
</calcChain>
</file>

<file path=xl/sharedStrings.xml><?xml version="1.0" encoding="utf-8"?>
<sst xmlns="http://schemas.openxmlformats.org/spreadsheetml/2006/main" count="90" uniqueCount="54">
  <si>
    <t>download sheet ini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</si>
  <si>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</si>
  <si>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</si>
  <si>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</si>
  <si>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</si>
  <si>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</si>
  <si>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</si>
  <si>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</si>
  <si>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</si>
  <si>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</si>
  <si>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</si>
  <si>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</si>
  <si>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</si>
  <si>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</si>
  <si>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</si>
  <si>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</si>
  <si>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</si>
  <si>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</si>
  <si>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</si>
  <si>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</si>
  <si>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</si>
  <si>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</si>
  <si>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</si>
  <si>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</si>
  <si>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</si>
  <si>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</si>
  <si>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DATA SPM HIPERTENSI KOTA MALANG
PUSKESMAS KEDUNGKANDANG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</si>
  <si>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</si>
  <si>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</si>
  <si>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>CAPAIAN IKK TAHUN 2024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</si>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</sst>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sz val="11"/>
      <color rgb="FF1A1A1A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b/>
      <sz val="14"/>
      <color theme="1"/>
      <name val="Calibri"/>
    </font>
    <font>
      <b/>
      <u/>
      <sz val="14"/>
      <color rgb="FF0000FF"/>
      <name val="Calibri"/>
    </font>
    <font>
      <b/>
      <u/>
      <sz val="12"/>
      <color rgb="FF0000FF"/>
      <name val="Arial Narrow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theme="8"/>
        <bgColor theme="8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0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left"/>
    </xf>
    <xf numFmtId="3" fontId="11" fillId="0" borderId="25" xfId="0" applyNumberFormat="1" applyFont="1" applyBorder="1"/>
    <xf numFmtId="3" fontId="10" fillId="0" borderId="17" xfId="0" applyNumberFormat="1" applyFont="1" applyBorder="1"/>
    <xf numFmtId="3" fontId="10" fillId="6" borderId="25" xfId="0" applyNumberFormat="1" applyFont="1" applyFill="1" applyBorder="1" applyAlignment="1">
      <alignment horizontal="center"/>
    </xf>
    <xf numFmtId="3" fontId="10" fillId="0" borderId="24" xfId="0" applyNumberFormat="1" applyFont="1" applyBorder="1"/>
    <xf numFmtId="3" fontId="10" fillId="6" borderId="26" xfId="0" applyNumberFormat="1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left"/>
    </xf>
    <xf numFmtId="3" fontId="13" fillId="7" borderId="25" xfId="0" applyNumberFormat="1" applyFont="1" applyFill="1" applyBorder="1"/>
    <xf numFmtId="3" fontId="8" fillId="7" borderId="30" xfId="0" applyNumberFormat="1" applyFont="1" applyFill="1" applyBorder="1"/>
    <xf numFmtId="3" fontId="8" fillId="7" borderId="25" xfId="0" applyNumberFormat="1" applyFont="1" applyFill="1" applyBorder="1" applyAlignment="1">
      <alignment horizontal="center"/>
    </xf>
    <xf numFmtId="3" fontId="8" fillId="7" borderId="29" xfId="0" applyNumberFormat="1" applyFont="1" applyFill="1" applyBorder="1"/>
    <xf numFmtId="3" fontId="8" fillId="7" borderId="26" xfId="0" applyNumberFormat="1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left"/>
    </xf>
    <xf numFmtId="3" fontId="12" fillId="0" borderId="26" xfId="0" applyNumberFormat="1" applyFont="1" applyBorder="1"/>
    <xf numFmtId="3" fontId="12" fillId="0" borderId="25" xfId="0" applyNumberFormat="1" applyFont="1" applyBorder="1"/>
    <xf numFmtId="164" fontId="14" fillId="0" borderId="22" xfId="0" applyNumberFormat="1" applyFont="1" applyBorder="1" applyAlignment="1">
      <alignment horizontal="center"/>
    </xf>
    <xf numFmtId="0" fontId="14" fillId="0" borderId="0" xfId="0" applyFont="1"/>
    <xf numFmtId="3" fontId="11" fillId="0" borderId="26" xfId="0" applyNumberFormat="1" applyFont="1" applyBorder="1"/>
    <xf numFmtId="3" fontId="13" fillId="7" borderId="26" xfId="0" applyNumberFormat="1" applyFont="1" applyFill="1" applyBorder="1"/>
    <xf numFmtId="164" fontId="14" fillId="7" borderId="31" xfId="0" applyNumberFormat="1" applyFont="1" applyFill="1" applyBorder="1" applyAlignment="1">
      <alignment horizontal="center"/>
    </xf>
    <xf numFmtId="3" fontId="9" fillId="0" borderId="44" xfId="0" applyNumberFormat="1" applyFont="1" applyBorder="1" applyAlignment="1">
      <alignment horizontal="center"/>
    </xf>
    <xf numFmtId="3" fontId="9" fillId="0" borderId="45" xfId="0" applyNumberFormat="1" applyFont="1" applyBorder="1" applyAlignment="1">
      <alignment horizontal="center"/>
    </xf>
    <xf numFmtId="3" fontId="9" fillId="0" borderId="46" xfId="0" applyNumberFormat="1" applyFont="1" applyBorder="1" applyAlignment="1">
      <alignment horizontal="center"/>
    </xf>
    <xf numFmtId="164" fontId="9" fillId="0" borderId="47" xfId="0" applyNumberFormat="1" applyFont="1" applyBorder="1" applyAlignment="1">
      <alignment horizontal="center"/>
    </xf>
    <xf numFmtId="3" fontId="11" fillId="0" borderId="25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25" xfId="0" applyFont="1" applyBorder="1" applyAlignment="1">
      <alignment horizontal="left"/>
    </xf>
    <xf numFmtId="164" fontId="7" fillId="0" borderId="20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right"/>
    </xf>
    <xf numFmtId="0" fontId="6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6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15" xfId="0" applyFont="1" applyBorder="1"/>
    <xf numFmtId="0" fontId="9" fillId="3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23" xfId="0" applyFont="1" applyBorder="1"/>
    <xf numFmtId="0" fontId="2" fillId="0" borderId="22" xfId="0" applyFont="1" applyBorder="1"/>
    <xf numFmtId="0" fontId="18" fillId="4" borderId="32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2" fillId="0" borderId="18" xfId="0" applyFont="1" applyBorder="1"/>
    <xf numFmtId="0" fontId="9" fillId="0" borderId="38" xfId="0" applyFont="1" applyBorder="1" applyAlignment="1">
      <alignment horizontal="center" vertical="center"/>
    </xf>
    <xf numFmtId="0" fontId="2" fillId="0" borderId="19" xfId="0" applyFont="1" applyBorder="1"/>
    <xf numFmtId="0" fontId="9" fillId="3" borderId="39" xfId="0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41" xfId="0" applyFont="1" applyBorder="1"/>
    <xf numFmtId="0" fontId="9" fillId="3" borderId="39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top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/>
    </xf>
    <xf numFmtId="0" fontId="2" fillId="0" borderId="43" xfId="0" applyFont="1" applyBorder="1"/>
    <xf numFmtId="0" fontId="2" fillId="0" borderId="24" xfId="0" applyFont="1" applyBorder="1"/>
    <xf numFmtId="0" fontId="2" fillId="0" borderId="49" xfId="0" applyFont="1" applyBorder="1"/>
    <xf numFmtId="0" fontId="2" fillId="0" borderId="21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9" fillId="10" borderId="52" xfId="0" applyFont="1" applyFill="1" applyBorder="1" applyAlignment="1">
      <alignment horizontal="center" vertical="center" wrapText="1"/>
    </xf>
    <xf numFmtId="0" fontId="9" fillId="11" borderId="52" xfId="0" applyFont="1" applyFill="1" applyBorder="1" applyAlignment="1">
      <alignment horizontal="center" vertical="center" wrapText="1"/>
    </xf>
    <xf numFmtId="0" fontId="9" fillId="8" borderId="5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9" fillId="9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pY4arJd9Lo41E6tW65SKxpf2-ueaDmwITgkFw9ETzeg/edit?gid=58556940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" sqref="B1:C4"/>
    </sheetView>
  </sheetViews>
  <sheetFormatPr defaultColWidth="11.2109375" defaultRowHeight="15" customHeight="1" x14ac:dyDescent="0.25"/>
  <cols>
    <col min="1" max="1" width="1.85546875" customWidth="1"/>
    <col min="2" max="2" width="5.640625" customWidth="1"/>
    <col min="3" max="3" width="14.78515625" customWidth="1"/>
    <col min="4" max="4" width="11.140625" customWidth="1"/>
    <col min="5" max="5" width="11.5703125" customWidth="1"/>
    <col min="6" max="6" width="10.78515625" customWidth="1"/>
    <col min="7" max="7" width="10.42578125" customWidth="1"/>
    <col min="8" max="8" width="10.78515625" customWidth="1"/>
    <col min="9" max="9" width="9.640625" customWidth="1"/>
    <col min="10" max="10" width="8.35546875" customWidth="1"/>
    <col min="11" max="11" width="10.42578125" hidden="1" customWidth="1"/>
    <col min="12" max="12" width="10.78515625" hidden="1" customWidth="1"/>
    <col min="13" max="13" width="9.640625" hidden="1" customWidth="1"/>
    <col min="14" max="14" width="8.35546875" hidden="1" customWidth="1"/>
    <col min="15" max="15" width="10.42578125" customWidth="1"/>
    <col min="16" max="16" width="10.78515625" customWidth="1"/>
    <col min="17" max="17" width="9.640625" customWidth="1"/>
    <col min="18" max="18" width="8.35546875" customWidth="1"/>
    <col min="19" max="38" width="6.2109375" customWidth="1"/>
  </cols>
  <sheetData>
    <row r="1" spans="2:38" ht="15" customHeight="1" x14ac:dyDescent="0.25">
      <c r="B1" s="87"/>
      <c r="C1" s="57"/>
      <c r="D1" s="88" t="s">
        <v>26</v>
      </c>
      <c r="E1" s="56"/>
      <c r="F1" s="57"/>
      <c r="G1" s="89" t="s">
        <v>27</v>
      </c>
      <c r="H1" s="56"/>
      <c r="I1" s="56"/>
      <c r="J1" s="5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2:38" ht="14.5" x14ac:dyDescent="0.25">
      <c r="B2" s="58"/>
      <c r="C2" s="60"/>
      <c r="D2" s="58"/>
      <c r="E2" s="59"/>
      <c r="F2" s="60"/>
      <c r="G2" s="58"/>
      <c r="H2" s="59"/>
      <c r="I2" s="59"/>
      <c r="J2" s="60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2:38" ht="14.5" x14ac:dyDescent="0.25">
      <c r="B3" s="61"/>
      <c r="C3" s="63"/>
      <c r="D3" s="58"/>
      <c r="E3" s="59"/>
      <c r="F3" s="60"/>
      <c r="G3" s="58"/>
      <c r="H3" s="59"/>
      <c r="I3" s="59"/>
      <c r="J3" s="60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</row>
    <row r="4" spans="2:38" ht="23.25" customHeight="1" x14ac:dyDescent="0.25">
      <c r="B4" s="90"/>
      <c r="C4" s="64"/>
      <c r="D4" s="61"/>
      <c r="E4" s="62"/>
      <c r="F4" s="63"/>
      <c r="G4" s="61"/>
      <c r="H4" s="62"/>
      <c r="I4" s="62"/>
      <c r="J4" s="63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</row>
    <row r="5" spans="2:38" ht="15.5" x14ac:dyDescent="0.25">
      <c r="B5" s="91" t="s">
        <v>1</v>
      </c>
      <c r="C5" s="92" t="s">
        <v>2</v>
      </c>
      <c r="D5" s="93" t="s">
        <v>3</v>
      </c>
      <c r="E5" s="70"/>
      <c r="F5" s="71"/>
      <c r="G5" s="69" t="s">
        <v>4</v>
      </c>
      <c r="H5" s="70"/>
      <c r="I5" s="70"/>
      <c r="J5" s="71"/>
      <c r="K5" s="75" t="s">
        <v>28</v>
      </c>
      <c r="L5" s="70"/>
      <c r="M5" s="70"/>
      <c r="N5" s="71"/>
      <c r="O5" s="76" t="s">
        <v>5</v>
      </c>
      <c r="P5" s="70"/>
      <c r="Q5" s="70"/>
      <c r="R5" s="71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2:38" ht="15.5" x14ac:dyDescent="0.35">
      <c r="B6" s="67"/>
      <c r="C6" s="68"/>
      <c r="D6" s="72"/>
      <c r="E6" s="73"/>
      <c r="F6" s="74"/>
      <c r="G6" s="72"/>
      <c r="H6" s="73"/>
      <c r="I6" s="73"/>
      <c r="J6" s="74"/>
      <c r="K6" s="72"/>
      <c r="L6" s="73"/>
      <c r="M6" s="73"/>
      <c r="N6" s="74"/>
      <c r="O6" s="72"/>
      <c r="P6" s="73"/>
      <c r="Q6" s="73"/>
      <c r="R6" s="74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2:38" ht="15.5" x14ac:dyDescent="0.35">
      <c r="B7" s="78"/>
      <c r="C7" s="80"/>
      <c r="D7" s="22" t="s">
        <v>6</v>
      </c>
      <c r="E7" s="23" t="s">
        <v>7</v>
      </c>
      <c r="F7" s="24" t="s">
        <v>8</v>
      </c>
      <c r="G7" s="22" t="s">
        <v>6</v>
      </c>
      <c r="H7" s="23" t="s">
        <v>7</v>
      </c>
      <c r="I7" s="23" t="s">
        <v>8</v>
      </c>
      <c r="J7" s="25" t="s">
        <v>9</v>
      </c>
      <c r="K7" s="26" t="s">
        <v>6</v>
      </c>
      <c r="L7" s="27" t="s">
        <v>7</v>
      </c>
      <c r="M7" s="27" t="s">
        <v>8</v>
      </c>
      <c r="N7" s="28" t="s">
        <v>9</v>
      </c>
      <c r="O7" s="29" t="s">
        <v>6</v>
      </c>
      <c r="P7" s="30" t="s">
        <v>7</v>
      </c>
      <c r="Q7" s="30" t="s">
        <v>8</v>
      </c>
      <c r="R7" s="31" t="s">
        <v>9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2:38" ht="15.75" hidden="1" customHeight="1" x14ac:dyDescent="0.25">
      <c r="B8" s="77" t="s">
        <v>1</v>
      </c>
      <c r="C8" s="79" t="s">
        <v>2</v>
      </c>
      <c r="D8" s="81" t="s">
        <v>3</v>
      </c>
      <c r="E8" s="82"/>
      <c r="F8" s="83"/>
      <c r="G8" s="84" t="s">
        <v>4</v>
      </c>
      <c r="H8" s="82"/>
      <c r="I8" s="82"/>
      <c r="J8" s="83"/>
      <c r="K8" s="85" t="s">
        <v>28</v>
      </c>
      <c r="L8" s="82"/>
      <c r="M8" s="82"/>
      <c r="N8" s="83"/>
      <c r="O8" s="86" t="s">
        <v>5</v>
      </c>
      <c r="P8" s="82"/>
      <c r="Q8" s="82"/>
      <c r="R8" s="83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2:38" ht="15.5" hidden="1" x14ac:dyDescent="0.35">
      <c r="B9" s="67"/>
      <c r="C9" s="68"/>
      <c r="D9" s="72"/>
      <c r="E9" s="73"/>
      <c r="F9" s="74"/>
      <c r="G9" s="72"/>
      <c r="H9" s="73"/>
      <c r="I9" s="73"/>
      <c r="J9" s="74"/>
      <c r="K9" s="72"/>
      <c r="L9" s="73"/>
      <c r="M9" s="73"/>
      <c r="N9" s="74"/>
      <c r="O9" s="72"/>
      <c r="P9" s="73"/>
      <c r="Q9" s="73"/>
      <c r="R9" s="74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2:38" ht="15.5" hidden="1" x14ac:dyDescent="0.35">
      <c r="B10" s="78"/>
      <c r="C10" s="80"/>
      <c r="D10" s="22" t="s">
        <v>6</v>
      </c>
      <c r="E10" s="23" t="s">
        <v>7</v>
      </c>
      <c r="F10" s="24" t="s">
        <v>8</v>
      </c>
      <c r="G10" s="22" t="s">
        <v>6</v>
      </c>
      <c r="H10" s="23" t="s">
        <v>7</v>
      </c>
      <c r="I10" s="23" t="s">
        <v>8</v>
      </c>
      <c r="J10" s="25" t="s">
        <v>9</v>
      </c>
      <c r="K10" s="26" t="s">
        <v>6</v>
      </c>
      <c r="L10" s="27" t="s">
        <v>7</v>
      </c>
      <c r="M10" s="27" t="s">
        <v>8</v>
      </c>
      <c r="N10" s="28" t="s">
        <v>9</v>
      </c>
      <c r="O10" s="29" t="s">
        <v>6</v>
      </c>
      <c r="P10" s="30" t="s">
        <v>7</v>
      </c>
      <c r="Q10" s="30" t="s">
        <v>8</v>
      </c>
      <c r="R10" s="31" t="s">
        <v>9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2:38" ht="15.5" x14ac:dyDescent="0.35">
      <c r="B11" s="4">
        <v>1</v>
      </c>
      <c r="C11" s="32" t="s">
        <v>10</v>
      </c>
      <c r="D11" s="33">
        <v>2662</v>
      </c>
      <c r="E11" s="34">
        <v>2636</v>
      </c>
      <c r="F11" s="7">
        <f t="shared" ref="F11:F26" si="0">D11+E11</f>
        <v>5298</v>
      </c>
      <c r="G11" s="10">
        <v>271</v>
      </c>
      <c r="H11" s="8">
        <v>336</v>
      </c>
      <c r="I11" s="9">
        <f t="shared" ref="I11:I13" si="1">G11+H11</f>
        <v>607</v>
      </c>
      <c r="J11" s="35">
        <f t="shared" ref="J11:J27" si="2">I11/F11*100</f>
        <v>11.457153642884107</v>
      </c>
      <c r="K11" s="10">
        <f ca="1">IFERROR(__xludf.DUMMYFUNCTION("IMPORTRANGE(""https://docs.google.com/spreadsheets/d/1pY4arJd9Lo41E6tW65SKxpf2-ueaDmwITgkFw9ETzeg/edit#gid=630732817"",""CAPAIAN FKTP PER BULAN PER PUSK!P8:Q8"")"),0)</f>
        <v>0</v>
      </c>
      <c r="L11" s="8">
        <f ca="1">IFERROR(__xludf.DUMMYFUNCTION("""COMPUTED_VALUE"""),0)</f>
        <v>0</v>
      </c>
      <c r="M11" s="9">
        <f t="shared" ref="M11:M13" ca="1" si="3">K11+L11</f>
        <v>0</v>
      </c>
      <c r="N11" s="35">
        <f t="shared" ref="N11:N27" ca="1" si="4">M11/F11*100</f>
        <v>0</v>
      </c>
      <c r="O11" s="10">
        <f t="shared" ref="O11:P11" ca="1" si="5">SUM(G11,K11)</f>
        <v>271</v>
      </c>
      <c r="P11" s="8">
        <f t="shared" ca="1" si="5"/>
        <v>336</v>
      </c>
      <c r="Q11" s="9">
        <f t="shared" ref="Q11:Q13" ca="1" si="6">O11+P11</f>
        <v>607</v>
      </c>
      <c r="R11" s="35">
        <f t="shared" ref="R11:R27" ca="1" si="7">Q11/F11*100</f>
        <v>11.457153642884107</v>
      </c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spans="2:38" ht="15.5" x14ac:dyDescent="0.35">
      <c r="B12" s="4">
        <v>2</v>
      </c>
      <c r="C12" s="5" t="s">
        <v>11</v>
      </c>
      <c r="D12" s="37">
        <f t="shared" ref="D12:E12" si="8">D11</f>
        <v>2662</v>
      </c>
      <c r="E12" s="6">
        <f t="shared" si="8"/>
        <v>2636</v>
      </c>
      <c r="F12" s="7">
        <f t="shared" si="0"/>
        <v>5298</v>
      </c>
      <c r="G12" s="10">
        <v>257</v>
      </c>
      <c r="H12" s="8">
        <v>380</v>
      </c>
      <c r="I12" s="9">
        <f t="shared" si="1"/>
        <v>637</v>
      </c>
      <c r="J12" s="35">
        <f t="shared" si="2"/>
        <v>12.023405058512646</v>
      </c>
      <c r="K12" s="10"/>
      <c r="L12" s="8"/>
      <c r="M12" s="9">
        <f t="shared" si="3"/>
        <v>0</v>
      </c>
      <c r="N12" s="35">
        <f t="shared" si="4"/>
        <v>0</v>
      </c>
      <c r="O12" s="10">
        <f t="shared" ref="O12:P12" si="9">SUM(G12,K12)</f>
        <v>257</v>
      </c>
      <c r="P12" s="8">
        <f t="shared" si="9"/>
        <v>380</v>
      </c>
      <c r="Q12" s="9">
        <f t="shared" si="6"/>
        <v>637</v>
      </c>
      <c r="R12" s="35">
        <f t="shared" si="7"/>
        <v>12.023405058512646</v>
      </c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spans="2:38" ht="15.5" x14ac:dyDescent="0.35">
      <c r="B13" s="4">
        <v>3</v>
      </c>
      <c r="C13" s="5" t="s">
        <v>12</v>
      </c>
      <c r="D13" s="37">
        <f t="shared" ref="D13:E13" si="10">D12</f>
        <v>2662</v>
      </c>
      <c r="E13" s="6">
        <f t="shared" si="10"/>
        <v>2636</v>
      </c>
      <c r="F13" s="7">
        <f t="shared" si="0"/>
        <v>5298</v>
      </c>
      <c r="G13" s="10">
        <v>204</v>
      </c>
      <c r="H13" s="8">
        <v>266</v>
      </c>
      <c r="I13" s="9">
        <f t="shared" si="1"/>
        <v>470</v>
      </c>
      <c r="J13" s="35">
        <f t="shared" si="2"/>
        <v>8.871272178180444</v>
      </c>
      <c r="K13" s="10"/>
      <c r="L13" s="8"/>
      <c r="M13" s="9">
        <f t="shared" si="3"/>
        <v>0</v>
      </c>
      <c r="N13" s="35">
        <f t="shared" si="4"/>
        <v>0</v>
      </c>
      <c r="O13" s="10">
        <f t="shared" ref="O13:P13" si="11">SUM(G13,K13)</f>
        <v>204</v>
      </c>
      <c r="P13" s="8">
        <f t="shared" si="11"/>
        <v>266</v>
      </c>
      <c r="Q13" s="9">
        <f t="shared" si="6"/>
        <v>470</v>
      </c>
      <c r="R13" s="35">
        <f t="shared" si="7"/>
        <v>8.871272178180444</v>
      </c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spans="2:38" ht="15.5" x14ac:dyDescent="0.35">
      <c r="B14" s="11">
        <v>4</v>
      </c>
      <c r="C14" s="12" t="s">
        <v>13</v>
      </c>
      <c r="D14" s="38">
        <f t="shared" ref="D14:E14" si="12">D13</f>
        <v>2662</v>
      </c>
      <c r="E14" s="13">
        <f t="shared" si="12"/>
        <v>2636</v>
      </c>
      <c r="F14" s="14">
        <f t="shared" si="0"/>
        <v>5298</v>
      </c>
      <c r="G14" s="17">
        <f t="shared" ref="G14:I14" si="13">SUM(G11:G13)</f>
        <v>732</v>
      </c>
      <c r="H14" s="15">
        <f t="shared" si="13"/>
        <v>982</v>
      </c>
      <c r="I14" s="16">
        <f t="shared" si="13"/>
        <v>1714</v>
      </c>
      <c r="J14" s="39">
        <f t="shared" si="2"/>
        <v>32.3518308795772</v>
      </c>
      <c r="K14" s="17">
        <f t="shared" ref="K14:M14" ca="1" si="14">SUM(K11:K13)</f>
        <v>0</v>
      </c>
      <c r="L14" s="15">
        <f t="shared" ca="1" si="14"/>
        <v>0</v>
      </c>
      <c r="M14" s="16">
        <f t="shared" ca="1" si="14"/>
        <v>0</v>
      </c>
      <c r="N14" s="39">
        <f t="shared" ca="1" si="4"/>
        <v>0</v>
      </c>
      <c r="O14" s="17">
        <f t="shared" ref="O14:Q14" ca="1" si="15">SUM(O11:O13)</f>
        <v>732</v>
      </c>
      <c r="P14" s="15">
        <f t="shared" ca="1" si="15"/>
        <v>982</v>
      </c>
      <c r="Q14" s="16">
        <f t="shared" ca="1" si="15"/>
        <v>1714</v>
      </c>
      <c r="R14" s="39">
        <f t="shared" ca="1" si="7"/>
        <v>32.3518308795772</v>
      </c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pans="2:38" ht="15.5" x14ac:dyDescent="0.35">
      <c r="B15" s="4">
        <v>5</v>
      </c>
      <c r="C15" s="5" t="s">
        <v>14</v>
      </c>
      <c r="D15" s="37">
        <f t="shared" ref="D15:E15" si="16">D14</f>
        <v>2662</v>
      </c>
      <c r="E15" s="6">
        <f t="shared" si="16"/>
        <v>2636</v>
      </c>
      <c r="F15" s="7">
        <f t="shared" si="0"/>
        <v>5298</v>
      </c>
      <c r="G15" s="10">
        <v>30</v>
      </c>
      <c r="H15" s="8">
        <v>51</v>
      </c>
      <c r="I15" s="9">
        <f t="shared" ref="I15:I17" si="17">G15+H15</f>
        <v>81</v>
      </c>
      <c r="J15" s="35">
        <f t="shared" si="2"/>
        <v>1.5288788221970555</v>
      </c>
      <c r="K15" s="10"/>
      <c r="L15" s="8"/>
      <c r="M15" s="9">
        <f t="shared" ref="M15:M17" si="18">K15+L15</f>
        <v>0</v>
      </c>
      <c r="N15" s="35">
        <f t="shared" si="4"/>
        <v>0</v>
      </c>
      <c r="O15" s="10">
        <f t="shared" ref="O15:P15" si="19">SUM(G15,K15)</f>
        <v>30</v>
      </c>
      <c r="P15" s="8">
        <f t="shared" si="19"/>
        <v>51</v>
      </c>
      <c r="Q15" s="9">
        <f t="shared" ref="Q15:Q17" si="20">O15+P15</f>
        <v>81</v>
      </c>
      <c r="R15" s="35">
        <f t="shared" si="7"/>
        <v>1.5288788221970555</v>
      </c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spans="2:38" ht="15.5" x14ac:dyDescent="0.35">
      <c r="B16" s="4">
        <v>6</v>
      </c>
      <c r="C16" s="5" t="s">
        <v>15</v>
      </c>
      <c r="D16" s="37">
        <f t="shared" ref="D16:E16" si="21">D15</f>
        <v>2662</v>
      </c>
      <c r="E16" s="6">
        <f t="shared" si="21"/>
        <v>2636</v>
      </c>
      <c r="F16" s="7">
        <f t="shared" si="0"/>
        <v>5298</v>
      </c>
      <c r="G16" s="10">
        <v>91</v>
      </c>
      <c r="H16" s="8">
        <v>124</v>
      </c>
      <c r="I16" s="9">
        <f t="shared" si="17"/>
        <v>215</v>
      </c>
      <c r="J16" s="35">
        <f t="shared" si="2"/>
        <v>4.0581351453378636</v>
      </c>
      <c r="K16" s="10"/>
      <c r="L16" s="8"/>
      <c r="M16" s="9">
        <f t="shared" si="18"/>
        <v>0</v>
      </c>
      <c r="N16" s="35">
        <f t="shared" si="4"/>
        <v>0</v>
      </c>
      <c r="O16" s="10">
        <f t="shared" ref="O16:P16" si="22">SUM(G16,K16)</f>
        <v>91</v>
      </c>
      <c r="P16" s="8">
        <f t="shared" si="22"/>
        <v>124</v>
      </c>
      <c r="Q16" s="9">
        <f t="shared" si="20"/>
        <v>215</v>
      </c>
      <c r="R16" s="35">
        <f t="shared" si="7"/>
        <v>4.0581351453378636</v>
      </c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spans="2:38" ht="15.5" x14ac:dyDescent="0.35">
      <c r="B17" s="18">
        <v>7</v>
      </c>
      <c r="C17" s="5" t="s">
        <v>16</v>
      </c>
      <c r="D17" s="37">
        <f t="shared" ref="D17:E17" si="23">D16</f>
        <v>2662</v>
      </c>
      <c r="E17" s="6">
        <f t="shared" si="23"/>
        <v>2636</v>
      </c>
      <c r="F17" s="7">
        <f t="shared" si="0"/>
        <v>5298</v>
      </c>
      <c r="G17" s="10">
        <v>198</v>
      </c>
      <c r="H17" s="8">
        <v>343</v>
      </c>
      <c r="I17" s="9">
        <f t="shared" si="17"/>
        <v>541</v>
      </c>
      <c r="J17" s="35">
        <f t="shared" si="2"/>
        <v>10.211400528501322</v>
      </c>
      <c r="K17" s="10"/>
      <c r="L17" s="8"/>
      <c r="M17" s="9">
        <f t="shared" si="18"/>
        <v>0</v>
      </c>
      <c r="N17" s="35">
        <f t="shared" si="4"/>
        <v>0</v>
      </c>
      <c r="O17" s="10">
        <f t="shared" ref="O17:P17" si="24">SUM(G17,K17)</f>
        <v>198</v>
      </c>
      <c r="P17" s="8">
        <f t="shared" si="24"/>
        <v>343</v>
      </c>
      <c r="Q17" s="9">
        <f t="shared" si="20"/>
        <v>541</v>
      </c>
      <c r="R17" s="35">
        <f t="shared" si="7"/>
        <v>10.211400528501322</v>
      </c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2:38" ht="15.5" x14ac:dyDescent="0.35">
      <c r="B18" s="11">
        <v>8</v>
      </c>
      <c r="C18" s="12" t="s">
        <v>17</v>
      </c>
      <c r="D18" s="38">
        <f t="shared" ref="D18:E18" si="25">D17</f>
        <v>2662</v>
      </c>
      <c r="E18" s="13">
        <f t="shared" si="25"/>
        <v>2636</v>
      </c>
      <c r="F18" s="14">
        <f t="shared" si="0"/>
        <v>5298</v>
      </c>
      <c r="G18" s="17">
        <f t="shared" ref="G18:I18" si="26">SUM(G15:G17)</f>
        <v>319</v>
      </c>
      <c r="H18" s="15">
        <f t="shared" si="26"/>
        <v>518</v>
      </c>
      <c r="I18" s="16">
        <f t="shared" si="26"/>
        <v>837</v>
      </c>
      <c r="J18" s="39">
        <f t="shared" si="2"/>
        <v>15.798414496036239</v>
      </c>
      <c r="K18" s="17">
        <f t="shared" ref="K18:M18" si="27">SUM(K15:K17)</f>
        <v>0</v>
      </c>
      <c r="L18" s="15">
        <f t="shared" si="27"/>
        <v>0</v>
      </c>
      <c r="M18" s="16">
        <f t="shared" si="27"/>
        <v>0</v>
      </c>
      <c r="N18" s="39">
        <f t="shared" si="4"/>
        <v>0</v>
      </c>
      <c r="O18" s="17">
        <f t="shared" ref="O18:Q18" si="28">SUM(O15:O17)</f>
        <v>319</v>
      </c>
      <c r="P18" s="15">
        <f t="shared" si="28"/>
        <v>518</v>
      </c>
      <c r="Q18" s="16">
        <f t="shared" si="28"/>
        <v>837</v>
      </c>
      <c r="R18" s="39">
        <f t="shared" si="7"/>
        <v>15.798414496036239</v>
      </c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2:38" ht="15.5" x14ac:dyDescent="0.35">
      <c r="B19" s="4">
        <v>9</v>
      </c>
      <c r="C19" s="5" t="s">
        <v>18</v>
      </c>
      <c r="D19" s="37">
        <f t="shared" ref="D19:E19" si="29">D18</f>
        <v>2662</v>
      </c>
      <c r="E19" s="6">
        <f t="shared" si="29"/>
        <v>2636</v>
      </c>
      <c r="F19" s="7">
        <f t="shared" si="0"/>
        <v>5298</v>
      </c>
      <c r="G19" s="10">
        <v>154</v>
      </c>
      <c r="H19" s="8">
        <v>198</v>
      </c>
      <c r="I19" s="9">
        <f t="shared" ref="I19:I21" si="30">G19+H19</f>
        <v>352</v>
      </c>
      <c r="J19" s="35">
        <f t="shared" si="2"/>
        <v>6.6440166100415254</v>
      </c>
      <c r="K19" s="10"/>
      <c r="L19" s="8"/>
      <c r="M19" s="9">
        <f t="shared" ref="M19:M21" si="31">K19+L19</f>
        <v>0</v>
      </c>
      <c r="N19" s="35">
        <f t="shared" si="4"/>
        <v>0</v>
      </c>
      <c r="O19" s="10">
        <f t="shared" ref="O19:P19" si="32">SUM(G19,K19)</f>
        <v>154</v>
      </c>
      <c r="P19" s="8">
        <f t="shared" si="32"/>
        <v>198</v>
      </c>
      <c r="Q19" s="9">
        <f t="shared" ref="Q19:Q21" si="33">O19+P19</f>
        <v>352</v>
      </c>
      <c r="R19" s="35">
        <f t="shared" si="7"/>
        <v>6.6440166100415254</v>
      </c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2:38" ht="15.5" x14ac:dyDescent="0.35">
      <c r="B20" s="4">
        <v>10</v>
      </c>
      <c r="C20" s="5" t="s">
        <v>19</v>
      </c>
      <c r="D20" s="37">
        <f t="shared" ref="D20:E20" si="34">D19</f>
        <v>2662</v>
      </c>
      <c r="E20" s="6">
        <f t="shared" si="34"/>
        <v>2636</v>
      </c>
      <c r="F20" s="7">
        <f t="shared" si="0"/>
        <v>5298</v>
      </c>
      <c r="G20" s="10">
        <v>168</v>
      </c>
      <c r="H20" s="8">
        <v>281</v>
      </c>
      <c r="I20" s="9">
        <f t="shared" si="30"/>
        <v>449</v>
      </c>
      <c r="J20" s="35">
        <f t="shared" si="2"/>
        <v>8.4748961872404696</v>
      </c>
      <c r="K20" s="10"/>
      <c r="L20" s="8"/>
      <c r="M20" s="9">
        <f t="shared" si="31"/>
        <v>0</v>
      </c>
      <c r="N20" s="35">
        <f t="shared" si="4"/>
        <v>0</v>
      </c>
      <c r="O20" s="10">
        <f t="shared" ref="O20:P20" si="35">SUM(G20,K20)</f>
        <v>168</v>
      </c>
      <c r="P20" s="8">
        <f t="shared" si="35"/>
        <v>281</v>
      </c>
      <c r="Q20" s="9">
        <f t="shared" si="33"/>
        <v>449</v>
      </c>
      <c r="R20" s="35">
        <f t="shared" si="7"/>
        <v>8.4748961872404696</v>
      </c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2:38" ht="15.75" customHeight="1" x14ac:dyDescent="0.35">
      <c r="B21" s="4">
        <v>11</v>
      </c>
      <c r="C21" s="5" t="s">
        <v>20</v>
      </c>
      <c r="D21" s="37">
        <f t="shared" ref="D21:E21" si="36">D20</f>
        <v>2662</v>
      </c>
      <c r="E21" s="6">
        <f t="shared" si="36"/>
        <v>2636</v>
      </c>
      <c r="F21" s="7">
        <f t="shared" si="0"/>
        <v>5298</v>
      </c>
      <c r="G21" s="10">
        <v>248</v>
      </c>
      <c r="H21" s="8">
        <v>227</v>
      </c>
      <c r="I21" s="9">
        <f t="shared" si="30"/>
        <v>475</v>
      </c>
      <c r="J21" s="35">
        <f t="shared" si="2"/>
        <v>8.9656474141185356</v>
      </c>
      <c r="K21" s="10"/>
      <c r="L21" s="8"/>
      <c r="M21" s="9">
        <f t="shared" si="31"/>
        <v>0</v>
      </c>
      <c r="N21" s="35">
        <f t="shared" si="4"/>
        <v>0</v>
      </c>
      <c r="O21" s="10">
        <f t="shared" ref="O21:P21" si="37">SUM(G21,K21)</f>
        <v>248</v>
      </c>
      <c r="P21" s="8">
        <f t="shared" si="37"/>
        <v>227</v>
      </c>
      <c r="Q21" s="9">
        <f t="shared" si="33"/>
        <v>475</v>
      </c>
      <c r="R21" s="35">
        <f t="shared" si="7"/>
        <v>8.9656474141185356</v>
      </c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spans="2:38" ht="15.75" customHeight="1" x14ac:dyDescent="0.35">
      <c r="B22" s="11">
        <v>12</v>
      </c>
      <c r="C22" s="12" t="s">
        <v>21</v>
      </c>
      <c r="D22" s="38">
        <f t="shared" ref="D22:E22" si="38">D21</f>
        <v>2662</v>
      </c>
      <c r="E22" s="13">
        <f t="shared" si="38"/>
        <v>2636</v>
      </c>
      <c r="F22" s="14">
        <f t="shared" si="0"/>
        <v>5298</v>
      </c>
      <c r="G22" s="17">
        <f t="shared" ref="G22:I22" si="39">SUM(G19:G21)</f>
        <v>570</v>
      </c>
      <c r="H22" s="15">
        <f t="shared" si="39"/>
        <v>706</v>
      </c>
      <c r="I22" s="16">
        <f t="shared" si="39"/>
        <v>1276</v>
      </c>
      <c r="J22" s="39">
        <f t="shared" si="2"/>
        <v>24.084560211400529</v>
      </c>
      <c r="K22" s="17">
        <f t="shared" ref="K22:M22" si="40">SUM(K19:K21)</f>
        <v>0</v>
      </c>
      <c r="L22" s="15">
        <f t="shared" si="40"/>
        <v>0</v>
      </c>
      <c r="M22" s="16">
        <f t="shared" si="40"/>
        <v>0</v>
      </c>
      <c r="N22" s="39">
        <f t="shared" si="4"/>
        <v>0</v>
      </c>
      <c r="O22" s="17">
        <f t="shared" ref="O22:Q22" si="41">SUM(O19:O21)</f>
        <v>570</v>
      </c>
      <c r="P22" s="15">
        <f t="shared" si="41"/>
        <v>706</v>
      </c>
      <c r="Q22" s="16">
        <f t="shared" si="41"/>
        <v>1276</v>
      </c>
      <c r="R22" s="39">
        <f t="shared" si="7"/>
        <v>24.084560211400529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</row>
    <row r="23" spans="2:38" ht="15.75" customHeight="1" x14ac:dyDescent="0.35">
      <c r="B23" s="4">
        <v>13</v>
      </c>
      <c r="C23" s="5" t="s">
        <v>22</v>
      </c>
      <c r="D23" s="37">
        <f t="shared" ref="D23:E23" si="42">D22</f>
        <v>2662</v>
      </c>
      <c r="E23" s="6">
        <f t="shared" si="42"/>
        <v>2636</v>
      </c>
      <c r="F23" s="7">
        <f t="shared" si="0"/>
        <v>5298</v>
      </c>
      <c r="G23" s="10">
        <v>190</v>
      </c>
      <c r="H23" s="8">
        <v>359</v>
      </c>
      <c r="I23" s="9">
        <f t="shared" ref="I23:I25" si="43">G23+H23</f>
        <v>549</v>
      </c>
      <c r="J23" s="35">
        <f t="shared" si="2"/>
        <v>10.362400906002266</v>
      </c>
      <c r="K23" s="10"/>
      <c r="L23" s="8"/>
      <c r="M23" s="9">
        <f t="shared" ref="M23:M25" si="44">K23+L23</f>
        <v>0</v>
      </c>
      <c r="N23" s="35">
        <f t="shared" si="4"/>
        <v>0</v>
      </c>
      <c r="O23" s="10">
        <f t="shared" ref="O23:P23" si="45">SUM(G23,K23)</f>
        <v>190</v>
      </c>
      <c r="P23" s="8">
        <f t="shared" si="45"/>
        <v>359</v>
      </c>
      <c r="Q23" s="9">
        <f t="shared" ref="Q23:Q25" si="46">O23+P23</f>
        <v>549</v>
      </c>
      <c r="R23" s="35">
        <f t="shared" si="7"/>
        <v>10.362400906002266</v>
      </c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2:38" ht="15.75" customHeight="1" x14ac:dyDescent="0.35">
      <c r="B24" s="4">
        <v>14</v>
      </c>
      <c r="C24" s="5" t="s">
        <v>23</v>
      </c>
      <c r="D24" s="37">
        <f t="shared" ref="D24:E24" si="47">D23</f>
        <v>2662</v>
      </c>
      <c r="E24" s="6">
        <f t="shared" si="47"/>
        <v>2636</v>
      </c>
      <c r="F24" s="7">
        <f t="shared" si="0"/>
        <v>5298</v>
      </c>
      <c r="G24" s="10">
        <v>121</v>
      </c>
      <c r="H24" s="8">
        <v>206</v>
      </c>
      <c r="I24" s="9">
        <f t="shared" si="43"/>
        <v>327</v>
      </c>
      <c r="J24" s="35">
        <f t="shared" si="2"/>
        <v>6.1721404303510763</v>
      </c>
      <c r="K24" s="10"/>
      <c r="L24" s="8"/>
      <c r="M24" s="9">
        <f t="shared" si="44"/>
        <v>0</v>
      </c>
      <c r="N24" s="35">
        <f t="shared" si="4"/>
        <v>0</v>
      </c>
      <c r="O24" s="10">
        <f t="shared" ref="O24:P24" si="48">SUM(G24,K24)</f>
        <v>121</v>
      </c>
      <c r="P24" s="8">
        <f t="shared" si="48"/>
        <v>206</v>
      </c>
      <c r="Q24" s="9">
        <f t="shared" si="46"/>
        <v>327</v>
      </c>
      <c r="R24" s="35">
        <f t="shared" si="7"/>
        <v>6.1721404303510763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2:38" ht="15.75" customHeight="1" x14ac:dyDescent="0.35">
      <c r="B25" s="4">
        <v>15</v>
      </c>
      <c r="C25" s="5" t="s">
        <v>24</v>
      </c>
      <c r="D25" s="37">
        <f t="shared" ref="D25:E25" si="49">D24</f>
        <v>2662</v>
      </c>
      <c r="E25" s="6">
        <f t="shared" si="49"/>
        <v>2636</v>
      </c>
      <c r="F25" s="7">
        <f t="shared" si="0"/>
        <v>5298</v>
      </c>
      <c r="G25" s="10">
        <v>102</v>
      </c>
      <c r="H25" s="8">
        <v>187</v>
      </c>
      <c r="I25" s="9">
        <f t="shared" si="43"/>
        <v>289</v>
      </c>
      <c r="J25" s="35">
        <f t="shared" si="2"/>
        <v>5.4548886372215932</v>
      </c>
      <c r="K25" s="10"/>
      <c r="L25" s="8"/>
      <c r="M25" s="9">
        <f t="shared" si="44"/>
        <v>0</v>
      </c>
      <c r="N25" s="35">
        <f t="shared" si="4"/>
        <v>0</v>
      </c>
      <c r="O25" s="10">
        <f t="shared" ref="O25:P25" si="50">SUM(G25,K25)</f>
        <v>102</v>
      </c>
      <c r="P25" s="8">
        <f t="shared" si="50"/>
        <v>187</v>
      </c>
      <c r="Q25" s="9">
        <f t="shared" si="46"/>
        <v>289</v>
      </c>
      <c r="R25" s="35">
        <f t="shared" si="7"/>
        <v>5.4548886372215932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2:38" ht="15.75" customHeight="1" x14ac:dyDescent="0.35">
      <c r="B26" s="11">
        <v>16</v>
      </c>
      <c r="C26" s="12" t="s">
        <v>25</v>
      </c>
      <c r="D26" s="38">
        <f t="shared" ref="D26:E26" si="51">D25</f>
        <v>2662</v>
      </c>
      <c r="E26" s="13">
        <f t="shared" si="51"/>
        <v>2636</v>
      </c>
      <c r="F26" s="14">
        <f t="shared" si="0"/>
        <v>5298</v>
      </c>
      <c r="G26" s="17">
        <f t="shared" ref="G26:I26" si="52">SUM(G23:G25)</f>
        <v>413</v>
      </c>
      <c r="H26" s="15">
        <f t="shared" si="52"/>
        <v>752</v>
      </c>
      <c r="I26" s="16">
        <f t="shared" si="52"/>
        <v>1165</v>
      </c>
      <c r="J26" s="39">
        <f t="shared" si="2"/>
        <v>21.989429973574932</v>
      </c>
      <c r="K26" s="17">
        <f t="shared" ref="K26:M26" si="53">SUM(K23:K25)</f>
        <v>0</v>
      </c>
      <c r="L26" s="15">
        <f t="shared" si="53"/>
        <v>0</v>
      </c>
      <c r="M26" s="16">
        <f t="shared" si="53"/>
        <v>0</v>
      </c>
      <c r="N26" s="39">
        <f t="shared" si="4"/>
        <v>0</v>
      </c>
      <c r="O26" s="17">
        <f t="shared" ref="O26:Q26" si="54">SUM(O23:O25)</f>
        <v>413</v>
      </c>
      <c r="P26" s="15">
        <f t="shared" si="54"/>
        <v>752</v>
      </c>
      <c r="Q26" s="16">
        <f t="shared" si="54"/>
        <v>1165</v>
      </c>
      <c r="R26" s="39">
        <f t="shared" si="7"/>
        <v>21.989429973574932</v>
      </c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2:38" ht="15.75" customHeight="1" x14ac:dyDescent="0.35">
      <c r="B27" s="94" t="s">
        <v>8</v>
      </c>
      <c r="C27" s="95"/>
      <c r="D27" s="40">
        <f t="shared" ref="D27:F27" si="55">D26</f>
        <v>2662</v>
      </c>
      <c r="E27" s="41">
        <f t="shared" si="55"/>
        <v>2636</v>
      </c>
      <c r="F27" s="42">
        <f t="shared" si="55"/>
        <v>5298</v>
      </c>
      <c r="G27" s="40">
        <f t="shared" ref="G27:I27" si="56">SUM(G26,G22,G18,G14)</f>
        <v>2034</v>
      </c>
      <c r="H27" s="41">
        <f t="shared" si="56"/>
        <v>2958</v>
      </c>
      <c r="I27" s="41">
        <f t="shared" si="56"/>
        <v>4992</v>
      </c>
      <c r="J27" s="43">
        <f t="shared" si="2"/>
        <v>94.224235560588895</v>
      </c>
      <c r="K27" s="40">
        <f t="shared" ref="K27:M27" ca="1" si="57">SUM(K26,K22,K18,K14)</f>
        <v>0</v>
      </c>
      <c r="L27" s="41">
        <f t="shared" ca="1" si="57"/>
        <v>0</v>
      </c>
      <c r="M27" s="41">
        <f t="shared" ca="1" si="57"/>
        <v>0</v>
      </c>
      <c r="N27" s="43">
        <f t="shared" ca="1" si="4"/>
        <v>0</v>
      </c>
      <c r="O27" s="40">
        <f t="shared" ref="O27:Q27" ca="1" si="58">SUM(O26,O22,O18,O14)</f>
        <v>2034</v>
      </c>
      <c r="P27" s="41">
        <f t="shared" ca="1" si="58"/>
        <v>2958</v>
      </c>
      <c r="Q27" s="41">
        <f t="shared" ca="1" si="58"/>
        <v>4992</v>
      </c>
      <c r="R27" s="43">
        <f t="shared" ca="1" si="7"/>
        <v>94.224235560588895</v>
      </c>
    </row>
    <row r="28" spans="2:38" ht="15.75" customHeight="1" x14ac:dyDescent="0.25"/>
    <row r="29" spans="2:38" ht="15.75" customHeight="1" x14ac:dyDescent="0.25"/>
    <row r="30" spans="2:38" ht="15.75" customHeight="1" x14ac:dyDescent="0.25"/>
    <row r="31" spans="2:38" ht="15.75" customHeight="1" x14ac:dyDescent="0.25"/>
    <row r="32" spans="2:3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K5" r:id="rId1" location="gid=585569401" xr:uid="{00000000-0004-0000-0200-00000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66" t="s">
        <v>30</v>
      </c>
      <c r="B1" s="57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58"/>
      <c r="B2" s="60"/>
      <c r="C2" s="46" t="s">
        <v>29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61"/>
      <c r="B3" s="63"/>
      <c r="C3" s="46" t="s">
        <v>31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100" t="s">
        <v>0</v>
      </c>
      <c r="B4" s="64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47"/>
      <c r="B6" s="101" t="s">
        <v>40</v>
      </c>
      <c r="C6" s="102" t="s">
        <v>32</v>
      </c>
      <c r="D6" s="65"/>
      <c r="E6" s="65"/>
      <c r="F6" s="65"/>
      <c r="G6" s="65"/>
      <c r="H6" s="65"/>
      <c r="I6" s="96"/>
      <c r="J6" s="47"/>
      <c r="K6" s="47"/>
      <c r="L6" s="47"/>
      <c r="M6" s="47"/>
      <c r="N6" s="47"/>
      <c r="O6" s="47"/>
      <c r="P6" s="47"/>
      <c r="Q6" s="47"/>
    </row>
    <row r="7" spans="1:19" ht="46.5" x14ac:dyDescent="0.25">
      <c r="A7" s="48"/>
      <c r="B7" s="97"/>
      <c r="C7" s="49" t="s">
        <v>33</v>
      </c>
      <c r="D7" s="49" t="s">
        <v>34</v>
      </c>
      <c r="E7" s="49" t="s">
        <v>35</v>
      </c>
      <c r="F7" s="49" t="s">
        <v>36</v>
      </c>
      <c r="G7" s="49" t="s">
        <v>37</v>
      </c>
      <c r="H7" s="49" t="s">
        <v>38</v>
      </c>
      <c r="I7" s="49" t="s">
        <v>39</v>
      </c>
      <c r="J7" s="48"/>
      <c r="K7" s="48"/>
      <c r="L7" s="48"/>
      <c r="M7" s="48"/>
      <c r="N7" s="48"/>
      <c r="O7" s="48"/>
      <c r="P7" s="48"/>
      <c r="Q7" s="48"/>
    </row>
    <row r="8" spans="1:19" ht="15.5" x14ac:dyDescent="0.25">
      <c r="A8" s="47"/>
      <c r="B8" s="98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" x14ac:dyDescent="0.3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66" t="s">
        <v>30</v>
      </c>
      <c r="B1" s="56"/>
      <c r="C1" s="57"/>
      <c r="D1" s="107" t="s">
        <v>41</v>
      </c>
      <c r="E1" s="56"/>
      <c r="F1" s="56"/>
      <c r="G1" s="56"/>
      <c r="H1" s="56"/>
      <c r="I1" s="56"/>
      <c r="J1" s="57"/>
      <c r="K1" s="45"/>
      <c r="L1" s="1"/>
      <c r="M1" s="1"/>
      <c r="N1" s="1"/>
      <c r="O1" s="1"/>
      <c r="P1" s="1"/>
    </row>
    <row r="2" spans="1:16" ht="21" x14ac:dyDescent="0.25">
      <c r="A2" s="58"/>
      <c r="B2" s="59"/>
      <c r="C2" s="60"/>
      <c r="D2" s="58"/>
      <c r="E2" s="59"/>
      <c r="F2" s="59"/>
      <c r="G2" s="59"/>
      <c r="H2" s="59"/>
      <c r="I2" s="59"/>
      <c r="J2" s="60"/>
      <c r="K2" s="45"/>
      <c r="L2" s="1"/>
      <c r="M2" s="1"/>
      <c r="N2" s="1"/>
      <c r="O2" s="1"/>
      <c r="P2" s="1"/>
    </row>
    <row r="3" spans="1:16" ht="21" x14ac:dyDescent="0.25">
      <c r="A3" s="61"/>
      <c r="B3" s="62"/>
      <c r="C3" s="63"/>
      <c r="D3" s="58"/>
      <c r="E3" s="59"/>
      <c r="F3" s="59"/>
      <c r="G3" s="59"/>
      <c r="H3" s="59"/>
      <c r="I3" s="59"/>
      <c r="J3" s="60"/>
      <c r="K3" s="45"/>
      <c r="L3" s="1"/>
      <c r="M3" s="1"/>
      <c r="N3" s="1"/>
      <c r="O3" s="1"/>
      <c r="P3" s="1"/>
    </row>
    <row r="4" spans="1:16" ht="24.75" customHeight="1" x14ac:dyDescent="0.25">
      <c r="A4" s="100" t="s">
        <v>0</v>
      </c>
      <c r="B4" s="99"/>
      <c r="C4" s="64"/>
      <c r="D4" s="61"/>
      <c r="E4" s="62"/>
      <c r="F4" s="62"/>
      <c r="G4" s="62"/>
      <c r="H4" s="62"/>
      <c r="I4" s="62"/>
      <c r="J4" s="63"/>
      <c r="K4" s="45"/>
      <c r="L4" s="1"/>
      <c r="M4" s="1"/>
      <c r="N4" s="1"/>
      <c r="O4" s="1"/>
      <c r="P4" s="1"/>
    </row>
    <row r="6" spans="1:16" ht="22.5" customHeight="1" x14ac:dyDescent="0.25">
      <c r="A6" s="108" t="s">
        <v>42</v>
      </c>
      <c r="B6" s="65"/>
      <c r="C6" s="65"/>
      <c r="D6" s="65"/>
      <c r="E6" s="65"/>
      <c r="F6" s="65"/>
      <c r="G6" s="65"/>
      <c r="H6" s="65"/>
      <c r="I6" s="65"/>
      <c r="J6" s="96"/>
      <c r="K6" s="2"/>
      <c r="L6" s="2"/>
      <c r="M6" s="2"/>
      <c r="N6" s="2"/>
      <c r="O6" s="2"/>
      <c r="P6" s="2"/>
    </row>
    <row r="7" spans="1:16" ht="13.5" x14ac:dyDescent="0.25">
      <c r="A7" s="104" t="s">
        <v>40</v>
      </c>
      <c r="B7" s="104" t="s">
        <v>43</v>
      </c>
      <c r="C7" s="104" t="s">
        <v>44</v>
      </c>
      <c r="D7" s="104" t="s">
        <v>45</v>
      </c>
      <c r="E7" s="105" t="s">
        <v>46</v>
      </c>
      <c r="F7" s="105" t="s">
        <v>47</v>
      </c>
      <c r="G7" s="105" t="s">
        <v>48</v>
      </c>
      <c r="H7" s="106" t="s">
        <v>49</v>
      </c>
      <c r="I7" s="106" t="s">
        <v>50</v>
      </c>
      <c r="J7" s="106" t="s">
        <v>51</v>
      </c>
    </row>
    <row r="8" spans="1:16" ht="15" customHeigh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</row>
    <row r="9" spans="1:16" ht="13.5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</row>
    <row r="10" spans="1:16" ht="14.5" x14ac:dyDescent="0.35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ht="14.5" x14ac:dyDescent="0.35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ht="14.5" x14ac:dyDescent="0.35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ht="14.5" x14ac:dyDescent="0.35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ht="14.5" x14ac:dyDescent="0.35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ht="14.5" x14ac:dyDescent="0.35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ht="14.5" x14ac:dyDescent="0.35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ht="14.5" x14ac:dyDescent="0.35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ht="14.5" x14ac:dyDescent="0.35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ht="14.5" x14ac:dyDescent="0.35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ht="14.5" x14ac:dyDescent="0.35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35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35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35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35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35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25"/>
    <row r="27" spans="1:10" ht="15.75" customHeight="1" x14ac:dyDescent="0.35">
      <c r="B27" s="55" t="s">
        <v>52</v>
      </c>
      <c r="C27" s="3"/>
      <c r="D27" s="103" t="s">
        <v>53</v>
      </c>
      <c r="E27" s="59"/>
      <c r="F27" s="59"/>
      <c r="G27" s="59"/>
      <c r="H27" s="59"/>
      <c r="I27" s="59"/>
    </row>
    <row r="28" spans="1:10" ht="15.75" customHeight="1" x14ac:dyDescent="0.35">
      <c r="B28" s="3"/>
      <c r="C28" s="3"/>
      <c r="D28" s="59"/>
      <c r="E28" s="59"/>
      <c r="F28" s="59"/>
      <c r="G28" s="59"/>
      <c r="H28" s="59"/>
      <c r="I28" s="59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2025-01-09T05:27:39Z</dcterms:modified>
</cp:coreProperties>
</file>