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E53A4DE0-6394-E54B-AB1A-CB63EF7C3065}" xr6:coauthVersionLast="47" xr6:coauthVersionMax="47" xr10:uidLastSave="{00000000-0000-0000-0000-000000000000}"/>
  <bookViews>
    <workbookView xWindow="520" yWindow="114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H10" i="1"/>
  <c r="J10" i="1"/>
  <c r="H11" i="1"/>
  <c r="J11" i="1"/>
  <c r="H12" i="1"/>
  <c r="J12" i="1" s="1"/>
  <c r="H13" i="1"/>
  <c r="J13" i="1" s="1"/>
  <c r="J14" i="1"/>
  <c r="J7" i="1" l="1"/>
</calcChain>
</file>

<file path=xl/sharedStrings.xml><?xml version="1.0" encoding="utf-8"?>
<sst xmlns="http://schemas.openxmlformats.org/spreadsheetml/2006/main" count="53" uniqueCount="43">
  <si>
    <t>1.</t>
  </si>
  <si>
    <t>2.</t>
  </si>
  <si>
    <t>4.</t>
  </si>
  <si>
    <t>3.</t>
  </si>
  <si>
    <t>CATIN</t>
  </si>
  <si>
    <t>68 %</t>
  </si>
  <si>
    <t>CPW dilayanan kespro catin</t>
  </si>
  <si>
    <t>Skrinning Kesehatan Calon Pengantin</t>
  </si>
  <si>
    <t>7.</t>
  </si>
  <si>
    <t>BULIN</t>
  </si>
  <si>
    <t>KB pasca persalinan</t>
  </si>
  <si>
    <t>Pelayanan Kesehatan KB</t>
  </si>
  <si>
    <t>6.</t>
  </si>
  <si>
    <t>PUS</t>
  </si>
  <si>
    <t>PUS dengan 4 T ber  KB</t>
  </si>
  <si>
    <t>5.</t>
  </si>
  <si>
    <t>Memakai kriteria</t>
  </si>
  <si>
    <t>&lt; 3 ,5 %</t>
  </si>
  <si>
    <t>Peserta KB mengalami komplikasi</t>
  </si>
  <si>
    <t>&lt; 15 %</t>
  </si>
  <si>
    <t>Akseptor KB Drop Out</t>
  </si>
  <si>
    <t xml:space="preserve">Peserta KB baru </t>
  </si>
  <si>
    <t>KB aktif (Contraceptive Prevalence Rate/ CPR)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</si>
  <si>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</si>
  <si>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</si>
  <si>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</si>
  <si>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</si>
  <si>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</si>
  <si>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</si>
  <si>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</si>
  <si>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</si>
  <si>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</si>
  <si>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</si>
  <si>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</si>
  <si>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</si>
  <si>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</si>
  <si>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</si>
  <si>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</si>
  <si>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</si>
  <si>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</si>
  <si>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</si>
  <si>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</si>
  <si>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Pelayanan Kesehatan Reproduksi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</si>
</sst>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4" xfId="0" applyFont="1" applyBorder="1" applyAlignment="1">
      <alignment horizontal="left" vertical="top"/>
    </xf>
    <xf numFmtId="9" fontId="1" fillId="2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/>
    </xf>
    <xf numFmtId="9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1" fontId="3" fillId="2" borderId="5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9" fontId="1" fillId="2" borderId="7" xfId="0" applyNumberFormat="1" applyFont="1" applyFill="1" applyBorder="1" applyAlignment="1">
      <alignment horizontal="center" vertical="top"/>
    </xf>
    <xf numFmtId="9" fontId="1" fillId="2" borderId="7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/>
    </xf>
    <xf numFmtId="0" fontId="1" fillId="0" borderId="4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3" fillId="0" borderId="0" xfId="0" applyNumberFormat="1" applyFont="1"/>
    <xf numFmtId="15" fontId="3" fillId="0" borderId="0" xfId="0" applyNumberFormat="1" applyFont="1" applyAlignment="1">
      <alignment vertical="top"/>
    </xf>
    <xf numFmtId="0" fontId="2" fillId="2" borderId="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9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15" sqref="A15:XFD29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44"/>
      <c r="B1" s="44"/>
      <c r="C1" s="44"/>
      <c r="D1" s="44"/>
      <c r="E1" s="43"/>
      <c r="F1" s="43"/>
      <c r="G1" s="43"/>
      <c r="H1" s="43"/>
      <c r="I1" s="43"/>
      <c r="J1" s="43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7.2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5.5" customHeight="1" x14ac:dyDescent="0.2">
      <c r="A3" s="41"/>
      <c r="B3" s="41"/>
      <c r="C3" s="41"/>
      <c r="D3" s="41"/>
      <c r="E3" s="41"/>
      <c r="F3" s="42" t="s">
        <v>41</v>
      </c>
      <c r="G3" s="41"/>
      <c r="H3" s="41"/>
      <c r="I3" s="41"/>
      <c r="J3" s="41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40.5" customHeight="1" x14ac:dyDescent="0.2">
      <c r="A5" s="39" t="s">
        <v>40</v>
      </c>
      <c r="B5" s="36" t="s">
        <v>39</v>
      </c>
      <c r="C5" s="35"/>
      <c r="D5" s="39" t="s">
        <v>38</v>
      </c>
      <c r="E5" s="3" t="s">
        <v>37</v>
      </c>
      <c r="F5" s="38" t="s">
        <v>36</v>
      </c>
      <c r="G5" s="38" t="s">
        <v>35</v>
      </c>
      <c r="H5" s="38" t="s">
        <v>34</v>
      </c>
      <c r="I5" s="3" t="s">
        <v>33</v>
      </c>
      <c r="J5" s="37" t="s">
        <v>32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3" t="s">
        <v>31</v>
      </c>
      <c r="B6" s="36" t="s">
        <v>30</v>
      </c>
      <c r="C6" s="35"/>
      <c r="D6" s="3" t="s">
        <v>29</v>
      </c>
      <c r="E6" s="34" t="s">
        <v>28</v>
      </c>
      <c r="F6" s="34" t="s">
        <v>27</v>
      </c>
      <c r="G6" s="34" t="s">
        <v>26</v>
      </c>
      <c r="H6" s="34" t="s">
        <v>25</v>
      </c>
      <c r="I6" s="33" t="s">
        <v>24</v>
      </c>
      <c r="J6" s="33" t="s">
        <v>23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28.5" customHeight="1" x14ac:dyDescent="0.2">
      <c r="A7" s="32" t="s">
        <v>42</v>
      </c>
      <c r="B7" s="45"/>
      <c r="C7" s="45"/>
      <c r="D7" s="46"/>
      <c r="E7" s="31"/>
      <c r="F7" s="30"/>
      <c r="G7" s="29"/>
      <c r="H7" s="28"/>
      <c r="I7" s="28"/>
      <c r="J7" s="14">
        <f>SUM(J8:J14)/7</f>
        <v>0.61086711206162458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36.75" customHeight="1" x14ac:dyDescent="0.2">
      <c r="A8" s="13"/>
      <c r="B8" s="27" t="s">
        <v>0</v>
      </c>
      <c r="C8" s="11" t="s">
        <v>11</v>
      </c>
      <c r="D8" s="11" t="s">
        <v>22</v>
      </c>
      <c r="E8" s="10">
        <v>0.7</v>
      </c>
      <c r="F8" s="9" t="s">
        <v>13</v>
      </c>
      <c r="G8" s="8">
        <v>11598</v>
      </c>
      <c r="H8" s="7">
        <f>G8*E8</f>
        <v>8118.5999999999995</v>
      </c>
      <c r="I8" s="25">
        <v>8210</v>
      </c>
      <c r="J8" s="5">
        <f>IF(I8/H8&gt;=100,100,IF(I8/H8&lt;100,I8/H8))</f>
        <v>1.0112580986869657</v>
      </c>
      <c r="K8" s="26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36" customHeight="1" x14ac:dyDescent="0.2">
      <c r="A9" s="12"/>
      <c r="B9" s="8" t="s">
        <v>1</v>
      </c>
      <c r="C9" s="11" t="s">
        <v>11</v>
      </c>
      <c r="D9" s="11" t="s">
        <v>21</v>
      </c>
      <c r="E9" s="10">
        <v>0.1</v>
      </c>
      <c r="F9" s="9" t="s">
        <v>13</v>
      </c>
      <c r="G9" s="8">
        <v>11598</v>
      </c>
      <c r="H9" s="7">
        <f>G9*E9</f>
        <v>1159.8</v>
      </c>
      <c r="I9" s="25">
        <v>531</v>
      </c>
      <c r="J9" s="5">
        <f>IF(I9/H9&gt;=100,100,IF(I9/H9&lt;100,I9/H9))</f>
        <v>0.45783755819968963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33" customHeight="1" x14ac:dyDescent="0.2">
      <c r="A10" s="23"/>
      <c r="B10" s="21" t="s">
        <v>3</v>
      </c>
      <c r="C10" s="22" t="s">
        <v>11</v>
      </c>
      <c r="D10" s="22" t="s">
        <v>20</v>
      </c>
      <c r="E10" s="24" t="s">
        <v>19</v>
      </c>
      <c r="F10" s="20" t="s">
        <v>13</v>
      </c>
      <c r="G10" s="19">
        <v>11598</v>
      </c>
      <c r="H10" s="18">
        <f>15%*G10</f>
        <v>1739.7</v>
      </c>
      <c r="I10" s="17">
        <v>256</v>
      </c>
      <c r="J10" s="16" t="str">
        <f>IF(I10/H10*100%&lt;=15%,"100%",IF(I10/H10*100%&lt;30%,"90%",IF(I10/H10*100%&gt;=30%,"80%")))</f>
        <v>100%</v>
      </c>
      <c r="K10" s="15" t="s">
        <v>16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37.5" customHeight="1" x14ac:dyDescent="0.2">
      <c r="A11" s="23"/>
      <c r="B11" s="21" t="s">
        <v>2</v>
      </c>
      <c r="C11" s="22" t="s">
        <v>11</v>
      </c>
      <c r="D11" s="22" t="s">
        <v>18</v>
      </c>
      <c r="E11" s="21" t="s">
        <v>17</v>
      </c>
      <c r="F11" s="20" t="s">
        <v>13</v>
      </c>
      <c r="G11" s="19">
        <v>11598</v>
      </c>
      <c r="H11" s="18">
        <f>G11*3.5%</f>
        <v>405.93000000000006</v>
      </c>
      <c r="I11" s="17">
        <v>0</v>
      </c>
      <c r="J11" s="16" t="str">
        <f>IF(I11/H11*100%&lt;3.5%,"100%",IF(I11/H11*100%&lt;=4.5%,"75%",IF(I11/H11*100%&lt;=7.5%,"50%",IF(I11/H11*100%&lt;=10%,"25%",IF(I11/H11*100%&gt;=10%,"0%")))))</f>
        <v>100%</v>
      </c>
      <c r="K11" s="15" t="s">
        <v>16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37.5" customHeight="1" x14ac:dyDescent="0.2">
      <c r="A12" s="12"/>
      <c r="B12" s="8" t="s">
        <v>15</v>
      </c>
      <c r="C12" s="11" t="s">
        <v>11</v>
      </c>
      <c r="D12" s="11" t="s">
        <v>14</v>
      </c>
      <c r="E12" s="10">
        <v>0.8</v>
      </c>
      <c r="F12" s="9" t="s">
        <v>13</v>
      </c>
      <c r="G12" s="8">
        <v>2319</v>
      </c>
      <c r="H12" s="7">
        <f>G12*E12</f>
        <v>1855.2</v>
      </c>
      <c r="I12" s="6">
        <v>1496</v>
      </c>
      <c r="J12" s="5">
        <f>IF(I12/H12&gt;=100,100,IF(I12/H12&lt;100,I12/H12))</f>
        <v>0.80638206123329015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34.5" customHeight="1" x14ac:dyDescent="0.2">
      <c r="A13" s="12"/>
      <c r="B13" s="8" t="s">
        <v>12</v>
      </c>
      <c r="C13" s="11" t="s">
        <v>11</v>
      </c>
      <c r="D13" s="9" t="s">
        <v>10</v>
      </c>
      <c r="E13" s="10">
        <v>0.6</v>
      </c>
      <c r="F13" s="9" t="s">
        <v>9</v>
      </c>
      <c r="G13" s="8">
        <v>563</v>
      </c>
      <c r="H13" s="7">
        <f>G13*E13</f>
        <v>337.8</v>
      </c>
      <c r="I13" s="6">
        <v>338</v>
      </c>
      <c r="J13" s="5">
        <f>IF(I13/H13&gt;=100,100,IF(I13/H13&lt;100,I13/H13))</f>
        <v>1.0005920663114269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47.25" customHeight="1" x14ac:dyDescent="0.2">
      <c r="A14" s="12"/>
      <c r="B14" s="8" t="s">
        <v>8</v>
      </c>
      <c r="C14" s="11" t="s">
        <v>7</v>
      </c>
      <c r="D14" s="11" t="s">
        <v>6</v>
      </c>
      <c r="E14" s="8" t="s">
        <v>5</v>
      </c>
      <c r="F14" s="9" t="s">
        <v>4</v>
      </c>
      <c r="G14" s="8">
        <v>314</v>
      </c>
      <c r="H14" s="7">
        <v>314</v>
      </c>
      <c r="I14" s="6">
        <v>314</v>
      </c>
      <c r="J14" s="5">
        <f>IF(I14/H14&gt;=100,100,IF(I14/H14&lt;100,I14/H14))</f>
        <v>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</sheetData>
  <mergeCells count="3">
    <mergeCell ref="B5:C5"/>
    <mergeCell ref="B6:C6"/>
    <mergeCell ref="A7:D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2026-01-14T12:33:01Z</dcterms:modified>
</cp:coreProperties>
</file>