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"/>
    </mc:Choice>
  </mc:AlternateContent>
  <xr:revisionPtr revIDLastSave="0" documentId="13_ncr:1_{C9CBDD4C-4EE3-45FC-B301-CFF65021C0F6}" xr6:coauthVersionLast="47" xr6:coauthVersionMax="47" xr10:uidLastSave="{00000000-0000-0000-0000-000000000000}"/>
  <bookViews>
    <workbookView xWindow="-120" yWindow="-120" windowWidth="29040" windowHeight="15720" firstSheet="8" activeTab="8" xr2:uid="{00000000-000D-0000-FFFF-FFFF00000000}"/>
  </bookViews>
  <sheets>
    <sheet name="1" sheetId="1" state="hidden" r:id="rId1"/>
    <sheet name="2" sheetId="2" state="hidden" r:id="rId2"/>
    <sheet name="3" sheetId="3" state="hidden" r:id="rId3"/>
    <sheet name="4" sheetId="4" state="hidden" r:id="rId4"/>
    <sheet name="5" sheetId="5" state="hidden" r:id="rId5"/>
    <sheet name="6" sheetId="6" state="hidden" r:id="rId6"/>
    <sheet name="7" sheetId="7" state="hidden" r:id="rId7"/>
    <sheet name="8" sheetId="8" state="hidden" r:id="rId8"/>
    <sheet name="9" sheetId="9" r:id="rId9"/>
    <sheet name="10" sheetId="10" state="hidden" r:id="rId10"/>
    <sheet name="11" sheetId="11" state="hidden" r:id="rId11"/>
    <sheet name="12" sheetId="12" state="hidden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6" roundtripDataChecksum="QmMG5rbi3R/BJM3V9VQIUAQ8lAaHDVFJkygAD/MH1Ck="/>
    </ext>
  </extLst>
</workbook>
</file>

<file path=xl/calcChain.xml><?xml version="1.0" encoding="utf-8"?>
<calcChain xmlns="http://schemas.openxmlformats.org/spreadsheetml/2006/main">
  <c r="A17" i="12" l="1"/>
  <c r="G16" i="12"/>
  <c r="E16" i="12"/>
  <c r="D16" i="12"/>
  <c r="C16" i="12"/>
  <c r="B16" i="12"/>
  <c r="A16" i="12"/>
  <c r="A15" i="12"/>
  <c r="A14" i="12"/>
  <c r="A13" i="12"/>
  <c r="A12" i="12"/>
  <c r="A11" i="12"/>
  <c r="A10" i="12"/>
  <c r="Q9" i="12"/>
  <c r="Q10" i="12" s="1"/>
  <c r="A9" i="12"/>
  <c r="Q8" i="12"/>
  <c r="A8" i="12"/>
  <c r="Q7" i="12"/>
  <c r="A7" i="12"/>
  <c r="A6" i="12"/>
  <c r="F17" i="11"/>
  <c r="I16" i="11"/>
  <c r="F15" i="11"/>
  <c r="F14" i="11"/>
  <c r="F13" i="11"/>
  <c r="F12" i="11"/>
  <c r="F11" i="11"/>
  <c r="F10" i="11"/>
  <c r="F9" i="11"/>
  <c r="F8" i="11"/>
  <c r="F7" i="11"/>
  <c r="F7" i="12" s="1"/>
  <c r="F6" i="11"/>
  <c r="L21" i="10"/>
  <c r="K21" i="10"/>
  <c r="A21" i="10"/>
  <c r="L20" i="10"/>
  <c r="K20" i="10"/>
  <c r="A20" i="10"/>
  <c r="L19" i="10"/>
  <c r="K19" i="10"/>
  <c r="E19" i="10"/>
  <c r="A19" i="10"/>
  <c r="L18" i="10"/>
  <c r="K18" i="10"/>
  <c r="A18" i="10"/>
  <c r="L17" i="10"/>
  <c r="K17" i="10"/>
  <c r="A17" i="10"/>
  <c r="L16" i="10"/>
  <c r="K16" i="10"/>
  <c r="I16" i="10"/>
  <c r="G16" i="10"/>
  <c r="A16" i="10"/>
  <c r="L15" i="10"/>
  <c r="K15" i="10"/>
  <c r="A15" i="10"/>
  <c r="L14" i="10"/>
  <c r="K14" i="10"/>
  <c r="A14" i="10"/>
  <c r="L13" i="10"/>
  <c r="K13" i="10"/>
  <c r="J13" i="10"/>
  <c r="A13" i="10"/>
  <c r="L12" i="10"/>
  <c r="K12" i="10"/>
  <c r="A12" i="10"/>
  <c r="L11" i="10"/>
  <c r="K11" i="10"/>
  <c r="J11" i="10"/>
  <c r="A11" i="10"/>
  <c r="L10" i="10"/>
  <c r="K10" i="10"/>
  <c r="A10" i="10"/>
  <c r="L9" i="10"/>
  <c r="K9" i="10"/>
  <c r="A9" i="10"/>
  <c r="L8" i="10"/>
  <c r="K8" i="10"/>
  <c r="A8" i="10"/>
  <c r="L7" i="10"/>
  <c r="K7" i="10"/>
  <c r="A7" i="10"/>
  <c r="L6" i="10"/>
  <c r="K6" i="10"/>
  <c r="A6" i="10"/>
  <c r="G21" i="9"/>
  <c r="F21" i="9"/>
  <c r="G20" i="9"/>
  <c r="F20" i="9"/>
  <c r="G19" i="9"/>
  <c r="F19" i="9"/>
  <c r="E19" i="9"/>
  <c r="G18" i="9"/>
  <c r="F18" i="9"/>
  <c r="G17" i="9"/>
  <c r="F17" i="9"/>
  <c r="G16" i="9"/>
  <c r="F16" i="9"/>
  <c r="F15" i="9"/>
  <c r="F14" i="9"/>
  <c r="F13" i="9"/>
  <c r="F12" i="9"/>
  <c r="F11" i="9"/>
  <c r="H10" i="9"/>
  <c r="J21" i="8"/>
  <c r="J21" i="10" s="1"/>
  <c r="G21" i="8"/>
  <c r="A21" i="8"/>
  <c r="G20" i="8"/>
  <c r="A20" i="8"/>
  <c r="G19" i="8"/>
  <c r="A19" i="8"/>
  <c r="G18" i="8"/>
  <c r="A18" i="8"/>
  <c r="G17" i="8"/>
  <c r="A17" i="8"/>
  <c r="G16" i="8"/>
  <c r="A16" i="8"/>
  <c r="A15" i="8"/>
  <c r="A14" i="8"/>
  <c r="J13" i="8"/>
  <c r="A13" i="8"/>
  <c r="A12" i="8"/>
  <c r="A11" i="8"/>
  <c r="H10" i="8"/>
  <c r="A10" i="8"/>
  <c r="J9" i="8"/>
  <c r="J9" i="10" s="1"/>
  <c r="D9" i="8"/>
  <c r="D9" i="9" s="1"/>
  <c r="D9" i="10" s="1"/>
  <c r="D9" i="11" s="1"/>
  <c r="D9" i="12" s="1"/>
  <c r="A9" i="8"/>
  <c r="H8" i="8"/>
  <c r="A8" i="8"/>
  <c r="H7" i="8"/>
  <c r="A7" i="8"/>
  <c r="A6" i="8"/>
  <c r="J13" i="7"/>
  <c r="J12" i="7"/>
  <c r="J12" i="8" s="1"/>
  <c r="J12" i="10" s="1"/>
  <c r="J10" i="7"/>
  <c r="J10" i="8" s="1"/>
  <c r="J10" i="10" s="1"/>
  <c r="H10" i="7"/>
  <c r="J9" i="7"/>
  <c r="D9" i="7"/>
  <c r="H8" i="7"/>
  <c r="J7" i="7"/>
  <c r="J7" i="8" s="1"/>
  <c r="H7" i="7"/>
  <c r="J20" i="6"/>
  <c r="J20" i="7" s="1"/>
  <c r="J20" i="8" s="1"/>
  <c r="J20" i="10" s="1"/>
  <c r="J19" i="6"/>
  <c r="J19" i="7" s="1"/>
  <c r="J19" i="8" s="1"/>
  <c r="J19" i="10" s="1"/>
  <c r="F19" i="6"/>
  <c r="E19" i="6"/>
  <c r="E19" i="7" s="1"/>
  <c r="E19" i="8" s="1"/>
  <c r="F14" i="6"/>
  <c r="J13" i="6"/>
  <c r="F13" i="6"/>
  <c r="J12" i="6"/>
  <c r="F12" i="6"/>
  <c r="J11" i="6"/>
  <c r="J11" i="7" s="1"/>
  <c r="J11" i="8" s="1"/>
  <c r="F11" i="6"/>
  <c r="J10" i="6"/>
  <c r="H10" i="6"/>
  <c r="F10" i="6"/>
  <c r="J9" i="6"/>
  <c r="D9" i="6"/>
  <c r="J8" i="6"/>
  <c r="J8" i="7" s="1"/>
  <c r="J8" i="8" s="1"/>
  <c r="J8" i="10" s="1"/>
  <c r="F8" i="6"/>
  <c r="J7" i="6"/>
  <c r="F7" i="6"/>
  <c r="F6" i="6"/>
  <c r="F21" i="5"/>
  <c r="F21" i="6" s="1"/>
  <c r="E21" i="5"/>
  <c r="E21" i="6" s="1"/>
  <c r="E21" i="7" s="1"/>
  <c r="E21" i="8" s="1"/>
  <c r="E21" i="9" s="1"/>
  <c r="E21" i="10" s="1"/>
  <c r="J20" i="5"/>
  <c r="F20" i="5"/>
  <c r="F20" i="6" s="1"/>
  <c r="F19" i="5"/>
  <c r="E19" i="5"/>
  <c r="D19" i="5"/>
  <c r="D19" i="6" s="1"/>
  <c r="D19" i="7" s="1"/>
  <c r="D19" i="8" s="1"/>
  <c r="D19" i="9" s="1"/>
  <c r="D19" i="10" s="1"/>
  <c r="F18" i="5"/>
  <c r="F18" i="6" s="1"/>
  <c r="J17" i="5"/>
  <c r="J17" i="6" s="1"/>
  <c r="J17" i="7" s="1"/>
  <c r="J17" i="8" s="1"/>
  <c r="J17" i="10" s="1"/>
  <c r="F17" i="5"/>
  <c r="F17" i="6" s="1"/>
  <c r="E17" i="5"/>
  <c r="E17" i="6" s="1"/>
  <c r="E17" i="7" s="1"/>
  <c r="E17" i="8" s="1"/>
  <c r="E17" i="9" s="1"/>
  <c r="E17" i="10" s="1"/>
  <c r="E17" i="11" s="1"/>
  <c r="E17" i="12" s="1"/>
  <c r="J16" i="5"/>
  <c r="J16" i="6" s="1"/>
  <c r="J16" i="7" s="1"/>
  <c r="J16" i="8" s="1"/>
  <c r="J16" i="10" s="1"/>
  <c r="F16" i="5"/>
  <c r="F16" i="6" s="1"/>
  <c r="F15" i="5"/>
  <c r="F15" i="6" s="1"/>
  <c r="E15" i="5"/>
  <c r="E15" i="6" s="1"/>
  <c r="E15" i="7" s="1"/>
  <c r="E15" i="8" s="1"/>
  <c r="E15" i="9" s="1"/>
  <c r="E15" i="10" s="1"/>
  <c r="E15" i="11" s="1"/>
  <c r="E15" i="12" s="1"/>
  <c r="D11" i="5"/>
  <c r="D11" i="6" s="1"/>
  <c r="D11" i="7" s="1"/>
  <c r="D11" i="8" s="1"/>
  <c r="D11" i="9" s="1"/>
  <c r="D11" i="10" s="1"/>
  <c r="D11" i="11" s="1"/>
  <c r="D11" i="12" s="1"/>
  <c r="C11" i="5"/>
  <c r="C11" i="6" s="1"/>
  <c r="C11" i="7" s="1"/>
  <c r="C11" i="8" s="1"/>
  <c r="C11" i="9" s="1"/>
  <c r="C11" i="10" s="1"/>
  <c r="C11" i="11" s="1"/>
  <c r="C11" i="12" s="1"/>
  <c r="E10" i="5"/>
  <c r="E10" i="6" s="1"/>
  <c r="E10" i="7" s="1"/>
  <c r="E10" i="8" s="1"/>
  <c r="E10" i="9" s="1"/>
  <c r="E10" i="10" s="1"/>
  <c r="E10" i="11" s="1"/>
  <c r="E10" i="12" s="1"/>
  <c r="D9" i="5"/>
  <c r="A9" i="5"/>
  <c r="J6" i="5"/>
  <c r="J6" i="6" s="1"/>
  <c r="J6" i="7" s="1"/>
  <c r="J6" i="8" s="1"/>
  <c r="J6" i="10" s="1"/>
  <c r="J21" i="4"/>
  <c r="J21" i="5" s="1"/>
  <c r="J21" i="6" s="1"/>
  <c r="E21" i="4"/>
  <c r="J20" i="4"/>
  <c r="E20" i="4"/>
  <c r="E20" i="5" s="1"/>
  <c r="E20" i="6" s="1"/>
  <c r="E20" i="7" s="1"/>
  <c r="E20" i="8" s="1"/>
  <c r="E20" i="9" s="1"/>
  <c r="E20" i="10" s="1"/>
  <c r="D20" i="4"/>
  <c r="D20" i="5" s="1"/>
  <c r="D20" i="6" s="1"/>
  <c r="D20" i="7" s="1"/>
  <c r="D20" i="8" s="1"/>
  <c r="D20" i="9" s="1"/>
  <c r="D20" i="10" s="1"/>
  <c r="C20" i="4"/>
  <c r="C20" i="5" s="1"/>
  <c r="C20" i="6" s="1"/>
  <c r="C20" i="7" s="1"/>
  <c r="C20" i="8" s="1"/>
  <c r="C20" i="9" s="1"/>
  <c r="C20" i="10" s="1"/>
  <c r="B20" i="4"/>
  <c r="B20" i="5" s="1"/>
  <c r="B20" i="6" s="1"/>
  <c r="B20" i="7" s="1"/>
  <c r="B20" i="8" s="1"/>
  <c r="B20" i="9" s="1"/>
  <c r="B20" i="10" s="1"/>
  <c r="J19" i="4"/>
  <c r="E19" i="4"/>
  <c r="J18" i="4"/>
  <c r="J18" i="5" s="1"/>
  <c r="J18" i="6" s="1"/>
  <c r="J18" i="7" s="1"/>
  <c r="J18" i="8" s="1"/>
  <c r="J18" i="10" s="1"/>
  <c r="G18" i="4"/>
  <c r="E18" i="4"/>
  <c r="E18" i="5" s="1"/>
  <c r="E18" i="6" s="1"/>
  <c r="E18" i="7" s="1"/>
  <c r="E18" i="8" s="1"/>
  <c r="E18" i="9" s="1"/>
  <c r="E18" i="10" s="1"/>
  <c r="J17" i="4"/>
  <c r="E17" i="4"/>
  <c r="J16" i="4"/>
  <c r="E16" i="4"/>
  <c r="E16" i="5" s="1"/>
  <c r="E16" i="6" s="1"/>
  <c r="E16" i="7" s="1"/>
  <c r="E16" i="8" s="1"/>
  <c r="E16" i="9" s="1"/>
  <c r="E16" i="10" s="1"/>
  <c r="D16" i="4"/>
  <c r="D16" i="5" s="1"/>
  <c r="D16" i="6" s="1"/>
  <c r="D16" i="7" s="1"/>
  <c r="D16" i="8" s="1"/>
  <c r="D16" i="9" s="1"/>
  <c r="D16" i="10" s="1"/>
  <c r="J15" i="4"/>
  <c r="J15" i="5" s="1"/>
  <c r="J15" i="6" s="1"/>
  <c r="J15" i="7" s="1"/>
  <c r="J15" i="8" s="1"/>
  <c r="J15" i="10" s="1"/>
  <c r="B15" i="4"/>
  <c r="B15" i="5" s="1"/>
  <c r="B15" i="6" s="1"/>
  <c r="B15" i="7" s="1"/>
  <c r="B15" i="8" s="1"/>
  <c r="B15" i="9" s="1"/>
  <c r="B15" i="10" s="1"/>
  <c r="B15" i="11" s="1"/>
  <c r="B15" i="12" s="1"/>
  <c r="J14" i="4"/>
  <c r="J14" i="5" s="1"/>
  <c r="J14" i="6" s="1"/>
  <c r="J14" i="7" s="1"/>
  <c r="J14" i="8" s="1"/>
  <c r="J14" i="10" s="1"/>
  <c r="J13" i="4"/>
  <c r="J12" i="4"/>
  <c r="E12" i="4"/>
  <c r="E12" i="5" s="1"/>
  <c r="E12" i="6" s="1"/>
  <c r="E12" i="7" s="1"/>
  <c r="E12" i="8" s="1"/>
  <c r="E12" i="9" s="1"/>
  <c r="E12" i="10" s="1"/>
  <c r="E12" i="11" s="1"/>
  <c r="E12" i="12" s="1"/>
  <c r="J11" i="4"/>
  <c r="Q10" i="4"/>
  <c r="Q11" i="4" s="1"/>
  <c r="J10" i="4"/>
  <c r="H10" i="4"/>
  <c r="Q9" i="4"/>
  <c r="J9" i="4"/>
  <c r="H9" i="4"/>
  <c r="Q8" i="4"/>
  <c r="J8" i="4"/>
  <c r="Q7" i="4"/>
  <c r="J7" i="4"/>
  <c r="E7" i="4"/>
  <c r="E7" i="5" s="1"/>
  <c r="E7" i="6" s="1"/>
  <c r="E7" i="7" s="1"/>
  <c r="E7" i="8" s="1"/>
  <c r="E7" i="9" s="1"/>
  <c r="E7" i="10" s="1"/>
  <c r="E7" i="11" s="1"/>
  <c r="E7" i="12" s="1"/>
  <c r="D7" i="4"/>
  <c r="D7" i="5" s="1"/>
  <c r="D7" i="6" s="1"/>
  <c r="D7" i="7" s="1"/>
  <c r="D7" i="8" s="1"/>
  <c r="D7" i="9" s="1"/>
  <c r="D7" i="10" s="1"/>
  <c r="D7" i="11" s="1"/>
  <c r="D7" i="12" s="1"/>
  <c r="J6" i="4"/>
  <c r="A6" i="4"/>
  <c r="A6" i="5" s="1"/>
  <c r="I21" i="3"/>
  <c r="G21" i="4" s="1"/>
  <c r="I21" i="4" s="1"/>
  <c r="G21" i="5" s="1"/>
  <c r="B21" i="3"/>
  <c r="B21" i="4" s="1"/>
  <c r="B21" i="5" s="1"/>
  <c r="B21" i="6" s="1"/>
  <c r="B21" i="7" s="1"/>
  <c r="B21" i="8" s="1"/>
  <c r="B21" i="9" s="1"/>
  <c r="B21" i="10" s="1"/>
  <c r="I20" i="3"/>
  <c r="G20" i="4" s="1"/>
  <c r="I19" i="3"/>
  <c r="G19" i="4" s="1"/>
  <c r="D19" i="3"/>
  <c r="D19" i="4" s="1"/>
  <c r="B19" i="3"/>
  <c r="B19" i="4" s="1"/>
  <c r="B19" i="5" s="1"/>
  <c r="B19" i="6" s="1"/>
  <c r="B19" i="7" s="1"/>
  <c r="B19" i="8" s="1"/>
  <c r="B19" i="9" s="1"/>
  <c r="B19" i="10" s="1"/>
  <c r="I18" i="3"/>
  <c r="I17" i="3"/>
  <c r="G17" i="4" s="1"/>
  <c r="I16" i="3"/>
  <c r="G16" i="4" s="1"/>
  <c r="E15" i="3"/>
  <c r="E15" i="4" s="1"/>
  <c r="D15" i="3"/>
  <c r="D15" i="4" s="1"/>
  <c r="D15" i="5" s="1"/>
  <c r="D15" i="6" s="1"/>
  <c r="D15" i="7" s="1"/>
  <c r="D15" i="8" s="1"/>
  <c r="D15" i="9" s="1"/>
  <c r="D15" i="10" s="1"/>
  <c r="D15" i="11" s="1"/>
  <c r="D15" i="12" s="1"/>
  <c r="C15" i="3"/>
  <c r="C15" i="4" s="1"/>
  <c r="C15" i="5" s="1"/>
  <c r="C15" i="6" s="1"/>
  <c r="C15" i="7" s="1"/>
  <c r="C15" i="8" s="1"/>
  <c r="C15" i="9" s="1"/>
  <c r="C15" i="10" s="1"/>
  <c r="C15" i="11" s="1"/>
  <c r="C15" i="12" s="1"/>
  <c r="B15" i="3"/>
  <c r="E13" i="3"/>
  <c r="E13" i="4" s="1"/>
  <c r="E13" i="5" s="1"/>
  <c r="E13" i="6" s="1"/>
  <c r="E13" i="7" s="1"/>
  <c r="E13" i="8" s="1"/>
  <c r="E13" i="9" s="1"/>
  <c r="E13" i="10" s="1"/>
  <c r="E13" i="11" s="1"/>
  <c r="E13" i="12" s="1"/>
  <c r="E12" i="3"/>
  <c r="D11" i="3"/>
  <c r="D11" i="4" s="1"/>
  <c r="C11" i="3"/>
  <c r="C11" i="4" s="1"/>
  <c r="B11" i="3"/>
  <c r="B11" i="4" s="1"/>
  <c r="B11" i="5" s="1"/>
  <c r="B11" i="6" s="1"/>
  <c r="B11" i="7" s="1"/>
  <c r="B11" i="8" s="1"/>
  <c r="B11" i="9" s="1"/>
  <c r="B11" i="10" s="1"/>
  <c r="B11" i="11" s="1"/>
  <c r="B11" i="12" s="1"/>
  <c r="A11" i="3"/>
  <c r="A11" i="4" s="1"/>
  <c r="A11" i="5" s="1"/>
  <c r="Q10" i="3"/>
  <c r="Q11" i="3" s="1"/>
  <c r="Q12" i="3" s="1"/>
  <c r="Q13" i="3" s="1"/>
  <c r="Q14" i="3" s="1"/>
  <c r="Q15" i="3" s="1"/>
  <c r="Q16" i="3" s="1"/>
  <c r="Q17" i="3" s="1"/>
  <c r="Q18" i="3" s="1"/>
  <c r="Q19" i="3" s="1"/>
  <c r="Q21" i="3" s="1"/>
  <c r="H10" i="3"/>
  <c r="Q9" i="3"/>
  <c r="H9" i="3"/>
  <c r="Q7" i="3"/>
  <c r="E7" i="3"/>
  <c r="C7" i="3"/>
  <c r="C7" i="4" s="1"/>
  <c r="C7" i="5" s="1"/>
  <c r="C7" i="6" s="1"/>
  <c r="C7" i="7" s="1"/>
  <c r="C7" i="8" s="1"/>
  <c r="C7" i="9" s="1"/>
  <c r="C7" i="10" s="1"/>
  <c r="C7" i="11" s="1"/>
  <c r="C7" i="12" s="1"/>
  <c r="B7" i="3"/>
  <c r="B7" i="4" s="1"/>
  <c r="B7" i="5" s="1"/>
  <c r="B7" i="6" s="1"/>
  <c r="B7" i="7" s="1"/>
  <c r="B7" i="8" s="1"/>
  <c r="B7" i="9" s="1"/>
  <c r="B7" i="10" s="1"/>
  <c r="B7" i="11" s="1"/>
  <c r="B7" i="12" s="1"/>
  <c r="A7" i="3"/>
  <c r="A7" i="4" s="1"/>
  <c r="A7" i="5" s="1"/>
  <c r="B6" i="3"/>
  <c r="B6" i="4" s="1"/>
  <c r="B6" i="5" s="1"/>
  <c r="B6" i="6" s="1"/>
  <c r="B6" i="7" s="1"/>
  <c r="B6" i="8" s="1"/>
  <c r="B6" i="9" s="1"/>
  <c r="B6" i="10" s="1"/>
  <c r="B6" i="11" s="1"/>
  <c r="B6" i="12" s="1"/>
  <c r="J21" i="2"/>
  <c r="E21" i="2"/>
  <c r="D21" i="2"/>
  <c r="D21" i="3" s="1"/>
  <c r="D21" i="4" s="1"/>
  <c r="D21" i="5" s="1"/>
  <c r="D21" i="6" s="1"/>
  <c r="D21" i="7" s="1"/>
  <c r="D21" i="8" s="1"/>
  <c r="D21" i="9" s="1"/>
  <c r="D21" i="10" s="1"/>
  <c r="C21" i="2"/>
  <c r="C21" i="3" s="1"/>
  <c r="C21" i="4" s="1"/>
  <c r="C21" i="5" s="1"/>
  <c r="C21" i="6" s="1"/>
  <c r="C21" i="7" s="1"/>
  <c r="C21" i="8" s="1"/>
  <c r="C21" i="9" s="1"/>
  <c r="C21" i="10" s="1"/>
  <c r="B21" i="2"/>
  <c r="A21" i="2"/>
  <c r="A21" i="3" s="1"/>
  <c r="A21" i="4" s="1"/>
  <c r="A21" i="5" s="1"/>
  <c r="J20" i="2"/>
  <c r="E20" i="2"/>
  <c r="D20" i="2"/>
  <c r="D20" i="3" s="1"/>
  <c r="C20" i="2"/>
  <c r="C20" i="3" s="1"/>
  <c r="B20" i="2"/>
  <c r="B20" i="3" s="1"/>
  <c r="A20" i="2"/>
  <c r="A20" i="3" s="1"/>
  <c r="A20" i="4" s="1"/>
  <c r="A20" i="5" s="1"/>
  <c r="J19" i="2"/>
  <c r="E19" i="2"/>
  <c r="D19" i="2"/>
  <c r="C19" i="2"/>
  <c r="C19" i="3" s="1"/>
  <c r="C19" i="4" s="1"/>
  <c r="C19" i="5" s="1"/>
  <c r="C19" i="6" s="1"/>
  <c r="C19" i="7" s="1"/>
  <c r="C19" i="8" s="1"/>
  <c r="C19" i="9" s="1"/>
  <c r="C19" i="10" s="1"/>
  <c r="B19" i="2"/>
  <c r="A19" i="2"/>
  <c r="A19" i="3" s="1"/>
  <c r="A19" i="4" s="1"/>
  <c r="A19" i="5" s="1"/>
  <c r="J18" i="2"/>
  <c r="G18" i="2"/>
  <c r="I18" i="2" s="1"/>
  <c r="E18" i="2"/>
  <c r="D18" i="2"/>
  <c r="D18" i="3" s="1"/>
  <c r="D18" i="4" s="1"/>
  <c r="D18" i="5" s="1"/>
  <c r="D18" i="6" s="1"/>
  <c r="D18" i="7" s="1"/>
  <c r="D18" i="8" s="1"/>
  <c r="D18" i="9" s="1"/>
  <c r="D18" i="10" s="1"/>
  <c r="C18" i="2"/>
  <c r="C18" i="3" s="1"/>
  <c r="C18" i="4" s="1"/>
  <c r="C18" i="5" s="1"/>
  <c r="C18" i="6" s="1"/>
  <c r="C18" i="7" s="1"/>
  <c r="C18" i="8" s="1"/>
  <c r="C18" i="9" s="1"/>
  <c r="C18" i="10" s="1"/>
  <c r="B18" i="2"/>
  <c r="B18" i="3" s="1"/>
  <c r="B18" i="4" s="1"/>
  <c r="B18" i="5" s="1"/>
  <c r="B18" i="6" s="1"/>
  <c r="B18" i="7" s="1"/>
  <c r="B18" i="8" s="1"/>
  <c r="B18" i="9" s="1"/>
  <c r="B18" i="10" s="1"/>
  <c r="A18" i="2"/>
  <c r="A18" i="3" s="1"/>
  <c r="A18" i="4" s="1"/>
  <c r="A18" i="5" s="1"/>
  <c r="J17" i="2"/>
  <c r="E17" i="2"/>
  <c r="D17" i="2"/>
  <c r="D17" i="3" s="1"/>
  <c r="D17" i="4" s="1"/>
  <c r="D17" i="5" s="1"/>
  <c r="D17" i="6" s="1"/>
  <c r="D17" i="7" s="1"/>
  <c r="D17" i="8" s="1"/>
  <c r="D17" i="9" s="1"/>
  <c r="D17" i="10" s="1"/>
  <c r="D17" i="11" s="1"/>
  <c r="D17" i="12" s="1"/>
  <c r="C17" i="2"/>
  <c r="C17" i="3" s="1"/>
  <c r="C17" i="4" s="1"/>
  <c r="C17" i="5" s="1"/>
  <c r="C17" i="6" s="1"/>
  <c r="C17" i="7" s="1"/>
  <c r="C17" i="8" s="1"/>
  <c r="C17" i="9" s="1"/>
  <c r="C17" i="10" s="1"/>
  <c r="C17" i="11" s="1"/>
  <c r="C17" i="12" s="1"/>
  <c r="B17" i="2"/>
  <c r="B17" i="3" s="1"/>
  <c r="B17" i="4" s="1"/>
  <c r="B17" i="5" s="1"/>
  <c r="B17" i="6" s="1"/>
  <c r="B17" i="7" s="1"/>
  <c r="B17" i="8" s="1"/>
  <c r="B17" i="9" s="1"/>
  <c r="B17" i="10" s="1"/>
  <c r="B17" i="11" s="1"/>
  <c r="B17" i="12" s="1"/>
  <c r="A17" i="2"/>
  <c r="A17" i="3" s="1"/>
  <c r="A17" i="4" s="1"/>
  <c r="A17" i="5" s="1"/>
  <c r="J16" i="2"/>
  <c r="E16" i="2"/>
  <c r="D16" i="2"/>
  <c r="D16" i="3" s="1"/>
  <c r="C16" i="2"/>
  <c r="C16" i="3" s="1"/>
  <c r="C16" i="4" s="1"/>
  <c r="C16" i="5" s="1"/>
  <c r="C16" i="6" s="1"/>
  <c r="C16" i="7" s="1"/>
  <c r="C16" i="8" s="1"/>
  <c r="C16" i="9" s="1"/>
  <c r="C16" i="10" s="1"/>
  <c r="B16" i="2"/>
  <c r="B16" i="3" s="1"/>
  <c r="B16" i="4" s="1"/>
  <c r="B16" i="5" s="1"/>
  <c r="B16" i="6" s="1"/>
  <c r="B16" i="7" s="1"/>
  <c r="B16" i="8" s="1"/>
  <c r="B16" i="9" s="1"/>
  <c r="B16" i="10" s="1"/>
  <c r="A16" i="2"/>
  <c r="A16" i="3" s="1"/>
  <c r="A16" i="4" s="1"/>
  <c r="A16" i="5" s="1"/>
  <c r="J15" i="2"/>
  <c r="E15" i="2"/>
  <c r="D15" i="2"/>
  <c r="C15" i="2"/>
  <c r="A15" i="2"/>
  <c r="A15" i="3" s="1"/>
  <c r="A15" i="4" s="1"/>
  <c r="A15" i="5" s="1"/>
  <c r="J14" i="2"/>
  <c r="E14" i="2"/>
  <c r="E14" i="3" s="1"/>
  <c r="E14" i="4" s="1"/>
  <c r="E14" i="5" s="1"/>
  <c r="E14" i="6" s="1"/>
  <c r="E14" i="7" s="1"/>
  <c r="E14" i="8" s="1"/>
  <c r="E14" i="9" s="1"/>
  <c r="E14" i="10" s="1"/>
  <c r="E14" i="11" s="1"/>
  <c r="E14" i="12" s="1"/>
  <c r="D14" i="2"/>
  <c r="D14" i="3" s="1"/>
  <c r="D14" i="4" s="1"/>
  <c r="D14" i="5" s="1"/>
  <c r="D14" i="6" s="1"/>
  <c r="D14" i="7" s="1"/>
  <c r="D14" i="8" s="1"/>
  <c r="D14" i="9" s="1"/>
  <c r="D14" i="10" s="1"/>
  <c r="D14" i="11" s="1"/>
  <c r="D14" i="12" s="1"/>
  <c r="C14" i="2"/>
  <c r="C14" i="3" s="1"/>
  <c r="C14" i="4" s="1"/>
  <c r="C14" i="5" s="1"/>
  <c r="C14" i="6" s="1"/>
  <c r="C14" i="7" s="1"/>
  <c r="C14" i="8" s="1"/>
  <c r="C14" i="9" s="1"/>
  <c r="C14" i="10" s="1"/>
  <c r="C14" i="11" s="1"/>
  <c r="C14" i="12" s="1"/>
  <c r="B14" i="2"/>
  <c r="B14" i="3" s="1"/>
  <c r="B14" i="4" s="1"/>
  <c r="B14" i="5" s="1"/>
  <c r="B14" i="6" s="1"/>
  <c r="B14" i="7" s="1"/>
  <c r="B14" i="8" s="1"/>
  <c r="B14" i="9" s="1"/>
  <c r="B14" i="10" s="1"/>
  <c r="B14" i="11" s="1"/>
  <c r="B14" i="12" s="1"/>
  <c r="A14" i="2"/>
  <c r="A14" i="3" s="1"/>
  <c r="A14" i="4" s="1"/>
  <c r="A14" i="5" s="1"/>
  <c r="J13" i="2"/>
  <c r="E13" i="2"/>
  <c r="D13" i="2"/>
  <c r="D13" i="3" s="1"/>
  <c r="D13" i="4" s="1"/>
  <c r="D13" i="5" s="1"/>
  <c r="D13" i="6" s="1"/>
  <c r="D13" i="7" s="1"/>
  <c r="D13" i="8" s="1"/>
  <c r="D13" i="9" s="1"/>
  <c r="D13" i="10" s="1"/>
  <c r="D13" i="11" s="1"/>
  <c r="D13" i="12" s="1"/>
  <c r="C13" i="2"/>
  <c r="C13" i="3" s="1"/>
  <c r="C13" i="4" s="1"/>
  <c r="C13" i="5" s="1"/>
  <c r="C13" i="6" s="1"/>
  <c r="C13" i="7" s="1"/>
  <c r="C13" i="8" s="1"/>
  <c r="C13" i="9" s="1"/>
  <c r="C13" i="10" s="1"/>
  <c r="C13" i="11" s="1"/>
  <c r="C13" i="12" s="1"/>
  <c r="B13" i="2"/>
  <c r="B13" i="3" s="1"/>
  <c r="B13" i="4" s="1"/>
  <c r="B13" i="5" s="1"/>
  <c r="B13" i="6" s="1"/>
  <c r="B13" i="7" s="1"/>
  <c r="B13" i="8" s="1"/>
  <c r="B13" i="9" s="1"/>
  <c r="B13" i="10" s="1"/>
  <c r="B13" i="11" s="1"/>
  <c r="B13" i="12" s="1"/>
  <c r="A13" i="2"/>
  <c r="A13" i="3" s="1"/>
  <c r="A13" i="4" s="1"/>
  <c r="A13" i="5" s="1"/>
  <c r="J12" i="2"/>
  <c r="E12" i="2"/>
  <c r="D12" i="2"/>
  <c r="D12" i="3" s="1"/>
  <c r="D12" i="4" s="1"/>
  <c r="D12" i="5" s="1"/>
  <c r="D12" i="6" s="1"/>
  <c r="D12" i="7" s="1"/>
  <c r="D12" i="8" s="1"/>
  <c r="D12" i="9" s="1"/>
  <c r="D12" i="10" s="1"/>
  <c r="D12" i="11" s="1"/>
  <c r="D12" i="12" s="1"/>
  <c r="C12" i="2"/>
  <c r="C12" i="3" s="1"/>
  <c r="C12" i="4" s="1"/>
  <c r="C12" i="5" s="1"/>
  <c r="C12" i="6" s="1"/>
  <c r="C12" i="7" s="1"/>
  <c r="C12" i="8" s="1"/>
  <c r="C12" i="9" s="1"/>
  <c r="C12" i="10" s="1"/>
  <c r="C12" i="11" s="1"/>
  <c r="C12" i="12" s="1"/>
  <c r="B12" i="2"/>
  <c r="B12" i="3" s="1"/>
  <c r="B12" i="4" s="1"/>
  <c r="B12" i="5" s="1"/>
  <c r="B12" i="6" s="1"/>
  <c r="B12" i="7" s="1"/>
  <c r="B12" i="8" s="1"/>
  <c r="B12" i="9" s="1"/>
  <c r="B12" i="10" s="1"/>
  <c r="B12" i="11" s="1"/>
  <c r="B12" i="12" s="1"/>
  <c r="A12" i="2"/>
  <c r="A12" i="3" s="1"/>
  <c r="A12" i="4" s="1"/>
  <c r="A12" i="5" s="1"/>
  <c r="J11" i="2"/>
  <c r="G11" i="2"/>
  <c r="I11" i="2" s="1"/>
  <c r="G11" i="3" s="1"/>
  <c r="I11" i="3" s="1"/>
  <c r="G11" i="4" s="1"/>
  <c r="E11" i="2"/>
  <c r="E11" i="3" s="1"/>
  <c r="E11" i="4" s="1"/>
  <c r="E11" i="5" s="1"/>
  <c r="E11" i="6" s="1"/>
  <c r="E11" i="7" s="1"/>
  <c r="E11" i="8" s="1"/>
  <c r="E11" i="9" s="1"/>
  <c r="E11" i="10" s="1"/>
  <c r="E11" i="11" s="1"/>
  <c r="E11" i="12" s="1"/>
  <c r="D11" i="2"/>
  <c r="C11" i="2"/>
  <c r="B11" i="2"/>
  <c r="A11" i="2"/>
  <c r="J10" i="2"/>
  <c r="E10" i="2"/>
  <c r="E10" i="3" s="1"/>
  <c r="E10" i="4" s="1"/>
  <c r="D10" i="2"/>
  <c r="D10" i="3" s="1"/>
  <c r="D10" i="4" s="1"/>
  <c r="D10" i="5" s="1"/>
  <c r="D10" i="6" s="1"/>
  <c r="D10" i="7" s="1"/>
  <c r="D10" i="8" s="1"/>
  <c r="D10" i="9" s="1"/>
  <c r="D10" i="10" s="1"/>
  <c r="D10" i="11" s="1"/>
  <c r="D10" i="12" s="1"/>
  <c r="C10" i="2"/>
  <c r="C10" i="3" s="1"/>
  <c r="C10" i="4" s="1"/>
  <c r="C10" i="5" s="1"/>
  <c r="C10" i="6" s="1"/>
  <c r="C10" i="7" s="1"/>
  <c r="C10" i="8" s="1"/>
  <c r="C10" i="9" s="1"/>
  <c r="C10" i="10" s="1"/>
  <c r="C10" i="11" s="1"/>
  <c r="C10" i="12" s="1"/>
  <c r="B10" i="2"/>
  <c r="B10" i="3" s="1"/>
  <c r="B10" i="4" s="1"/>
  <c r="B10" i="5" s="1"/>
  <c r="B10" i="6" s="1"/>
  <c r="B10" i="7" s="1"/>
  <c r="B10" i="8" s="1"/>
  <c r="B10" i="9" s="1"/>
  <c r="B10" i="10" s="1"/>
  <c r="B10" i="11" s="1"/>
  <c r="B10" i="12" s="1"/>
  <c r="A10" i="2"/>
  <c r="A10" i="3" s="1"/>
  <c r="A10" i="4" s="1"/>
  <c r="A10" i="5" s="1"/>
  <c r="J9" i="2"/>
  <c r="H9" i="2"/>
  <c r="E9" i="2"/>
  <c r="E9" i="3" s="1"/>
  <c r="E9" i="4" s="1"/>
  <c r="E9" i="5" s="1"/>
  <c r="E9" i="6" s="1"/>
  <c r="E9" i="7" s="1"/>
  <c r="E9" i="8" s="1"/>
  <c r="E9" i="9" s="1"/>
  <c r="E9" i="10" s="1"/>
  <c r="E9" i="11" s="1"/>
  <c r="E9" i="12" s="1"/>
  <c r="D9" i="2"/>
  <c r="D9" i="3" s="1"/>
  <c r="C9" i="2"/>
  <c r="C9" i="3" s="1"/>
  <c r="C9" i="4" s="1"/>
  <c r="C9" i="5" s="1"/>
  <c r="C9" i="6" s="1"/>
  <c r="C9" i="7" s="1"/>
  <c r="C9" i="8" s="1"/>
  <c r="C9" i="9" s="1"/>
  <c r="C9" i="10" s="1"/>
  <c r="C9" i="11" s="1"/>
  <c r="C9" i="12" s="1"/>
  <c r="B9" i="2"/>
  <c r="B9" i="3" s="1"/>
  <c r="B9" i="4" s="1"/>
  <c r="B9" i="5" s="1"/>
  <c r="B9" i="6" s="1"/>
  <c r="B9" i="7" s="1"/>
  <c r="B9" i="8" s="1"/>
  <c r="B9" i="9" s="1"/>
  <c r="B9" i="10" s="1"/>
  <c r="B9" i="11" s="1"/>
  <c r="B9" i="12" s="1"/>
  <c r="A9" i="2"/>
  <c r="A9" i="3" s="1"/>
  <c r="A9" i="4" s="1"/>
  <c r="J8" i="2"/>
  <c r="E8" i="2"/>
  <c r="E8" i="3" s="1"/>
  <c r="E8" i="4" s="1"/>
  <c r="E8" i="5" s="1"/>
  <c r="E8" i="6" s="1"/>
  <c r="E8" i="7" s="1"/>
  <c r="E8" i="8" s="1"/>
  <c r="E8" i="9" s="1"/>
  <c r="E8" i="10" s="1"/>
  <c r="E8" i="11" s="1"/>
  <c r="E8" i="12" s="1"/>
  <c r="D8" i="2"/>
  <c r="D8" i="3" s="1"/>
  <c r="D8" i="4" s="1"/>
  <c r="D8" i="5" s="1"/>
  <c r="D8" i="6" s="1"/>
  <c r="D8" i="7" s="1"/>
  <c r="D8" i="8" s="1"/>
  <c r="D8" i="9" s="1"/>
  <c r="D8" i="10" s="1"/>
  <c r="D8" i="11" s="1"/>
  <c r="D8" i="12" s="1"/>
  <c r="C8" i="2"/>
  <c r="C8" i="3" s="1"/>
  <c r="C8" i="4" s="1"/>
  <c r="C8" i="5" s="1"/>
  <c r="C8" i="6" s="1"/>
  <c r="C8" i="7" s="1"/>
  <c r="C8" i="8" s="1"/>
  <c r="C8" i="9" s="1"/>
  <c r="C8" i="10" s="1"/>
  <c r="C8" i="11" s="1"/>
  <c r="C8" i="12" s="1"/>
  <c r="B8" i="2"/>
  <c r="B8" i="3" s="1"/>
  <c r="B8" i="4" s="1"/>
  <c r="B8" i="5" s="1"/>
  <c r="B8" i="6" s="1"/>
  <c r="B8" i="7" s="1"/>
  <c r="B8" i="8" s="1"/>
  <c r="B8" i="9" s="1"/>
  <c r="B8" i="10" s="1"/>
  <c r="B8" i="11" s="1"/>
  <c r="B8" i="12" s="1"/>
  <c r="A8" i="2"/>
  <c r="A8" i="3" s="1"/>
  <c r="A8" i="4" s="1"/>
  <c r="A8" i="5" s="1"/>
  <c r="Q7" i="2"/>
  <c r="Q8" i="2" s="1"/>
  <c r="Q9" i="2" s="1"/>
  <c r="Q10" i="2" s="1"/>
  <c r="Q11" i="2" s="1"/>
  <c r="Q12" i="2" s="1"/>
  <c r="Q13" i="2" s="1"/>
  <c r="Q14" i="2" s="1"/>
  <c r="Q15" i="2" s="1"/>
  <c r="Q16" i="2" s="1"/>
  <c r="Q17" i="2" s="1"/>
  <c r="Q18" i="2" s="1"/>
  <c r="Q19" i="2" s="1"/>
  <c r="Q20" i="2" s="1"/>
  <c r="J7" i="2"/>
  <c r="E7" i="2"/>
  <c r="D7" i="2"/>
  <c r="D7" i="3" s="1"/>
  <c r="C7" i="2"/>
  <c r="B7" i="2"/>
  <c r="A7" i="2"/>
  <c r="J6" i="2"/>
  <c r="E6" i="2"/>
  <c r="E6" i="3" s="1"/>
  <c r="E6" i="4" s="1"/>
  <c r="E6" i="5" s="1"/>
  <c r="E6" i="6" s="1"/>
  <c r="E6" i="7" s="1"/>
  <c r="E6" i="8" s="1"/>
  <c r="E6" i="9" s="1"/>
  <c r="E6" i="10" s="1"/>
  <c r="E6" i="11" s="1"/>
  <c r="E6" i="12" s="1"/>
  <c r="D6" i="2"/>
  <c r="D6" i="3" s="1"/>
  <c r="D6" i="4" s="1"/>
  <c r="D6" i="5" s="1"/>
  <c r="D6" i="6" s="1"/>
  <c r="D6" i="7" s="1"/>
  <c r="D6" i="8" s="1"/>
  <c r="D6" i="9" s="1"/>
  <c r="D6" i="10" s="1"/>
  <c r="D6" i="11" s="1"/>
  <c r="D6" i="12" s="1"/>
  <c r="C6" i="2"/>
  <c r="C6" i="3" s="1"/>
  <c r="C6" i="4" s="1"/>
  <c r="C6" i="5" s="1"/>
  <c r="C6" i="6" s="1"/>
  <c r="C6" i="7" s="1"/>
  <c r="C6" i="8" s="1"/>
  <c r="C6" i="9" s="1"/>
  <c r="C6" i="10" s="1"/>
  <c r="C6" i="11" s="1"/>
  <c r="C6" i="12" s="1"/>
  <c r="B6" i="2"/>
  <c r="A6" i="2"/>
  <c r="A6" i="3" s="1"/>
  <c r="I21" i="1"/>
  <c r="G21" i="2" s="1"/>
  <c r="I21" i="2" s="1"/>
  <c r="I20" i="1"/>
  <c r="G20" i="2" s="1"/>
  <c r="I20" i="2" s="1"/>
  <c r="I19" i="1"/>
  <c r="G19" i="2" s="1"/>
  <c r="I19" i="2" s="1"/>
  <c r="I18" i="1"/>
  <c r="I17" i="1"/>
  <c r="G17" i="2" s="1"/>
  <c r="I17" i="2" s="1"/>
  <c r="I16" i="1"/>
  <c r="G16" i="2" s="1"/>
  <c r="I16" i="2" s="1"/>
  <c r="I15" i="1"/>
  <c r="G15" i="2" s="1"/>
  <c r="I15" i="2" s="1"/>
  <c r="G15" i="3" s="1"/>
  <c r="I15" i="3" s="1"/>
  <c r="G15" i="4" s="1"/>
  <c r="I14" i="1"/>
  <c r="G14" i="2" s="1"/>
  <c r="I14" i="2" s="1"/>
  <c r="G14" i="3" s="1"/>
  <c r="I14" i="3" s="1"/>
  <c r="G14" i="4" s="1"/>
  <c r="I13" i="1"/>
  <c r="G13" i="2" s="1"/>
  <c r="I13" i="2" s="1"/>
  <c r="G13" i="3" s="1"/>
  <c r="I13" i="3" s="1"/>
  <c r="G13" i="4" s="1"/>
  <c r="I12" i="1"/>
  <c r="G12" i="2" s="1"/>
  <c r="I12" i="2" s="1"/>
  <c r="G12" i="3" s="1"/>
  <c r="I12" i="3" s="1"/>
  <c r="G12" i="4" s="1"/>
  <c r="I11" i="1"/>
  <c r="H10" i="1"/>
  <c r="I10" i="1" s="1"/>
  <c r="H9" i="1"/>
  <c r="I9" i="1" s="1"/>
  <c r="H8" i="1"/>
  <c r="I8" i="1" s="1"/>
  <c r="G8" i="2" s="1"/>
  <c r="I8" i="2" s="1"/>
  <c r="G8" i="3" s="1"/>
  <c r="I8" i="3" s="1"/>
  <c r="G8" i="4" s="1"/>
  <c r="I8" i="4" s="1"/>
  <c r="G8" i="5" s="1"/>
  <c r="I8" i="5" s="1"/>
  <c r="G8" i="6" s="1"/>
  <c r="O7" i="1"/>
  <c r="N7" i="1"/>
  <c r="I7" i="1"/>
  <c r="G7" i="2" s="1"/>
  <c r="I7" i="2" s="1"/>
  <c r="G7" i="3" s="1"/>
  <c r="I7" i="3" s="1"/>
  <c r="G7" i="4" s="1"/>
  <c r="H7" i="1"/>
  <c r="F7" i="1"/>
  <c r="F6" i="1"/>
  <c r="I6" i="1" s="1"/>
  <c r="G6" i="2" s="1"/>
  <c r="I6" i="2" s="1"/>
  <c r="G6" i="3" s="1"/>
  <c r="I6" i="3" s="1"/>
  <c r="G6" i="4" s="1"/>
  <c r="I6" i="4" s="1"/>
  <c r="G6" i="5" s="1"/>
  <c r="I6" i="5" s="1"/>
  <c r="G6" i="6" s="1"/>
  <c r="Q12" i="4" l="1"/>
  <c r="I11" i="4"/>
  <c r="G11" i="5" s="1"/>
  <c r="I11" i="5" s="1"/>
  <c r="G11" i="6" s="1"/>
  <c r="I11" i="6" s="1"/>
  <c r="G11" i="7" s="1"/>
  <c r="I11" i="7" s="1"/>
  <c r="G11" i="8" s="1"/>
  <c r="I11" i="8" s="1"/>
  <c r="G11" i="9" s="1"/>
  <c r="I11" i="9" s="1"/>
  <c r="G11" i="10" s="1"/>
  <c r="I11" i="10" s="1"/>
  <c r="G11" i="11" s="1"/>
  <c r="I11" i="11" s="1"/>
  <c r="G11" i="12" s="1"/>
  <c r="I8" i="6"/>
  <c r="G8" i="7" s="1"/>
  <c r="I8" i="7" s="1"/>
  <c r="G8" i="8" s="1"/>
  <c r="I8" i="8" s="1"/>
  <c r="G8" i="9" s="1"/>
  <c r="I8" i="9" s="1"/>
  <c r="G8" i="10" s="1"/>
  <c r="I8" i="10" s="1"/>
  <c r="G8" i="11" s="1"/>
  <c r="I8" i="11" s="1"/>
  <c r="G8" i="12" s="1"/>
  <c r="I8" i="12" s="1"/>
  <c r="N10" i="1"/>
  <c r="G10" i="2"/>
  <c r="I10" i="2" s="1"/>
  <c r="N9" i="1"/>
  <c r="G9" i="2"/>
  <c r="I9" i="2" s="1"/>
  <c r="I21" i="5"/>
  <c r="G21" i="6" s="1"/>
  <c r="I21" i="6" s="1"/>
  <c r="F6" i="12"/>
  <c r="Q11" i="12"/>
  <c r="I7" i="4"/>
  <c r="G7" i="5" s="1"/>
  <c r="I7" i="5" s="1"/>
  <c r="G7" i="6" s="1"/>
  <c r="I7" i="6" s="1"/>
  <c r="G7" i="7" s="1"/>
  <c r="I7" i="7" s="1"/>
  <c r="G7" i="8" s="1"/>
  <c r="I7" i="8" s="1"/>
  <c r="G7" i="9" s="1"/>
  <c r="I7" i="9" s="1"/>
  <c r="G7" i="10" s="1"/>
  <c r="I7" i="10" s="1"/>
  <c r="G7" i="11" s="1"/>
  <c r="I7" i="11" s="1"/>
  <c r="G7" i="12" s="1"/>
  <c r="I7" i="12" s="1"/>
  <c r="I6" i="6"/>
  <c r="G6" i="7" s="1"/>
  <c r="I6" i="7" s="1"/>
  <c r="G6" i="8" s="1"/>
  <c r="I6" i="8" s="1"/>
  <c r="G6" i="9" s="1"/>
  <c r="I6" i="9" s="1"/>
  <c r="G6" i="10" s="1"/>
  <c r="I6" i="10" s="1"/>
  <c r="G6" i="11" s="1"/>
  <c r="I6" i="11" s="1"/>
  <c r="G6" i="12" s="1"/>
  <c r="I6" i="12" l="1"/>
  <c r="I11" i="12"/>
  <c r="Q12" i="12"/>
  <c r="I12" i="4"/>
  <c r="G12" i="5" s="1"/>
  <c r="I12" i="5" s="1"/>
  <c r="G12" i="6" s="1"/>
  <c r="I12" i="6" s="1"/>
  <c r="G12" i="7" s="1"/>
  <c r="I12" i="7" s="1"/>
  <c r="G12" i="8" s="1"/>
  <c r="I12" i="8" s="1"/>
  <c r="G12" i="9" s="1"/>
  <c r="I12" i="9" s="1"/>
  <c r="G12" i="10" s="1"/>
  <c r="I12" i="10" s="1"/>
  <c r="G12" i="11" s="1"/>
  <c r="I12" i="11" s="1"/>
  <c r="G12" i="12" s="1"/>
  <c r="Q13" i="4"/>
  <c r="N9" i="2"/>
  <c r="G9" i="3"/>
  <c r="I9" i="3" s="1"/>
  <c r="G10" i="3"/>
  <c r="I10" i="3" s="1"/>
  <c r="N10" i="2"/>
  <c r="N9" i="3" l="1"/>
  <c r="G9" i="4"/>
  <c r="I9" i="4" s="1"/>
  <c r="G10" i="4"/>
  <c r="I10" i="4" s="1"/>
  <c r="N10" i="3"/>
  <c r="I13" i="4"/>
  <c r="G13" i="5" s="1"/>
  <c r="I13" i="5" s="1"/>
  <c r="G13" i="6" s="1"/>
  <c r="I13" i="6" s="1"/>
  <c r="G13" i="7" s="1"/>
  <c r="I13" i="7" s="1"/>
  <c r="G13" i="8" s="1"/>
  <c r="I13" i="8" s="1"/>
  <c r="G13" i="9" s="1"/>
  <c r="I13" i="9" s="1"/>
  <c r="G13" i="10" s="1"/>
  <c r="I13" i="10" s="1"/>
  <c r="G13" i="11" s="1"/>
  <c r="I13" i="11" s="1"/>
  <c r="G13" i="12" s="1"/>
  <c r="Q14" i="4"/>
  <c r="Q13" i="12"/>
  <c r="I12" i="12"/>
  <c r="I13" i="12" l="1"/>
  <c r="Q14" i="12"/>
  <c r="G9" i="5"/>
  <c r="I9" i="5" s="1"/>
  <c r="O9" i="4"/>
  <c r="Q15" i="4"/>
  <c r="I14" i="4"/>
  <c r="G14" i="5" s="1"/>
  <c r="I14" i="5" s="1"/>
  <c r="G14" i="6" s="1"/>
  <c r="I14" i="6" s="1"/>
  <c r="G14" i="7" s="1"/>
  <c r="I14" i="7" s="1"/>
  <c r="G14" i="8" s="1"/>
  <c r="I14" i="8" s="1"/>
  <c r="G14" i="9" s="1"/>
  <c r="I14" i="9" s="1"/>
  <c r="G14" i="10" s="1"/>
  <c r="I14" i="10" s="1"/>
  <c r="G14" i="11" s="1"/>
  <c r="I14" i="11" s="1"/>
  <c r="G14" i="12" s="1"/>
  <c r="G10" i="5"/>
  <c r="I10" i="5" s="1"/>
  <c r="O10" i="4"/>
  <c r="N10" i="5" l="1"/>
  <c r="G10" i="6"/>
  <c r="I10" i="6" s="1"/>
  <c r="G9" i="6"/>
  <c r="I9" i="6" s="1"/>
  <c r="G9" i="7" s="1"/>
  <c r="I9" i="7" s="1"/>
  <c r="G9" i="8" s="1"/>
  <c r="I9" i="8" s="1"/>
  <c r="G9" i="9" s="1"/>
  <c r="I9" i="9" s="1"/>
  <c r="G9" i="10" s="1"/>
  <c r="I9" i="10" s="1"/>
  <c r="G9" i="11" s="1"/>
  <c r="I9" i="11" s="1"/>
  <c r="G9" i="12" s="1"/>
  <c r="I9" i="12" s="1"/>
  <c r="N9" i="5"/>
  <c r="Q16" i="4"/>
  <c r="I15" i="4"/>
  <c r="G15" i="5" s="1"/>
  <c r="I15" i="5" s="1"/>
  <c r="G15" i="6" s="1"/>
  <c r="I15" i="6" s="1"/>
  <c r="G15" i="7" s="1"/>
  <c r="I15" i="7" s="1"/>
  <c r="G15" i="8" s="1"/>
  <c r="I15" i="8" s="1"/>
  <c r="G15" i="9" s="1"/>
  <c r="I15" i="9" s="1"/>
  <c r="G15" i="10" s="1"/>
  <c r="I15" i="10" s="1"/>
  <c r="G15" i="11" s="1"/>
  <c r="I15" i="11" s="1"/>
  <c r="G15" i="12" s="1"/>
  <c r="Q15" i="12"/>
  <c r="I14" i="12"/>
  <c r="Q16" i="12" l="1"/>
  <c r="I15" i="12"/>
  <c r="I16" i="4"/>
  <c r="G16" i="5" s="1"/>
  <c r="I16" i="5" s="1"/>
  <c r="G16" i="6" s="1"/>
  <c r="I16" i="6" s="1"/>
  <c r="Q17" i="4"/>
  <c r="R10" i="6"/>
  <c r="G10" i="7"/>
  <c r="I10" i="7" s="1"/>
  <c r="G10" i="8" s="1"/>
  <c r="I10" i="8" s="1"/>
  <c r="O10" i="8" l="1"/>
  <c r="G10" i="9"/>
  <c r="I10" i="9" s="1"/>
  <c r="G10" i="10" s="1"/>
  <c r="I10" i="10" s="1"/>
  <c r="G10" i="11" s="1"/>
  <c r="I10" i="11" s="1"/>
  <c r="G10" i="12" s="1"/>
  <c r="I10" i="12" s="1"/>
  <c r="I17" i="4"/>
  <c r="G17" i="5" s="1"/>
  <c r="I17" i="5" s="1"/>
  <c r="G17" i="6" s="1"/>
  <c r="I17" i="6" s="1"/>
  <c r="Q18" i="4"/>
  <c r="Q17" i="12"/>
  <c r="I16" i="12"/>
  <c r="I18" i="4" l="1"/>
  <c r="G18" i="5" s="1"/>
  <c r="I18" i="5" s="1"/>
  <c r="G18" i="6" s="1"/>
  <c r="I18" i="6" s="1"/>
  <c r="Q19" i="4"/>
  <c r="Q20" i="4" l="1"/>
  <c r="I20" i="4" s="1"/>
  <c r="G20" i="5" s="1"/>
  <c r="I20" i="5" s="1"/>
  <c r="G20" i="6" s="1"/>
  <c r="I20" i="6" s="1"/>
  <c r="I19" i="4"/>
  <c r="G19" i="5" s="1"/>
  <c r="I19" i="5" s="1"/>
  <c r="G19" i="6" s="1"/>
  <c r="I19" i="6" s="1"/>
</calcChain>
</file>

<file path=xl/sharedStrings.xml><?xml version="1.0" encoding="utf-8"?>
<sst xmlns="http://schemas.openxmlformats.org/spreadsheetml/2006/main" count="251" uniqueCount="56">
  <si>
    <t>STOCK BARANG PROGRAM GIZI</t>
  </si>
  <si>
    <t>PER TANGGAL 31 JANUARI 2024</t>
  </si>
  <si>
    <t>PUSKESMAS POLOWIJEN</t>
  </si>
  <si>
    <t>NO</t>
  </si>
  <si>
    <t>NAMA BARANG</t>
  </si>
  <si>
    <t>SUMBER DANA</t>
  </si>
  <si>
    <t>TAHUN TERIMA</t>
  </si>
  <si>
    <t>SATUAN</t>
  </si>
  <si>
    <t>JML DITERIMA</t>
  </si>
  <si>
    <t>SISA BULAN LALU</t>
  </si>
  <si>
    <t>JML DIKELUARKAN</t>
  </si>
  <si>
    <t>SISA</t>
  </si>
  <si>
    <t>KET (TGL.ED)</t>
  </si>
  <si>
    <t>HARGA SATUAN (Rp)</t>
  </si>
  <si>
    <t>TOTAL HARGA  (Rp)</t>
  </si>
  <si>
    <t>VITAMIN A 100.000 IU</t>
  </si>
  <si>
    <t>DAK FISIK</t>
  </si>
  <si>
    <t>KAPSUL</t>
  </si>
  <si>
    <t>VITAMIN A 200.000 IU</t>
  </si>
  <si>
    <t>TABLET TAMBAH DARAH</t>
  </si>
  <si>
    <t>TABLET</t>
  </si>
  <si>
    <t>BISKUIT BALITA</t>
  </si>
  <si>
    <t>APBD PROV</t>
  </si>
  <si>
    <t>BUNGKUS</t>
  </si>
  <si>
    <t>BISKUIT IBU HAMIL</t>
  </si>
  <si>
    <t>LACTOGEN PREMATURE 400gr</t>
  </si>
  <si>
    <t>APBDP KOTA MALANG</t>
  </si>
  <si>
    <t xml:space="preserve">KALENG </t>
  </si>
  <si>
    <t>SUSU FORMULA F 100</t>
  </si>
  <si>
    <t>APBD</t>
  </si>
  <si>
    <t>SACHET</t>
  </si>
  <si>
    <t>IODINE TEST</t>
  </si>
  <si>
    <t>BOTOL</t>
  </si>
  <si>
    <t>PEDIACOMPLETE</t>
  </si>
  <si>
    <t>KALENG</t>
  </si>
  <si>
    <t>TABURIA</t>
  </si>
  <si>
    <t>APBN</t>
  </si>
  <si>
    <t>Pack</t>
  </si>
  <si>
    <t>Ketr :</t>
  </si>
  <si>
    <t>Satuan yang dicantumkan pada biskuit balita dan ibu hamil adalah bungkus (satuan terkecil dalam kemasan biskuit)</t>
  </si>
  <si>
    <t>Laporan stok barang dikirimkan setiap bulan, maksimal tgl 05 bulan berikutnya</t>
  </si>
  <si>
    <t xml:space="preserve">Sisa bulan lalu diisi dengan data stok barang bulan kemarin </t>
  </si>
  <si>
    <t>PER TANGGAL 29 FEBRUARI 2024</t>
  </si>
  <si>
    <t>PER TANGGAL 31 MARET 2024</t>
  </si>
  <si>
    <t>PER TANGGAL 30 APRIL 2024</t>
  </si>
  <si>
    <t>PER TANGGAL 31 MEI 2024</t>
  </si>
  <si>
    <t>PER TANGGAL 30 JUNI 2024</t>
  </si>
  <si>
    <t>PER TANGGAL 31 JULI 2024</t>
  </si>
  <si>
    <t>PER TANGGAL 31 AGUSTUS 2024</t>
  </si>
  <si>
    <t>PER TANGGAL 30 SEPTEMBER 2024</t>
  </si>
  <si>
    <t>PER TANGGAL 31 OKTOBER 2024</t>
  </si>
  <si>
    <t>PER TANGGAL 30 NOVEMBER 2024</t>
  </si>
  <si>
    <t>SUSU DANGRO NESTLE 400 gr</t>
  </si>
  <si>
    <t>DAU dan APBD</t>
  </si>
  <si>
    <t>Kotak</t>
  </si>
  <si>
    <t>PER TANGGAL 31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</si>
</sst>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_);_(* \(#,##0\);_(* &quot;-&quot;_);_(@_)"/>
    <numFmt numFmtId="166" formatCode="mmm\ yyyy"/>
    <numFmt numFmtId="167" formatCode="[$-13809]dd\ mmmm\ yyyy"/>
    <numFmt numFmtId="168" formatCode="mmm\ d"/>
    <numFmt numFmtId="169" formatCode="[$Rp-421]#,##0.00"/>
  </numFmts>
  <fonts count="9" x14ac:knownFonts="1">
    <font>
      <sz val="11"/>
      <color theme="1"/>
      <name val="Calibri"/>
      <scheme val="minor"/>
    </font>
    <font>
      <b/>
      <sz val="11"/>
      <color theme="1"/>
      <name val="Arial"/>
    </font>
    <font>
      <sz val="11"/>
      <color theme="1"/>
      <name val="Arial"/>
    </font>
    <font>
      <u/>
      <sz val="11"/>
      <color theme="1"/>
      <name val="Arial"/>
    </font>
    <font>
      <b/>
      <sz val="12"/>
      <color theme="1"/>
      <name val="Arial"/>
    </font>
    <font>
      <sz val="12"/>
      <color theme="1"/>
      <name val="Arial"/>
    </font>
    <font>
      <u/>
      <sz val="11"/>
      <color theme="1"/>
      <name val="Arial"/>
    </font>
    <font>
      <u/>
      <sz val="11"/>
      <color theme="1"/>
      <name val="Arial"/>
    </font>
    <font>
      <sz val="11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5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166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7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165" fontId="2" fillId="3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quotePrefix="1" applyFont="1" applyFill="1" applyBorder="1" applyAlignment="1">
      <alignment horizontal="center" vertical="center" wrapText="1"/>
    </xf>
    <xf numFmtId="15" fontId="2" fillId="3" borderId="1" xfId="0" applyNumberFormat="1" applyFont="1" applyFill="1" applyBorder="1" applyAlignment="1">
      <alignment horizontal="center" vertical="center"/>
    </xf>
    <xf numFmtId="167" fontId="2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166" fontId="2" fillId="0" borderId="1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168" fontId="2" fillId="0" borderId="1" xfId="0" applyNumberFormat="1" applyFont="1" applyBorder="1" applyAlignment="1">
      <alignment vertical="center"/>
    </xf>
    <xf numFmtId="168" fontId="2" fillId="0" borderId="1" xfId="0" applyNumberFormat="1" applyFont="1" applyBorder="1" applyAlignment="1">
      <alignment horizontal="center" vertical="center"/>
    </xf>
    <xf numFmtId="169" fontId="2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  <pageSetUpPr fitToPage="1"/>
  </sheetPr>
  <dimension ref="A1:Z1000"/>
  <sheetViews>
    <sheetView workbookViewId="0"/>
  </sheetViews>
  <sheetFormatPr defaultColWidth="14.42578125" defaultRowHeight="15" customHeight="1" x14ac:dyDescent="0.25"/>
  <cols>
    <col min="1" max="1" width="7.140625" customWidth="1"/>
    <col min="2" max="2" width="32.42578125" customWidth="1"/>
    <col min="3" max="3" width="29" customWidth="1"/>
    <col min="4" max="4" width="13" customWidth="1"/>
    <col min="5" max="5" width="12.42578125" customWidth="1"/>
    <col min="6" max="6" width="13" customWidth="1"/>
    <col min="7" max="7" width="10.85546875" customWidth="1"/>
    <col min="8" max="8" width="18.140625" customWidth="1"/>
    <col min="9" max="9" width="13" customWidth="1"/>
    <col min="10" max="10" width="14.28515625" customWidth="1"/>
    <col min="11" max="11" width="12.42578125" customWidth="1"/>
    <col min="12" max="12" width="16.140625" customWidth="1"/>
    <col min="13" max="26" width="9.140625" customWidth="1"/>
  </cols>
  <sheetData>
    <row r="1" spans="1:26" ht="22.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2.5" customHeight="1" x14ac:dyDescent="0.25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customHeight="1" x14ac:dyDescent="0.2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2"/>
      <c r="B4" s="2"/>
      <c r="C4" s="2"/>
      <c r="D4" s="2"/>
      <c r="E4" s="2"/>
      <c r="F4" s="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2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5">
      <c r="A6" s="6">
        <v>1</v>
      </c>
      <c r="B6" s="6" t="s">
        <v>15</v>
      </c>
      <c r="C6" s="6" t="s">
        <v>16</v>
      </c>
      <c r="D6" s="6"/>
      <c r="E6" s="6" t="s">
        <v>17</v>
      </c>
      <c r="F6" s="6">
        <f>3*50</f>
        <v>150</v>
      </c>
      <c r="G6" s="6">
        <v>13</v>
      </c>
      <c r="H6" s="6">
        <v>143</v>
      </c>
      <c r="I6" s="6">
        <f t="shared" ref="I6:I15" si="0">(F6+G6)-H6</f>
        <v>20</v>
      </c>
      <c r="J6" s="7"/>
      <c r="K6" s="8"/>
      <c r="L6" s="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5">
      <c r="A7" s="6">
        <v>2</v>
      </c>
      <c r="B7" s="6" t="s">
        <v>18</v>
      </c>
      <c r="C7" s="6" t="s">
        <v>16</v>
      </c>
      <c r="D7" s="6">
        <v>2023</v>
      </c>
      <c r="E7" s="6" t="s">
        <v>17</v>
      </c>
      <c r="F7" s="6">
        <f>47*50</f>
        <v>2350</v>
      </c>
      <c r="G7" s="6">
        <v>99</v>
      </c>
      <c r="H7" s="6">
        <f>50+1680+50</f>
        <v>1780</v>
      </c>
      <c r="I7" s="6">
        <f t="shared" si="0"/>
        <v>669</v>
      </c>
      <c r="J7" s="7"/>
      <c r="K7" s="8"/>
      <c r="L7" s="6"/>
      <c r="M7" s="2"/>
      <c r="N7" s="2">
        <f>I7/50</f>
        <v>13.38</v>
      </c>
      <c r="O7" s="2">
        <f>13*50</f>
        <v>650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5">
      <c r="A8" s="6">
        <v>3</v>
      </c>
      <c r="B8" s="6" t="s">
        <v>19</v>
      </c>
      <c r="C8" s="6" t="s">
        <v>16</v>
      </c>
      <c r="D8" s="6">
        <v>2023</v>
      </c>
      <c r="E8" s="6" t="s">
        <v>20</v>
      </c>
      <c r="F8" s="6"/>
      <c r="G8" s="6">
        <v>72050</v>
      </c>
      <c r="H8" s="6">
        <f>2400+4080+870+24300+400+1710</f>
        <v>33760</v>
      </c>
      <c r="I8" s="6">
        <f t="shared" si="0"/>
        <v>38290</v>
      </c>
      <c r="J8" s="7"/>
      <c r="K8" s="8"/>
      <c r="L8" s="6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5">
      <c r="A9" s="6">
        <v>4</v>
      </c>
      <c r="B9" s="6" t="s">
        <v>21</v>
      </c>
      <c r="C9" s="6" t="s">
        <v>22</v>
      </c>
      <c r="D9" s="6">
        <v>2023</v>
      </c>
      <c r="E9" s="6" t="s">
        <v>23</v>
      </c>
      <c r="F9" s="6"/>
      <c r="G9" s="6">
        <v>1323</v>
      </c>
      <c r="H9" s="9">
        <f>43*21</f>
        <v>903</v>
      </c>
      <c r="I9" s="6">
        <f t="shared" si="0"/>
        <v>420</v>
      </c>
      <c r="J9" s="10"/>
      <c r="K9" s="8"/>
      <c r="L9" s="11"/>
      <c r="M9" s="2"/>
      <c r="N9" s="2">
        <f>I9/21</f>
        <v>20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5">
      <c r="A10" s="6">
        <v>5</v>
      </c>
      <c r="B10" s="6" t="s">
        <v>24</v>
      </c>
      <c r="C10" s="6" t="s">
        <v>22</v>
      </c>
      <c r="D10" s="6">
        <v>2023</v>
      </c>
      <c r="E10" s="6" t="s">
        <v>23</v>
      </c>
      <c r="F10" s="6"/>
      <c r="G10" s="6">
        <v>1792</v>
      </c>
      <c r="H10" s="9">
        <f>8*28</f>
        <v>224</v>
      </c>
      <c r="I10" s="6">
        <f t="shared" si="0"/>
        <v>1568</v>
      </c>
      <c r="J10" s="10"/>
      <c r="K10" s="8"/>
      <c r="L10" s="11"/>
      <c r="M10" s="2"/>
      <c r="N10" s="2">
        <f>I10/28</f>
        <v>56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5">
      <c r="A11" s="6">
        <v>6</v>
      </c>
      <c r="B11" s="6" t="s">
        <v>25</v>
      </c>
      <c r="C11" s="6" t="s">
        <v>26</v>
      </c>
      <c r="D11" s="6"/>
      <c r="E11" s="6" t="s">
        <v>27</v>
      </c>
      <c r="F11" s="6"/>
      <c r="G11" s="6">
        <v>101</v>
      </c>
      <c r="H11" s="9">
        <v>4</v>
      </c>
      <c r="I11" s="6">
        <f t="shared" si="0"/>
        <v>97</v>
      </c>
      <c r="J11" s="10"/>
      <c r="K11" s="8"/>
      <c r="L11" s="11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5">
      <c r="A12" s="6">
        <v>7</v>
      </c>
      <c r="B12" s="6" t="s">
        <v>28</v>
      </c>
      <c r="C12" s="6" t="s">
        <v>29</v>
      </c>
      <c r="D12" s="6"/>
      <c r="E12" s="6" t="s">
        <v>30</v>
      </c>
      <c r="F12" s="6"/>
      <c r="G12" s="6">
        <v>0</v>
      </c>
      <c r="H12" s="9">
        <v>0</v>
      </c>
      <c r="I12" s="6">
        <f t="shared" si="0"/>
        <v>0</v>
      </c>
      <c r="J12" s="10"/>
      <c r="K12" s="8"/>
      <c r="L12" s="11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5">
      <c r="A13" s="6">
        <v>8</v>
      </c>
      <c r="B13" s="6" t="s">
        <v>31</v>
      </c>
      <c r="C13" s="6" t="s">
        <v>29</v>
      </c>
      <c r="D13" s="6"/>
      <c r="E13" s="6" t="s">
        <v>32</v>
      </c>
      <c r="F13" s="6"/>
      <c r="G13" s="6">
        <v>0</v>
      </c>
      <c r="H13" s="6">
        <v>0</v>
      </c>
      <c r="I13" s="6">
        <f t="shared" si="0"/>
        <v>0</v>
      </c>
      <c r="J13" s="6"/>
      <c r="K13" s="12"/>
      <c r="L13" s="1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5">
      <c r="A14" s="6">
        <v>9</v>
      </c>
      <c r="B14" s="6" t="s">
        <v>33</v>
      </c>
      <c r="C14" s="6" t="s">
        <v>26</v>
      </c>
      <c r="D14" s="6"/>
      <c r="E14" s="6" t="s">
        <v>34</v>
      </c>
      <c r="F14" s="6"/>
      <c r="G14" s="6">
        <v>49</v>
      </c>
      <c r="H14" s="6">
        <v>18</v>
      </c>
      <c r="I14" s="6">
        <f t="shared" si="0"/>
        <v>31</v>
      </c>
      <c r="J14" s="6"/>
      <c r="K14" s="12"/>
      <c r="L14" s="1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5">
      <c r="A15" s="6">
        <v>10</v>
      </c>
      <c r="B15" s="6" t="s">
        <v>35</v>
      </c>
      <c r="C15" s="6" t="s">
        <v>36</v>
      </c>
      <c r="D15" s="13">
        <v>45261</v>
      </c>
      <c r="E15" s="6" t="s">
        <v>37</v>
      </c>
      <c r="F15" s="6"/>
      <c r="G15" s="6">
        <v>31</v>
      </c>
      <c r="H15" s="6">
        <v>2</v>
      </c>
      <c r="I15" s="6">
        <f t="shared" si="0"/>
        <v>29</v>
      </c>
      <c r="J15" s="10"/>
      <c r="K15" s="12"/>
      <c r="L15" s="1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5">
      <c r="A16" s="6">
        <v>11</v>
      </c>
      <c r="B16" s="8"/>
      <c r="C16" s="6"/>
      <c r="D16" s="6"/>
      <c r="E16" s="6"/>
      <c r="F16" s="6"/>
      <c r="G16" s="6"/>
      <c r="H16" s="6"/>
      <c r="I16" s="6" t="str">
        <f t="shared" ref="I16:I21" si="1">IF(Q16&gt;0,((F16+G16)-H16),"")</f>
        <v/>
      </c>
      <c r="J16" s="10"/>
      <c r="K16" s="12"/>
      <c r="L16" s="1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5">
      <c r="A17" s="6">
        <v>12</v>
      </c>
      <c r="B17" s="8"/>
      <c r="C17" s="6"/>
      <c r="D17" s="6"/>
      <c r="E17" s="6"/>
      <c r="F17" s="6"/>
      <c r="G17" s="6"/>
      <c r="H17" s="6"/>
      <c r="I17" s="6" t="str">
        <f t="shared" si="1"/>
        <v/>
      </c>
      <c r="J17" s="6"/>
      <c r="K17" s="12"/>
      <c r="L17" s="1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5">
      <c r="A18" s="6">
        <v>13</v>
      </c>
      <c r="B18" s="8"/>
      <c r="C18" s="6"/>
      <c r="D18" s="6"/>
      <c r="E18" s="6"/>
      <c r="F18" s="6"/>
      <c r="G18" s="6"/>
      <c r="H18" s="6"/>
      <c r="I18" s="6" t="str">
        <f t="shared" si="1"/>
        <v/>
      </c>
      <c r="J18" s="10"/>
      <c r="K18" s="12"/>
      <c r="L18" s="1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5">
      <c r="A19" s="6">
        <v>14</v>
      </c>
      <c r="B19" s="8"/>
      <c r="C19" s="6"/>
      <c r="D19" s="6"/>
      <c r="E19" s="6"/>
      <c r="F19" s="6"/>
      <c r="G19" s="6"/>
      <c r="H19" s="6"/>
      <c r="I19" s="6" t="str">
        <f t="shared" si="1"/>
        <v/>
      </c>
      <c r="J19" s="10"/>
      <c r="K19" s="12"/>
      <c r="L19" s="1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5">
      <c r="A20" s="6">
        <v>15</v>
      </c>
      <c r="B20" s="8"/>
      <c r="C20" s="6"/>
      <c r="D20" s="6"/>
      <c r="E20" s="6"/>
      <c r="F20" s="6"/>
      <c r="G20" s="6"/>
      <c r="H20" s="6"/>
      <c r="I20" s="6" t="str">
        <f t="shared" si="1"/>
        <v/>
      </c>
      <c r="J20" s="10"/>
      <c r="K20" s="12"/>
      <c r="L20" s="1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2.5" customHeight="1" x14ac:dyDescent="0.25">
      <c r="A21" s="6">
        <v>16</v>
      </c>
      <c r="B21" s="8"/>
      <c r="C21" s="6"/>
      <c r="D21" s="6"/>
      <c r="E21" s="6"/>
      <c r="F21" s="6"/>
      <c r="G21" s="6"/>
      <c r="H21" s="6"/>
      <c r="I21" s="6" t="str">
        <f t="shared" si="1"/>
        <v/>
      </c>
      <c r="J21" s="10"/>
      <c r="K21" s="12"/>
      <c r="L21" s="1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3"/>
      <c r="B22" s="2"/>
      <c r="C22" s="3"/>
      <c r="D22" s="3"/>
      <c r="E22" s="3"/>
      <c r="F22" s="3"/>
      <c r="G22" s="3"/>
      <c r="H22" s="3"/>
      <c r="I22" s="1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2" t="s">
        <v>38</v>
      </c>
      <c r="B23" s="2"/>
      <c r="C23" s="2"/>
      <c r="D23" s="2"/>
      <c r="E23" s="2"/>
      <c r="F23" s="3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3">
        <v>1</v>
      </c>
      <c r="B24" s="2" t="s">
        <v>39</v>
      </c>
      <c r="C24" s="2"/>
      <c r="D24" s="2"/>
      <c r="E24" s="2"/>
      <c r="F24" s="3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3">
        <v>2</v>
      </c>
      <c r="B25" s="2" t="s">
        <v>40</v>
      </c>
      <c r="C25" s="2"/>
      <c r="D25" s="2"/>
      <c r="E25" s="2"/>
      <c r="F25" s="3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3">
        <v>3</v>
      </c>
      <c r="B26" s="2" t="s">
        <v>41</v>
      </c>
      <c r="C26" s="2"/>
      <c r="D26" s="2"/>
      <c r="E26" s="2"/>
      <c r="F26" s="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3"/>
      <c r="B27" s="2"/>
      <c r="C27" s="2"/>
      <c r="D27" s="2"/>
      <c r="E27" s="2"/>
      <c r="F27" s="3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3"/>
      <c r="B28" s="14"/>
      <c r="C28" s="2"/>
      <c r="D28" s="2"/>
      <c r="E28" s="2"/>
      <c r="F28" s="3"/>
      <c r="G28" s="2"/>
      <c r="H28" s="1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3"/>
      <c r="B29" s="2"/>
      <c r="C29" s="2"/>
      <c r="D29" s="2"/>
      <c r="E29" s="2"/>
      <c r="F29" s="3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3"/>
      <c r="B30" s="2"/>
      <c r="C30" s="2"/>
      <c r="D30" s="2"/>
      <c r="E30" s="2"/>
      <c r="F30" s="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3"/>
      <c r="B31" s="2"/>
      <c r="C31" s="2"/>
      <c r="D31" s="2"/>
      <c r="E31" s="2"/>
      <c r="F31" s="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3"/>
      <c r="B32" s="2"/>
      <c r="C32" s="2"/>
      <c r="D32" s="2"/>
      <c r="E32" s="2"/>
      <c r="F32" s="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3"/>
      <c r="B33" s="2"/>
      <c r="C33" s="2"/>
      <c r="D33" s="2"/>
      <c r="E33" s="2"/>
      <c r="F33" s="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3"/>
      <c r="B34" s="2"/>
      <c r="C34" s="2"/>
      <c r="D34" s="2"/>
      <c r="E34" s="2"/>
      <c r="F34" s="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3"/>
      <c r="B35" s="2"/>
      <c r="C35" s="2"/>
      <c r="D35" s="2"/>
      <c r="E35" s="2"/>
      <c r="F35" s="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3"/>
      <c r="B36" s="2"/>
      <c r="C36" s="2"/>
      <c r="D36" s="2"/>
      <c r="E36" s="2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3"/>
      <c r="B37" s="2"/>
      <c r="C37" s="2"/>
      <c r="D37" s="2"/>
      <c r="E37" s="2"/>
      <c r="F37" s="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3"/>
      <c r="B38" s="2"/>
      <c r="C38" s="2"/>
      <c r="D38" s="2"/>
      <c r="E38" s="2"/>
      <c r="F38" s="3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3"/>
      <c r="B39" s="2"/>
      <c r="C39" s="2"/>
      <c r="D39" s="2"/>
      <c r="E39" s="2"/>
      <c r="F39" s="3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3"/>
      <c r="B40" s="2"/>
      <c r="C40" s="2"/>
      <c r="D40" s="2"/>
      <c r="E40" s="2"/>
      <c r="F40" s="3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3"/>
      <c r="B41" s="2"/>
      <c r="C41" s="2"/>
      <c r="D41" s="2"/>
      <c r="E41" s="2"/>
      <c r="F41" s="3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3"/>
      <c r="B42" s="2"/>
      <c r="C42" s="2"/>
      <c r="D42" s="2"/>
      <c r="E42" s="2"/>
      <c r="F42" s="3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3"/>
      <c r="B43" s="2"/>
      <c r="C43" s="2"/>
      <c r="D43" s="2"/>
      <c r="E43" s="2"/>
      <c r="F43" s="3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3"/>
      <c r="B44" s="2"/>
      <c r="C44" s="2"/>
      <c r="D44" s="2"/>
      <c r="E44" s="2"/>
      <c r="F44" s="3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3"/>
      <c r="B45" s="2"/>
      <c r="C45" s="2"/>
      <c r="D45" s="2"/>
      <c r="E45" s="2"/>
      <c r="F45" s="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3"/>
      <c r="B46" s="2"/>
      <c r="C46" s="2"/>
      <c r="D46" s="2"/>
      <c r="E46" s="2"/>
      <c r="F46" s="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3"/>
      <c r="B47" s="2"/>
      <c r="C47" s="2"/>
      <c r="D47" s="2"/>
      <c r="E47" s="2"/>
      <c r="F47" s="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3"/>
      <c r="B48" s="2"/>
      <c r="C48" s="2"/>
      <c r="D48" s="2"/>
      <c r="E48" s="2"/>
      <c r="F48" s="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3"/>
      <c r="B49" s="2"/>
      <c r="C49" s="2"/>
      <c r="D49" s="2"/>
      <c r="E49" s="2"/>
      <c r="F49" s="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3"/>
      <c r="B50" s="2"/>
      <c r="C50" s="2"/>
      <c r="D50" s="2"/>
      <c r="E50" s="2"/>
      <c r="F50" s="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3"/>
      <c r="B51" s="2"/>
      <c r="C51" s="2"/>
      <c r="D51" s="2"/>
      <c r="E51" s="2"/>
      <c r="F51" s="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3"/>
      <c r="B52" s="2"/>
      <c r="C52" s="2"/>
      <c r="D52" s="2"/>
      <c r="E52" s="2"/>
      <c r="F52" s="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3"/>
      <c r="B53" s="2"/>
      <c r="C53" s="2"/>
      <c r="D53" s="2"/>
      <c r="E53" s="2"/>
      <c r="F53" s="3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3"/>
      <c r="B54" s="2"/>
      <c r="C54" s="2"/>
      <c r="D54" s="2"/>
      <c r="E54" s="2"/>
      <c r="F54" s="3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3"/>
      <c r="B55" s="2"/>
      <c r="C55" s="2"/>
      <c r="D55" s="2"/>
      <c r="E55" s="2"/>
      <c r="F55" s="3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3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3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3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3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3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3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3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3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3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3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3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3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3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3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3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3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3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3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3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3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3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3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3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3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3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3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3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3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3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3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3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3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3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3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3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3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3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3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3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3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3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3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3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3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3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3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3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3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3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3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3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3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3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3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3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3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3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3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3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3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3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3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3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3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3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3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3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3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3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3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3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3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3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3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3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3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3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3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3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3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3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3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3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3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3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3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3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3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3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3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3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3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3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3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3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3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3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3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3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3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3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3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3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3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3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3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3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3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3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3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3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3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3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3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3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3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3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3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3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3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3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3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3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3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3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3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3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3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3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3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3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3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3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3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3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3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3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3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3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3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3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3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3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3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3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3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3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3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3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3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3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3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3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3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3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3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3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3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3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3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3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3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3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3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3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3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3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3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3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3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3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3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3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3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3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3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3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3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3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3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3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3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3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3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3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3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3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3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3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3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3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3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3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3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3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3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3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3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3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3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3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3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3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3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3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3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3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3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3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3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3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3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3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3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3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3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3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3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3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3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3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3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3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3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3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3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3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3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3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3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3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3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3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3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3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3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3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3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3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3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3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3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3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3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3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3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3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3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3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3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3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3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3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3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3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3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3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3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3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3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3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3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3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3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3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3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3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3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3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3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3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3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3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3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3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3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3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3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3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3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3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3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3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3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3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3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3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3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3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3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3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3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3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3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3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3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3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3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3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3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3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3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3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3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3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3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3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3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3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3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3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3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3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3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3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3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3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3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3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3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3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3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3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3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3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3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3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3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3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3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3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3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3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3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3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3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3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3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3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3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3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3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3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3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3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3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3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3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3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3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3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3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3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3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3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3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3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3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3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3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3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3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3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3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3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3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3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3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3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3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3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3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3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3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3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3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3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3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3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3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3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3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3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3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3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3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3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3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3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3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3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3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3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3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3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3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3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3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3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3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3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3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3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3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3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3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3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3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3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3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3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3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3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3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3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3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3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3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3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3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3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3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3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3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3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3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3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3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3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3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3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3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3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3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3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3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3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3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3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3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3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3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3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3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3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3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3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3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3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3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3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3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3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3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3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3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3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3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3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3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3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3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3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3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3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3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3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3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3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3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3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3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3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3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3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3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3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3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3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3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3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3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3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3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3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3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3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3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3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3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3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3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3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3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3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3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3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3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3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3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3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3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3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3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3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3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3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3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3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3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3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3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3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3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3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3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3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3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3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3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3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3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3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3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3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3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3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3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3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3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3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3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3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3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3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3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3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3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3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3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3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3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3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3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3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3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3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3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3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3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3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3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3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3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3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3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3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3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3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3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3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3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3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3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3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3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3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3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3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3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3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3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3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3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3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3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3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3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3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3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3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3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3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3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3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3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3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3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3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3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3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3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3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3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3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3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3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3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3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3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3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3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3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3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3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3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3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3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3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3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3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3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3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3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3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3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3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3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3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3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3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3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3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3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3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3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3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3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3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3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3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3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3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3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3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3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3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3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3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3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3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3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3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3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3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3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3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3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3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3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3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3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3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3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3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3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3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3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3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3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3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3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3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3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3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3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3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3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3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3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3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3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3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3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3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3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3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3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3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3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3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3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3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3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3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3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3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3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3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3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3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3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3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3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3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3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3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3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3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3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3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3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3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3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3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3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3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3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3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3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3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3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3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3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3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3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3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3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3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3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3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3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3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3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3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3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3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3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3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3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3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3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3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3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3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3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3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3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3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3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3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3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3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3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3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3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3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3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3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3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3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3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3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3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3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3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3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3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3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3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3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3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3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3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3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3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3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3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3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3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3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3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3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3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3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3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3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3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3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3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3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3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3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3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3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3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3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3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3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3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3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3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3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3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3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3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3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3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3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3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3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3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3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3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3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3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3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3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3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3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3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3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3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3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3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3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3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3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3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3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3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3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3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3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3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3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3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3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3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3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3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3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3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3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3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3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3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3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3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3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3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3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3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3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3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3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3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3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3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3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3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3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3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3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3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3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3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3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3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3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3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3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3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3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3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3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3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3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3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3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3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3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3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3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3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3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3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3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3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3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3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3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3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3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3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3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3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3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3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3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3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3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3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3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3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3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3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3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3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3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3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3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3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3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3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3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3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3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3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3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3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3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3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3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3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3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3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3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3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2"/>
      <c r="E1000" s="2"/>
      <c r="F1000" s="3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A1:L1"/>
    <mergeCell ref="A2:L2"/>
    <mergeCell ref="A3:L3"/>
  </mergeCells>
  <pageMargins left="0.51181102362204722" right="1.299212598425197" top="0.35433070866141736" bottom="0.35433070866141736" header="0" footer="0"/>
  <pageSetup paperSize="5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FF"/>
    <pageSetUpPr fitToPage="1"/>
  </sheetPr>
  <dimension ref="A1:Z1000"/>
  <sheetViews>
    <sheetView workbookViewId="0"/>
  </sheetViews>
  <sheetFormatPr defaultColWidth="14.42578125" defaultRowHeight="15" customHeight="1" x14ac:dyDescent="0.25"/>
  <cols>
    <col min="1" max="1" width="7.140625" customWidth="1"/>
    <col min="2" max="2" width="32.42578125" customWidth="1"/>
    <col min="3" max="3" width="32.140625" customWidth="1"/>
    <col min="4" max="4" width="13" customWidth="1"/>
    <col min="5" max="5" width="12.42578125" customWidth="1"/>
    <col min="6" max="6" width="13" customWidth="1"/>
    <col min="7" max="7" width="10.85546875" customWidth="1"/>
    <col min="8" max="8" width="18.140625" customWidth="1"/>
    <col min="9" max="9" width="13" customWidth="1"/>
    <col min="10" max="10" width="14.28515625" customWidth="1"/>
    <col min="11" max="11" width="12.42578125" customWidth="1"/>
    <col min="12" max="12" width="16.140625" customWidth="1"/>
    <col min="13" max="16" width="9.140625" customWidth="1"/>
    <col min="17" max="17" width="9.140625" hidden="1" customWidth="1"/>
    <col min="18" max="26" width="9.140625" customWidth="1"/>
  </cols>
  <sheetData>
    <row r="1" spans="1:26" ht="19.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25">
      <c r="A2" s="36" t="s">
        <v>42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 x14ac:dyDescent="0.2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5">
      <c r="A6" s="15">
        <f>'1'!A6</f>
        <v>1</v>
      </c>
      <c r="B6" s="15" t="str">
        <f>'1'!B6</f>
        <v>VITAMIN A 100.000 IU</v>
      </c>
      <c r="C6" s="15" t="str">
        <f>'1'!C6</f>
        <v>DAK FISIK</v>
      </c>
      <c r="D6" s="15">
        <f>'1'!D6</f>
        <v>0</v>
      </c>
      <c r="E6" s="15" t="str">
        <f>'1'!E6</f>
        <v>KAPSUL</v>
      </c>
      <c r="F6" s="15"/>
      <c r="G6" s="15">
        <f>'1'!I6</f>
        <v>20</v>
      </c>
      <c r="H6" s="15">
        <v>19</v>
      </c>
      <c r="I6" s="15">
        <f t="shared" ref="I6:I21" si="0">G6-H6</f>
        <v>1</v>
      </c>
      <c r="J6" s="16">
        <f>'1'!J6</f>
        <v>0</v>
      </c>
      <c r="K6" s="17"/>
      <c r="L6" s="15"/>
      <c r="M6" s="18"/>
      <c r="N6" s="18"/>
      <c r="O6" s="18"/>
      <c r="P6" s="18"/>
      <c r="Q6" s="18">
        <v>1</v>
      </c>
      <c r="R6" s="18"/>
      <c r="S6" s="18"/>
      <c r="T6" s="18"/>
      <c r="U6" s="18"/>
      <c r="V6" s="18"/>
      <c r="W6" s="18"/>
      <c r="X6" s="18"/>
      <c r="Y6" s="18"/>
      <c r="Z6" s="18"/>
    </row>
    <row r="7" spans="1:26" ht="22.5" customHeight="1" x14ac:dyDescent="0.25">
      <c r="A7" s="15">
        <f>'1'!A7</f>
        <v>2</v>
      </c>
      <c r="B7" s="15" t="str">
        <f>'1'!B7</f>
        <v>VITAMIN A 200.000 IU</v>
      </c>
      <c r="C7" s="15" t="str">
        <f>'1'!C7</f>
        <v>DAK FISIK</v>
      </c>
      <c r="D7" s="15">
        <f>'1'!D7</f>
        <v>2023</v>
      </c>
      <c r="E7" s="15" t="str">
        <f>'1'!E7</f>
        <v>KAPSUL</v>
      </c>
      <c r="F7" s="15"/>
      <c r="G7" s="15">
        <f>'1'!I7</f>
        <v>669</v>
      </c>
      <c r="H7" s="15">
        <v>14</v>
      </c>
      <c r="I7" s="15">
        <f t="shared" si="0"/>
        <v>655</v>
      </c>
      <c r="J7" s="16">
        <f>'1'!J7</f>
        <v>0</v>
      </c>
      <c r="K7" s="17"/>
      <c r="L7" s="15"/>
      <c r="M7" s="18"/>
      <c r="N7" s="18"/>
      <c r="O7" s="18"/>
      <c r="P7" s="18"/>
      <c r="Q7" s="18">
        <f t="shared" ref="Q7:Q20" si="1">1+Q6</f>
        <v>2</v>
      </c>
      <c r="R7" s="18"/>
      <c r="S7" s="18"/>
      <c r="T7" s="18"/>
      <c r="U7" s="18"/>
      <c r="V7" s="18"/>
      <c r="W7" s="18"/>
      <c r="X7" s="18"/>
      <c r="Y7" s="18"/>
      <c r="Z7" s="18"/>
    </row>
    <row r="8" spans="1:26" ht="22.5" customHeight="1" x14ac:dyDescent="0.25">
      <c r="A8" s="15">
        <f>'1'!A8</f>
        <v>3</v>
      </c>
      <c r="B8" s="15" t="str">
        <f>'1'!B8</f>
        <v>TABLET TAMBAH DARAH</v>
      </c>
      <c r="C8" s="15" t="str">
        <f>'1'!C8</f>
        <v>DAK FISIK</v>
      </c>
      <c r="D8" s="15">
        <f>'1'!D8</f>
        <v>2023</v>
      </c>
      <c r="E8" s="15" t="str">
        <f>'1'!E8</f>
        <v>TABLET</v>
      </c>
      <c r="F8" s="15"/>
      <c r="G8" s="15">
        <f>'1'!I8</f>
        <v>38290</v>
      </c>
      <c r="H8" s="15">
        <v>2400</v>
      </c>
      <c r="I8" s="15">
        <f t="shared" si="0"/>
        <v>35890</v>
      </c>
      <c r="J8" s="16">
        <f>'1'!J8</f>
        <v>0</v>
      </c>
      <c r="K8" s="17"/>
      <c r="L8" s="15"/>
      <c r="M8" s="18"/>
      <c r="N8" s="18"/>
      <c r="O8" s="18"/>
      <c r="P8" s="18"/>
      <c r="Q8" s="18">
        <f t="shared" si="1"/>
        <v>3</v>
      </c>
      <c r="R8" s="18"/>
      <c r="S8" s="18"/>
      <c r="T8" s="18"/>
      <c r="U8" s="18"/>
      <c r="V8" s="18"/>
      <c r="W8" s="18"/>
      <c r="X8" s="18"/>
      <c r="Y8" s="18"/>
      <c r="Z8" s="18"/>
    </row>
    <row r="9" spans="1:26" ht="22.5" customHeight="1" x14ac:dyDescent="0.25">
      <c r="A9" s="15">
        <f>'1'!A9</f>
        <v>4</v>
      </c>
      <c r="B9" s="15" t="str">
        <f>'1'!B9</f>
        <v>BISKUIT BALITA</v>
      </c>
      <c r="C9" s="15" t="str">
        <f>'1'!C9</f>
        <v>APBD PROV</v>
      </c>
      <c r="D9" s="15">
        <f>'1'!D9</f>
        <v>2023</v>
      </c>
      <c r="E9" s="15" t="str">
        <f>'1'!E9</f>
        <v>BUNGKUS</v>
      </c>
      <c r="F9" s="15"/>
      <c r="G9" s="15">
        <f>'1'!I9</f>
        <v>420</v>
      </c>
      <c r="H9" s="15">
        <f>9*21</f>
        <v>189</v>
      </c>
      <c r="I9" s="15">
        <f t="shared" si="0"/>
        <v>231</v>
      </c>
      <c r="J9" s="16">
        <f>'1'!J9</f>
        <v>0</v>
      </c>
      <c r="K9" s="17"/>
      <c r="L9" s="19"/>
      <c r="M9" s="18"/>
      <c r="N9" s="18">
        <f>I9/21</f>
        <v>11</v>
      </c>
      <c r="O9" s="18"/>
      <c r="P9" s="18"/>
      <c r="Q9" s="18">
        <f t="shared" si="1"/>
        <v>4</v>
      </c>
      <c r="R9" s="18"/>
      <c r="S9" s="18"/>
      <c r="T9" s="18"/>
      <c r="U9" s="18"/>
      <c r="V9" s="18"/>
      <c r="W9" s="18"/>
      <c r="X9" s="18"/>
      <c r="Y9" s="18"/>
      <c r="Z9" s="18"/>
    </row>
    <row r="10" spans="1:26" ht="22.5" customHeight="1" x14ac:dyDescent="0.25">
      <c r="A10" s="15">
        <f>'1'!A10</f>
        <v>5</v>
      </c>
      <c r="B10" s="15" t="str">
        <f>'1'!B10</f>
        <v>BISKUIT IBU HAMIL</v>
      </c>
      <c r="C10" s="15" t="str">
        <f>'1'!C10</f>
        <v>APBD PROV</v>
      </c>
      <c r="D10" s="15">
        <f>'1'!D10</f>
        <v>2023</v>
      </c>
      <c r="E10" s="15" t="str">
        <f>'1'!E10</f>
        <v>BUNGKUS</v>
      </c>
      <c r="F10" s="15"/>
      <c r="G10" s="15">
        <f>'1'!I10</f>
        <v>1568</v>
      </c>
      <c r="H10" s="15">
        <v>28</v>
      </c>
      <c r="I10" s="15">
        <f t="shared" si="0"/>
        <v>1540</v>
      </c>
      <c r="J10" s="16">
        <f>'1'!J10</f>
        <v>0</v>
      </c>
      <c r="K10" s="17"/>
      <c r="L10" s="19"/>
      <c r="M10" s="18"/>
      <c r="N10" s="18">
        <f>I10/28</f>
        <v>55</v>
      </c>
      <c r="O10" s="18"/>
      <c r="P10" s="18"/>
      <c r="Q10" s="18">
        <f t="shared" si="1"/>
        <v>5</v>
      </c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22.5" customHeight="1" x14ac:dyDescent="0.25">
      <c r="A11" s="15">
        <f>'1'!A11</f>
        <v>6</v>
      </c>
      <c r="B11" s="15" t="str">
        <f>'1'!B11</f>
        <v>LACTOGEN PREMATURE 400gr</v>
      </c>
      <c r="C11" s="15" t="str">
        <f>'1'!C11</f>
        <v>APBDP KOTA MALANG</v>
      </c>
      <c r="D11" s="15">
        <f>'1'!D11</f>
        <v>0</v>
      </c>
      <c r="E11" s="15" t="str">
        <f>'1'!E11</f>
        <v xml:space="preserve">KALENG </v>
      </c>
      <c r="F11" s="15"/>
      <c r="G11" s="15">
        <f>'1'!I11</f>
        <v>97</v>
      </c>
      <c r="H11" s="15">
        <v>1</v>
      </c>
      <c r="I11" s="15">
        <f t="shared" si="0"/>
        <v>96</v>
      </c>
      <c r="J11" s="16">
        <f>'1'!J11</f>
        <v>0</v>
      </c>
      <c r="K11" s="17"/>
      <c r="L11" s="19"/>
      <c r="M11" s="18"/>
      <c r="N11" s="18"/>
      <c r="O11" s="18"/>
      <c r="P11" s="18"/>
      <c r="Q11" s="18">
        <f t="shared" si="1"/>
        <v>6</v>
      </c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2.5" customHeight="1" x14ac:dyDescent="0.25">
      <c r="A12" s="15">
        <f>'1'!A12</f>
        <v>7</v>
      </c>
      <c r="B12" s="15" t="str">
        <f>'1'!B12</f>
        <v>SUSU FORMULA F 100</v>
      </c>
      <c r="C12" s="15" t="str">
        <f>'1'!C12</f>
        <v>APBD</v>
      </c>
      <c r="D12" s="15">
        <f>'1'!D12</f>
        <v>0</v>
      </c>
      <c r="E12" s="15" t="str">
        <f>'1'!E12</f>
        <v>SACHET</v>
      </c>
      <c r="F12" s="15"/>
      <c r="G12" s="15">
        <f>'1'!I12</f>
        <v>0</v>
      </c>
      <c r="H12" s="15"/>
      <c r="I12" s="15">
        <f t="shared" si="0"/>
        <v>0</v>
      </c>
      <c r="J12" s="16">
        <f>'1'!J12</f>
        <v>0</v>
      </c>
      <c r="K12" s="17"/>
      <c r="L12" s="19"/>
      <c r="M12" s="18"/>
      <c r="N12" s="18"/>
      <c r="O12" s="18"/>
      <c r="P12" s="18"/>
      <c r="Q12" s="18">
        <f t="shared" si="1"/>
        <v>7</v>
      </c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22.5" customHeight="1" x14ac:dyDescent="0.25">
      <c r="A13" s="15">
        <f>'1'!A13</f>
        <v>8</v>
      </c>
      <c r="B13" s="15" t="str">
        <f>'1'!B13</f>
        <v>IODINE TEST</v>
      </c>
      <c r="C13" s="15" t="str">
        <f>'1'!C13</f>
        <v>APBD</v>
      </c>
      <c r="D13" s="15">
        <f>'1'!D13</f>
        <v>0</v>
      </c>
      <c r="E13" s="15" t="str">
        <f>'1'!E13</f>
        <v>BOTOL</v>
      </c>
      <c r="F13" s="15"/>
      <c r="G13" s="15">
        <f>'1'!I13</f>
        <v>0</v>
      </c>
      <c r="H13" s="15"/>
      <c r="I13" s="15">
        <f t="shared" si="0"/>
        <v>0</v>
      </c>
      <c r="J13" s="16">
        <f>'1'!J13</f>
        <v>0</v>
      </c>
      <c r="K13" s="20"/>
      <c r="L13" s="20"/>
      <c r="M13" s="18"/>
      <c r="N13" s="18"/>
      <c r="O13" s="18"/>
      <c r="P13" s="18"/>
      <c r="Q13" s="18">
        <f t="shared" si="1"/>
        <v>8</v>
      </c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22.5" customHeight="1" x14ac:dyDescent="0.25">
      <c r="A14" s="15">
        <f>'1'!A14</f>
        <v>9</v>
      </c>
      <c r="B14" s="15" t="str">
        <f>'1'!B14</f>
        <v>PEDIACOMPLETE</v>
      </c>
      <c r="C14" s="15" t="str">
        <f>'1'!C14</f>
        <v>APBDP KOTA MALANG</v>
      </c>
      <c r="D14" s="15">
        <f>'1'!D14</f>
        <v>0</v>
      </c>
      <c r="E14" s="15" t="str">
        <f>'1'!E14</f>
        <v>KALENG</v>
      </c>
      <c r="F14" s="15"/>
      <c r="G14" s="15">
        <f>'1'!I14</f>
        <v>31</v>
      </c>
      <c r="H14" s="15">
        <v>8</v>
      </c>
      <c r="I14" s="15">
        <f t="shared" si="0"/>
        <v>23</v>
      </c>
      <c r="J14" s="16">
        <f>'1'!J14</f>
        <v>0</v>
      </c>
      <c r="K14" s="20"/>
      <c r="L14" s="20"/>
      <c r="M14" s="18"/>
      <c r="N14" s="18"/>
      <c r="O14" s="18"/>
      <c r="P14" s="18"/>
      <c r="Q14" s="18">
        <f t="shared" si="1"/>
        <v>9</v>
      </c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22.5" customHeight="1" x14ac:dyDescent="0.25">
      <c r="A15" s="15">
        <f>'1'!A15</f>
        <v>10</v>
      </c>
      <c r="B15" s="15" t="s">
        <v>35</v>
      </c>
      <c r="C15" s="15" t="str">
        <f>'1'!C15</f>
        <v>APBN</v>
      </c>
      <c r="D15" s="21">
        <f>'1'!D15</f>
        <v>45261</v>
      </c>
      <c r="E15" s="15" t="str">
        <f>'1'!E15</f>
        <v>Pack</v>
      </c>
      <c r="F15" s="15"/>
      <c r="G15" s="15">
        <f>'1'!I15</f>
        <v>29</v>
      </c>
      <c r="H15" s="15">
        <v>4</v>
      </c>
      <c r="I15" s="15">
        <f t="shared" si="0"/>
        <v>25</v>
      </c>
      <c r="J15" s="16">
        <f>'1'!J15</f>
        <v>0</v>
      </c>
      <c r="K15" s="20"/>
      <c r="L15" s="20"/>
      <c r="M15" s="18"/>
      <c r="N15" s="18"/>
      <c r="O15" s="18"/>
      <c r="P15" s="18"/>
      <c r="Q15" s="18">
        <f t="shared" si="1"/>
        <v>10</v>
      </c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22.5" customHeight="1" x14ac:dyDescent="0.25">
      <c r="A16" s="15">
        <f>'1'!A16</f>
        <v>11</v>
      </c>
      <c r="B16" s="15">
        <f>'1'!B16</f>
        <v>0</v>
      </c>
      <c r="C16" s="15">
        <f>'1'!C16</f>
        <v>0</v>
      </c>
      <c r="D16" s="15">
        <f>'1'!D16</f>
        <v>0</v>
      </c>
      <c r="E16" s="15">
        <f>'1'!E16</f>
        <v>0</v>
      </c>
      <c r="F16" s="15"/>
      <c r="G16" s="15" t="str">
        <f>'1'!I16</f>
        <v/>
      </c>
      <c r="H16" s="15"/>
      <c r="I16" s="15" t="e">
        <f t="shared" si="0"/>
        <v>#VALUE!</v>
      </c>
      <c r="J16" s="16">
        <f>'1'!J16</f>
        <v>0</v>
      </c>
      <c r="K16" s="20"/>
      <c r="L16" s="20"/>
      <c r="M16" s="18"/>
      <c r="N16" s="18"/>
      <c r="O16" s="18"/>
      <c r="P16" s="18"/>
      <c r="Q16" s="18">
        <f t="shared" si="1"/>
        <v>11</v>
      </c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22.5" customHeight="1" x14ac:dyDescent="0.25">
      <c r="A17" s="15">
        <f>'1'!A17</f>
        <v>12</v>
      </c>
      <c r="B17" s="15">
        <f>'1'!B17</f>
        <v>0</v>
      </c>
      <c r="C17" s="15">
        <f>'1'!C17</f>
        <v>0</v>
      </c>
      <c r="D17" s="15">
        <f>'1'!D17</f>
        <v>0</v>
      </c>
      <c r="E17" s="15">
        <f>'1'!E17</f>
        <v>0</v>
      </c>
      <c r="F17" s="15"/>
      <c r="G17" s="15" t="str">
        <f>'1'!I17</f>
        <v/>
      </c>
      <c r="H17" s="15"/>
      <c r="I17" s="15" t="e">
        <f t="shared" si="0"/>
        <v>#VALUE!</v>
      </c>
      <c r="J17" s="16">
        <f>'1'!J17</f>
        <v>0</v>
      </c>
      <c r="K17" s="20"/>
      <c r="L17" s="20"/>
      <c r="M17" s="18"/>
      <c r="N17" s="18"/>
      <c r="O17" s="18"/>
      <c r="P17" s="18"/>
      <c r="Q17" s="18">
        <f t="shared" si="1"/>
        <v>12</v>
      </c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22.5" customHeight="1" x14ac:dyDescent="0.25">
      <c r="A18" s="15">
        <f>'1'!A18</f>
        <v>13</v>
      </c>
      <c r="B18" s="15">
        <f>'1'!B18</f>
        <v>0</v>
      </c>
      <c r="C18" s="15">
        <f>'1'!C18</f>
        <v>0</v>
      </c>
      <c r="D18" s="15">
        <f>'1'!D18</f>
        <v>0</v>
      </c>
      <c r="E18" s="15">
        <f>'1'!E18</f>
        <v>0</v>
      </c>
      <c r="F18" s="15"/>
      <c r="G18" s="15" t="str">
        <f>'1'!I18</f>
        <v/>
      </c>
      <c r="H18" s="15"/>
      <c r="I18" s="15" t="e">
        <f t="shared" si="0"/>
        <v>#VALUE!</v>
      </c>
      <c r="J18" s="16">
        <f>'1'!J18</f>
        <v>0</v>
      </c>
      <c r="K18" s="20"/>
      <c r="L18" s="20"/>
      <c r="M18" s="18"/>
      <c r="N18" s="18"/>
      <c r="O18" s="18"/>
      <c r="P18" s="18"/>
      <c r="Q18" s="18">
        <f t="shared" si="1"/>
        <v>13</v>
      </c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22.5" customHeight="1" x14ac:dyDescent="0.25">
      <c r="A19" s="15">
        <f>'1'!A19</f>
        <v>14</v>
      </c>
      <c r="B19" s="15">
        <f>'1'!B19</f>
        <v>0</v>
      </c>
      <c r="C19" s="15">
        <f>'1'!C19</f>
        <v>0</v>
      </c>
      <c r="D19" s="15">
        <f>'1'!D19</f>
        <v>0</v>
      </c>
      <c r="E19" s="15">
        <f>'1'!E19</f>
        <v>0</v>
      </c>
      <c r="F19" s="15"/>
      <c r="G19" s="15" t="str">
        <f>'1'!I19</f>
        <v/>
      </c>
      <c r="H19" s="15"/>
      <c r="I19" s="15" t="e">
        <f t="shared" si="0"/>
        <v>#VALUE!</v>
      </c>
      <c r="J19" s="16">
        <f>'1'!J19</f>
        <v>0</v>
      </c>
      <c r="K19" s="20"/>
      <c r="L19" s="20"/>
      <c r="M19" s="18"/>
      <c r="N19" s="18"/>
      <c r="O19" s="18"/>
      <c r="P19" s="18"/>
      <c r="Q19" s="18">
        <f t="shared" si="1"/>
        <v>14</v>
      </c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22.5" customHeight="1" x14ac:dyDescent="0.25">
      <c r="A20" s="15">
        <f>'1'!A20</f>
        <v>15</v>
      </c>
      <c r="B20" s="15">
        <f>'1'!B20</f>
        <v>0</v>
      </c>
      <c r="C20" s="15">
        <f>'1'!C20</f>
        <v>0</v>
      </c>
      <c r="D20" s="15">
        <f>'1'!D20</f>
        <v>0</v>
      </c>
      <c r="E20" s="15">
        <f>'1'!E20</f>
        <v>0</v>
      </c>
      <c r="F20" s="15"/>
      <c r="G20" s="15" t="str">
        <f>'1'!I20</f>
        <v/>
      </c>
      <c r="H20" s="15"/>
      <c r="I20" s="15" t="e">
        <f t="shared" si="0"/>
        <v>#VALUE!</v>
      </c>
      <c r="J20" s="16">
        <f>'1'!J20</f>
        <v>0</v>
      </c>
      <c r="K20" s="20"/>
      <c r="L20" s="20"/>
      <c r="M20" s="18"/>
      <c r="N20" s="18"/>
      <c r="O20" s="18"/>
      <c r="P20" s="18"/>
      <c r="Q20" s="18">
        <f t="shared" si="1"/>
        <v>15</v>
      </c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23.25" customHeight="1" x14ac:dyDescent="0.25">
      <c r="A21" s="15">
        <f>'1'!A21</f>
        <v>16</v>
      </c>
      <c r="B21" s="15">
        <f>'1'!B21</f>
        <v>0</v>
      </c>
      <c r="C21" s="15">
        <f>'1'!C21</f>
        <v>0</v>
      </c>
      <c r="D21" s="15">
        <f>'1'!D21</f>
        <v>0</v>
      </c>
      <c r="E21" s="15">
        <f>'1'!E21</f>
        <v>0</v>
      </c>
      <c r="F21" s="15"/>
      <c r="G21" s="15" t="str">
        <f>'1'!I21</f>
        <v/>
      </c>
      <c r="H21" s="15"/>
      <c r="I21" s="15" t="e">
        <f t="shared" si="0"/>
        <v>#VALUE!</v>
      </c>
      <c r="J21" s="16">
        <f>'1'!J21</f>
        <v>0</v>
      </c>
      <c r="K21" s="17"/>
      <c r="L21" s="17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4.25" customHeight="1" x14ac:dyDescent="0.25">
      <c r="A22" s="2" t="s">
        <v>38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3">
        <v>1</v>
      </c>
      <c r="B23" s="2" t="s">
        <v>39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3">
        <v>2</v>
      </c>
      <c r="B24" s="2" t="s">
        <v>40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3"/>
      <c r="B27" s="14"/>
      <c r="C27" s="2"/>
      <c r="D27" s="2"/>
      <c r="E27" s="2"/>
      <c r="F27" s="2"/>
      <c r="G27" s="2"/>
      <c r="H27" s="14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A1:L1"/>
    <mergeCell ref="A2:L2"/>
    <mergeCell ref="A3:L3"/>
  </mergeCells>
  <pageMargins left="0.70866141732283472" right="1.299212598425197" top="0.55118110236220474" bottom="0.55118110236220474" header="0" footer="0"/>
  <pageSetup paperSize="5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FF"/>
    <pageSetUpPr fitToPage="1"/>
  </sheetPr>
  <dimension ref="A1:Z999"/>
  <sheetViews>
    <sheetView workbookViewId="0"/>
  </sheetViews>
  <sheetFormatPr defaultColWidth="14.42578125" defaultRowHeight="15" customHeight="1" x14ac:dyDescent="0.25"/>
  <cols>
    <col min="1" max="1" width="7.140625" customWidth="1"/>
    <col min="2" max="2" width="47.140625" customWidth="1"/>
    <col min="3" max="3" width="27.28515625" customWidth="1"/>
    <col min="4" max="4" width="13" customWidth="1"/>
    <col min="5" max="5" width="12.42578125" customWidth="1"/>
    <col min="6" max="6" width="13" customWidth="1"/>
    <col min="7" max="7" width="10.85546875" customWidth="1"/>
    <col min="8" max="8" width="18.140625" customWidth="1"/>
    <col min="9" max="9" width="13" customWidth="1"/>
    <col min="10" max="10" width="14.28515625" customWidth="1"/>
    <col min="11" max="11" width="12.42578125" customWidth="1"/>
    <col min="12" max="12" width="16.140625" customWidth="1"/>
    <col min="13" max="16" width="9.140625" customWidth="1"/>
    <col min="17" max="17" width="9.140625" hidden="1" customWidth="1"/>
    <col min="18" max="26" width="9.140625" customWidth="1"/>
  </cols>
  <sheetData>
    <row r="1" spans="1:26" ht="14.25" customHeight="1" x14ac:dyDescent="0.25">
      <c r="A1" s="38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14.25" customHeight="1" x14ac:dyDescent="0.25">
      <c r="A2" s="38" t="s">
        <v>43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4.25" customHeight="1" x14ac:dyDescent="0.25">
      <c r="A3" s="38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4.2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45" customHeight="1" x14ac:dyDescent="0.25">
      <c r="A5" s="23" t="s">
        <v>3</v>
      </c>
      <c r="B5" s="23" t="s">
        <v>4</v>
      </c>
      <c r="C5" s="23" t="s">
        <v>5</v>
      </c>
      <c r="D5" s="23" t="s">
        <v>6</v>
      </c>
      <c r="E5" s="23" t="s">
        <v>7</v>
      </c>
      <c r="F5" s="24" t="s">
        <v>8</v>
      </c>
      <c r="G5" s="23" t="s">
        <v>9</v>
      </c>
      <c r="H5" s="23" t="s">
        <v>10</v>
      </c>
      <c r="I5" s="23" t="s">
        <v>11</v>
      </c>
      <c r="J5" s="23" t="s">
        <v>12</v>
      </c>
      <c r="K5" s="23" t="s">
        <v>13</v>
      </c>
      <c r="L5" s="23" t="s">
        <v>14</v>
      </c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22.5" customHeight="1" x14ac:dyDescent="0.25">
      <c r="A6" s="15">
        <f>'2'!A6</f>
        <v>1</v>
      </c>
      <c r="B6" s="15" t="str">
        <f>'2'!B6</f>
        <v>VITAMIN A 100.000 IU</v>
      </c>
      <c r="C6" s="15" t="str">
        <f>'2'!C6</f>
        <v>DAK FISIK</v>
      </c>
      <c r="D6" s="15">
        <f>'2'!D6</f>
        <v>0</v>
      </c>
      <c r="E6" s="15" t="str">
        <f>'2'!E6</f>
        <v>KAPSUL</v>
      </c>
      <c r="F6" s="15"/>
      <c r="G6" s="15">
        <f>'2'!I6</f>
        <v>1</v>
      </c>
      <c r="H6" s="15">
        <v>0</v>
      </c>
      <c r="I6" s="15">
        <f t="shared" ref="I6:I21" si="0">G6-H6</f>
        <v>1</v>
      </c>
      <c r="J6" s="16"/>
      <c r="K6" s="17"/>
      <c r="L6" s="15"/>
      <c r="M6" s="18"/>
      <c r="N6" s="18"/>
      <c r="O6" s="18"/>
      <c r="P6" s="18"/>
      <c r="Q6" s="18">
        <v>1</v>
      </c>
      <c r="R6" s="18"/>
      <c r="S6" s="18"/>
      <c r="T6" s="18"/>
      <c r="U6" s="18"/>
      <c r="V6" s="18"/>
      <c r="W6" s="18"/>
      <c r="X6" s="18"/>
      <c r="Y6" s="18"/>
      <c r="Z6" s="18"/>
    </row>
    <row r="7" spans="1:26" ht="22.5" customHeight="1" x14ac:dyDescent="0.25">
      <c r="A7" s="15">
        <f>'2'!A7</f>
        <v>2</v>
      </c>
      <c r="B7" s="15" t="str">
        <f>'2'!B7</f>
        <v>VITAMIN A 200.000 IU</v>
      </c>
      <c r="C7" s="15" t="str">
        <f>'2'!C7</f>
        <v>DAK FISIK</v>
      </c>
      <c r="D7" s="15">
        <f>'2'!D7</f>
        <v>2023</v>
      </c>
      <c r="E7" s="15" t="str">
        <f>'2'!E7</f>
        <v>KAPSUL</v>
      </c>
      <c r="F7" s="15"/>
      <c r="G7" s="15">
        <f>'2'!I7</f>
        <v>655</v>
      </c>
      <c r="H7" s="15">
        <v>0</v>
      </c>
      <c r="I7" s="15">
        <f t="shared" si="0"/>
        <v>655</v>
      </c>
      <c r="J7" s="16"/>
      <c r="K7" s="17"/>
      <c r="L7" s="15"/>
      <c r="M7" s="18"/>
      <c r="N7" s="18"/>
      <c r="O7" s="18"/>
      <c r="P7" s="18"/>
      <c r="Q7" s="18">
        <f>1+Q6</f>
        <v>2</v>
      </c>
      <c r="R7" s="18"/>
      <c r="S7" s="18"/>
      <c r="T7" s="18"/>
      <c r="U7" s="18"/>
      <c r="V7" s="18"/>
      <c r="W7" s="18"/>
      <c r="X7" s="18"/>
      <c r="Y7" s="18"/>
      <c r="Z7" s="18"/>
    </row>
    <row r="8" spans="1:26" ht="22.5" customHeight="1" x14ac:dyDescent="0.25">
      <c r="A8" s="15">
        <f>'2'!A8</f>
        <v>3</v>
      </c>
      <c r="B8" s="15" t="str">
        <f>'2'!B8</f>
        <v>TABLET TAMBAH DARAH</v>
      </c>
      <c r="C8" s="15" t="str">
        <f>'2'!C8</f>
        <v>DAK FISIK</v>
      </c>
      <c r="D8" s="15">
        <f>'2'!D8</f>
        <v>2023</v>
      </c>
      <c r="E8" s="15" t="str">
        <f>'2'!E8</f>
        <v>TABLET</v>
      </c>
      <c r="F8" s="15"/>
      <c r="G8" s="15">
        <f>'2'!I8</f>
        <v>35890</v>
      </c>
      <c r="H8" s="15">
        <v>2400</v>
      </c>
      <c r="I8" s="15">
        <f t="shared" si="0"/>
        <v>33490</v>
      </c>
      <c r="J8" s="16"/>
      <c r="K8" s="17"/>
      <c r="L8" s="15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22.5" customHeight="1" x14ac:dyDescent="0.25">
      <c r="A9" s="15">
        <f>'2'!A9</f>
        <v>4</v>
      </c>
      <c r="B9" s="15" t="str">
        <f>'2'!B9</f>
        <v>BISKUIT BALITA</v>
      </c>
      <c r="C9" s="15" t="str">
        <f>'2'!C9</f>
        <v>APBD PROV</v>
      </c>
      <c r="D9" s="15">
        <f>'2'!D9</f>
        <v>2023</v>
      </c>
      <c r="E9" s="15" t="str">
        <f>'2'!E9</f>
        <v>BUNGKUS</v>
      </c>
      <c r="F9" s="15"/>
      <c r="G9" s="15">
        <f>'2'!I9</f>
        <v>231</v>
      </c>
      <c r="H9" s="15">
        <f>4*21</f>
        <v>84</v>
      </c>
      <c r="I9" s="15">
        <f t="shared" si="0"/>
        <v>147</v>
      </c>
      <c r="J9" s="16"/>
      <c r="K9" s="17"/>
      <c r="L9" s="15"/>
      <c r="M9" s="18"/>
      <c r="N9" s="18">
        <f>I9/21</f>
        <v>7</v>
      </c>
      <c r="O9" s="18"/>
      <c r="P9" s="18"/>
      <c r="Q9" s="18">
        <f>1+Q7</f>
        <v>3</v>
      </c>
      <c r="R9" s="18"/>
      <c r="S9" s="18"/>
      <c r="T9" s="18"/>
      <c r="U9" s="18"/>
      <c r="V9" s="18"/>
      <c r="W9" s="18"/>
      <c r="X9" s="18"/>
      <c r="Y9" s="18"/>
      <c r="Z9" s="18"/>
    </row>
    <row r="10" spans="1:26" ht="22.5" customHeight="1" x14ac:dyDescent="0.25">
      <c r="A10" s="15">
        <f>'2'!A10</f>
        <v>5</v>
      </c>
      <c r="B10" s="15" t="str">
        <f>'2'!B10</f>
        <v>BISKUIT IBU HAMIL</v>
      </c>
      <c r="C10" s="15" t="str">
        <f>'2'!C10</f>
        <v>APBD PROV</v>
      </c>
      <c r="D10" s="15">
        <f>'2'!D10</f>
        <v>2023</v>
      </c>
      <c r="E10" s="15" t="str">
        <f>'2'!E10</f>
        <v>BUNGKUS</v>
      </c>
      <c r="F10" s="15"/>
      <c r="G10" s="15">
        <f>'2'!I10</f>
        <v>1540</v>
      </c>
      <c r="H10" s="15">
        <f>4*28</f>
        <v>112</v>
      </c>
      <c r="I10" s="15">
        <f t="shared" si="0"/>
        <v>1428</v>
      </c>
      <c r="J10" s="25"/>
      <c r="K10" s="17"/>
      <c r="L10" s="19"/>
      <c r="M10" s="18"/>
      <c r="N10" s="18">
        <f>I10/28</f>
        <v>51</v>
      </c>
      <c r="O10" s="18"/>
      <c r="P10" s="18"/>
      <c r="Q10" s="18">
        <f t="shared" ref="Q10:Q19" si="1">1+Q9</f>
        <v>4</v>
      </c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22.5" customHeight="1" x14ac:dyDescent="0.25">
      <c r="A11" s="15">
        <f>'2'!A11</f>
        <v>6</v>
      </c>
      <c r="B11" s="15" t="str">
        <f>'2'!B11</f>
        <v>LACTOGEN PREMATURE 400gr</v>
      </c>
      <c r="C11" s="15" t="str">
        <f>'2'!C11</f>
        <v>APBDP KOTA MALANG</v>
      </c>
      <c r="D11" s="15">
        <f>'2'!D11</f>
        <v>0</v>
      </c>
      <c r="E11" s="15" t="str">
        <f>'2'!E11</f>
        <v xml:space="preserve">KALENG </v>
      </c>
      <c r="F11" s="15"/>
      <c r="G11" s="15">
        <f>'2'!I11</f>
        <v>96</v>
      </c>
      <c r="H11" s="15">
        <v>5</v>
      </c>
      <c r="I11" s="15">
        <f t="shared" si="0"/>
        <v>91</v>
      </c>
      <c r="J11" s="25"/>
      <c r="K11" s="17"/>
      <c r="L11" s="19"/>
      <c r="M11" s="18"/>
      <c r="N11" s="18"/>
      <c r="O11" s="18"/>
      <c r="P11" s="18"/>
      <c r="Q11" s="18">
        <f t="shared" si="1"/>
        <v>5</v>
      </c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2.5" customHeight="1" x14ac:dyDescent="0.25">
      <c r="A12" s="15">
        <f>'2'!A12</f>
        <v>7</v>
      </c>
      <c r="B12" s="15" t="str">
        <f>'2'!B12</f>
        <v>SUSU FORMULA F 100</v>
      </c>
      <c r="C12" s="15" t="str">
        <f>'2'!C12</f>
        <v>APBD</v>
      </c>
      <c r="D12" s="15">
        <f>'2'!D12</f>
        <v>0</v>
      </c>
      <c r="E12" s="15" t="str">
        <f>'2'!E12</f>
        <v>SACHET</v>
      </c>
      <c r="F12" s="15"/>
      <c r="G12" s="15">
        <f>'2'!I12</f>
        <v>0</v>
      </c>
      <c r="H12" s="15"/>
      <c r="I12" s="15">
        <f t="shared" si="0"/>
        <v>0</v>
      </c>
      <c r="J12" s="25"/>
      <c r="K12" s="17"/>
      <c r="L12" s="19"/>
      <c r="M12" s="18"/>
      <c r="N12" s="18"/>
      <c r="O12" s="18"/>
      <c r="P12" s="18"/>
      <c r="Q12" s="18">
        <f t="shared" si="1"/>
        <v>6</v>
      </c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22.5" customHeight="1" x14ac:dyDescent="0.25">
      <c r="A13" s="15">
        <f>'2'!A13</f>
        <v>8</v>
      </c>
      <c r="B13" s="15" t="str">
        <f>'2'!B13</f>
        <v>IODINE TEST</v>
      </c>
      <c r="C13" s="15" t="str">
        <f>'2'!C13</f>
        <v>APBD</v>
      </c>
      <c r="D13" s="15">
        <f>'2'!D13</f>
        <v>0</v>
      </c>
      <c r="E13" s="15" t="str">
        <f>'2'!E13</f>
        <v>BOTOL</v>
      </c>
      <c r="F13" s="15"/>
      <c r="G13" s="15">
        <f>'2'!I13</f>
        <v>0</v>
      </c>
      <c r="H13" s="15"/>
      <c r="I13" s="15">
        <f t="shared" si="0"/>
        <v>0</v>
      </c>
      <c r="J13" s="25"/>
      <c r="K13" s="17"/>
      <c r="L13" s="19"/>
      <c r="M13" s="18"/>
      <c r="N13" s="18"/>
      <c r="O13" s="18"/>
      <c r="P13" s="18"/>
      <c r="Q13" s="18">
        <f t="shared" si="1"/>
        <v>7</v>
      </c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22.5" customHeight="1" x14ac:dyDescent="0.25">
      <c r="A14" s="15">
        <f>'2'!A14</f>
        <v>9</v>
      </c>
      <c r="B14" s="15" t="str">
        <f>'2'!B14</f>
        <v>PEDIACOMPLETE</v>
      </c>
      <c r="C14" s="15" t="str">
        <f>'2'!C14</f>
        <v>APBDP KOTA MALANG</v>
      </c>
      <c r="D14" s="15">
        <f>'2'!D14</f>
        <v>0</v>
      </c>
      <c r="E14" s="15" t="str">
        <f>'2'!E14</f>
        <v>KALENG</v>
      </c>
      <c r="F14" s="15"/>
      <c r="G14" s="15">
        <f>'2'!I14</f>
        <v>23</v>
      </c>
      <c r="H14" s="15">
        <v>8</v>
      </c>
      <c r="I14" s="15">
        <f t="shared" si="0"/>
        <v>15</v>
      </c>
      <c r="J14" s="15"/>
      <c r="K14" s="20"/>
      <c r="L14" s="20"/>
      <c r="M14" s="18"/>
      <c r="N14" s="18"/>
      <c r="O14" s="18"/>
      <c r="P14" s="18"/>
      <c r="Q14" s="18">
        <f t="shared" si="1"/>
        <v>8</v>
      </c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22.5" customHeight="1" x14ac:dyDescent="0.25">
      <c r="A15" s="15">
        <f>'2'!A15</f>
        <v>10</v>
      </c>
      <c r="B15" s="15" t="str">
        <f>'2'!B15</f>
        <v>TABURIA</v>
      </c>
      <c r="C15" s="15" t="str">
        <f>'2'!C15</f>
        <v>APBN</v>
      </c>
      <c r="D15" s="21">
        <f>'2'!D15</f>
        <v>45261</v>
      </c>
      <c r="E15" s="15" t="str">
        <f>'2'!E15</f>
        <v>Pack</v>
      </c>
      <c r="F15" s="15"/>
      <c r="G15" s="15">
        <f>'2'!I15</f>
        <v>25</v>
      </c>
      <c r="H15" s="15">
        <v>1</v>
      </c>
      <c r="I15" s="15">
        <f t="shared" si="0"/>
        <v>24</v>
      </c>
      <c r="J15" s="15"/>
      <c r="K15" s="20"/>
      <c r="L15" s="20"/>
      <c r="M15" s="18"/>
      <c r="N15" s="18"/>
      <c r="O15" s="18"/>
      <c r="P15" s="18"/>
      <c r="Q15" s="18">
        <f t="shared" si="1"/>
        <v>9</v>
      </c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22.5" customHeight="1" x14ac:dyDescent="0.25">
      <c r="A16" s="15">
        <f>'2'!A16</f>
        <v>11</v>
      </c>
      <c r="B16" s="15">
        <f>'2'!B16</f>
        <v>0</v>
      </c>
      <c r="C16" s="15">
        <f>'2'!C16</f>
        <v>0</v>
      </c>
      <c r="D16" s="15">
        <f>'2'!D16</f>
        <v>0</v>
      </c>
      <c r="E16" s="15"/>
      <c r="F16" s="15"/>
      <c r="G16" s="15"/>
      <c r="H16" s="15"/>
      <c r="I16" s="15">
        <f t="shared" si="0"/>
        <v>0</v>
      </c>
      <c r="J16" s="25"/>
      <c r="K16" s="20"/>
      <c r="L16" s="20"/>
      <c r="M16" s="18"/>
      <c r="N16" s="18"/>
      <c r="O16" s="18"/>
      <c r="P16" s="18"/>
      <c r="Q16" s="18">
        <f t="shared" si="1"/>
        <v>10</v>
      </c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22.5" customHeight="1" x14ac:dyDescent="0.25">
      <c r="A17" s="15">
        <f>'2'!A17</f>
        <v>12</v>
      </c>
      <c r="B17" s="15">
        <f>'2'!B17</f>
        <v>0</v>
      </c>
      <c r="C17" s="15">
        <f>'2'!C17</f>
        <v>0</v>
      </c>
      <c r="D17" s="15">
        <f>'2'!D17</f>
        <v>0</v>
      </c>
      <c r="E17" s="15"/>
      <c r="F17" s="15"/>
      <c r="G17" s="15"/>
      <c r="H17" s="15"/>
      <c r="I17" s="15">
        <f t="shared" si="0"/>
        <v>0</v>
      </c>
      <c r="J17" s="25"/>
      <c r="K17" s="20"/>
      <c r="L17" s="20"/>
      <c r="M17" s="18"/>
      <c r="N17" s="18"/>
      <c r="O17" s="18"/>
      <c r="P17" s="18"/>
      <c r="Q17" s="18">
        <f t="shared" si="1"/>
        <v>11</v>
      </c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22.5" customHeight="1" x14ac:dyDescent="0.25">
      <c r="A18" s="15">
        <f>'2'!A18</f>
        <v>13</v>
      </c>
      <c r="B18" s="15">
        <f>'2'!B18</f>
        <v>0</v>
      </c>
      <c r="C18" s="15">
        <f>'2'!C18</f>
        <v>0</v>
      </c>
      <c r="D18" s="15">
        <f>'2'!D18</f>
        <v>0</v>
      </c>
      <c r="E18" s="15"/>
      <c r="F18" s="15"/>
      <c r="G18" s="15"/>
      <c r="H18" s="15"/>
      <c r="I18" s="15">
        <f t="shared" si="0"/>
        <v>0</v>
      </c>
      <c r="J18" s="15"/>
      <c r="K18" s="20"/>
      <c r="L18" s="20"/>
      <c r="M18" s="18"/>
      <c r="N18" s="18"/>
      <c r="O18" s="18"/>
      <c r="P18" s="18"/>
      <c r="Q18" s="18">
        <f t="shared" si="1"/>
        <v>12</v>
      </c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22.5" customHeight="1" x14ac:dyDescent="0.25">
      <c r="A19" s="15">
        <f>'2'!A19</f>
        <v>14</v>
      </c>
      <c r="B19" s="15">
        <f>'2'!B19</f>
        <v>0</v>
      </c>
      <c r="C19" s="15">
        <f>'2'!C19</f>
        <v>0</v>
      </c>
      <c r="D19" s="15">
        <f>'2'!D19</f>
        <v>0</v>
      </c>
      <c r="E19" s="15"/>
      <c r="F19" s="15"/>
      <c r="G19" s="15"/>
      <c r="H19" s="15"/>
      <c r="I19" s="15">
        <f t="shared" si="0"/>
        <v>0</v>
      </c>
      <c r="J19" s="25"/>
      <c r="K19" s="20"/>
      <c r="L19" s="20"/>
      <c r="M19" s="18"/>
      <c r="N19" s="18"/>
      <c r="O19" s="18"/>
      <c r="P19" s="18"/>
      <c r="Q19" s="18">
        <f t="shared" si="1"/>
        <v>13</v>
      </c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22.5" customHeight="1" x14ac:dyDescent="0.25">
      <c r="A20" s="15">
        <f>'2'!A20</f>
        <v>15</v>
      </c>
      <c r="B20" s="15">
        <f>'2'!B20</f>
        <v>0</v>
      </c>
      <c r="C20" s="15">
        <f>'2'!C20</f>
        <v>0</v>
      </c>
      <c r="D20" s="15">
        <f>'2'!D20</f>
        <v>0</v>
      </c>
      <c r="E20" s="15"/>
      <c r="F20" s="15"/>
      <c r="G20" s="15"/>
      <c r="H20" s="15"/>
      <c r="I20" s="15">
        <f t="shared" si="0"/>
        <v>0</v>
      </c>
      <c r="J20" s="26"/>
      <c r="K20" s="15"/>
      <c r="L20" s="15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22.5" customHeight="1" x14ac:dyDescent="0.25">
      <c r="A21" s="15">
        <f>'2'!A21</f>
        <v>16</v>
      </c>
      <c r="B21" s="15">
        <f>'2'!B21</f>
        <v>0</v>
      </c>
      <c r="C21" s="15">
        <f>'2'!C21</f>
        <v>0</v>
      </c>
      <c r="D21" s="15">
        <f>'2'!D21</f>
        <v>0</v>
      </c>
      <c r="E21" s="15"/>
      <c r="F21" s="15"/>
      <c r="G21" s="15"/>
      <c r="H21" s="15"/>
      <c r="I21" s="15">
        <f t="shared" si="0"/>
        <v>0</v>
      </c>
      <c r="J21" s="25"/>
      <c r="K21" s="20"/>
      <c r="L21" s="20"/>
      <c r="M21" s="18"/>
      <c r="N21" s="18"/>
      <c r="O21" s="18"/>
      <c r="P21" s="18"/>
      <c r="Q21" s="18">
        <f>1+Q19</f>
        <v>14</v>
      </c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4.25" customHeight="1" x14ac:dyDescent="0.25">
      <c r="A22" s="27"/>
      <c r="B22" s="18"/>
      <c r="C22" s="27"/>
      <c r="D22" s="27"/>
      <c r="E22" s="27"/>
      <c r="F22" s="27"/>
      <c r="G22" s="27"/>
      <c r="H22" s="27"/>
      <c r="I22" s="28"/>
      <c r="J22" s="27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4.25" customHeight="1" x14ac:dyDescent="0.25">
      <c r="A23" s="18" t="s">
        <v>38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4.25" customHeight="1" x14ac:dyDescent="0.25">
      <c r="A24" s="27">
        <v>1</v>
      </c>
      <c r="B24" s="18" t="s">
        <v>39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4.25" customHeight="1" x14ac:dyDescent="0.25">
      <c r="A25" s="27">
        <v>2</v>
      </c>
      <c r="B25" s="18" t="s">
        <v>40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4.25" customHeight="1" x14ac:dyDescent="0.25">
      <c r="A26" s="2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4.25" customHeight="1" x14ac:dyDescent="0.25">
      <c r="A27" s="27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4.25" customHeight="1" x14ac:dyDescent="0.25">
      <c r="A28" s="27"/>
      <c r="B28" s="29"/>
      <c r="C28" s="18"/>
      <c r="D28" s="18"/>
      <c r="E28" s="18"/>
      <c r="F28" s="18"/>
      <c r="G28" s="18"/>
      <c r="H28" s="29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4.25" customHeight="1" x14ac:dyDescent="0.25">
      <c r="A29" s="2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4.25" customHeight="1" x14ac:dyDescent="0.25">
      <c r="A30" s="2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4.25" customHeight="1" x14ac:dyDescent="0.25">
      <c r="A31" s="27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4.25" customHeight="1" x14ac:dyDescent="0.25">
      <c r="A32" s="2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4.25" customHeight="1" x14ac:dyDescent="0.25">
      <c r="A33" s="2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4.25" customHeight="1" x14ac:dyDescent="0.25">
      <c r="A34" s="2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4.25" customHeight="1" x14ac:dyDescent="0.25">
      <c r="A35" s="2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4.25" customHeight="1" x14ac:dyDescent="0.25">
      <c r="A36" s="27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4.25" customHeight="1" x14ac:dyDescent="0.25">
      <c r="A37" s="2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4.25" customHeight="1" x14ac:dyDescent="0.25">
      <c r="A38" s="2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4.25" customHeight="1" x14ac:dyDescent="0.25">
      <c r="A39" s="2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4.25" customHeight="1" x14ac:dyDescent="0.25">
      <c r="A40" s="2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4.25" customHeight="1" x14ac:dyDescent="0.25">
      <c r="A41" s="2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4.25" customHeight="1" x14ac:dyDescent="0.25">
      <c r="A42" s="27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4.25" customHeight="1" x14ac:dyDescent="0.25">
      <c r="A43" s="2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4.25" customHeight="1" x14ac:dyDescent="0.25">
      <c r="A44" s="27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4.25" customHeight="1" x14ac:dyDescent="0.25">
      <c r="A45" s="27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4.25" customHeight="1" x14ac:dyDescent="0.25">
      <c r="A46" s="27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4.25" customHeight="1" x14ac:dyDescent="0.25">
      <c r="A47" s="27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4.25" customHeight="1" x14ac:dyDescent="0.25">
      <c r="A48" s="2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4.25" customHeight="1" x14ac:dyDescent="0.25">
      <c r="A49" s="27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4.25" customHeight="1" x14ac:dyDescent="0.25">
      <c r="A50" s="27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4.25" customHeight="1" x14ac:dyDescent="0.25">
      <c r="A51" s="27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4.25" customHeight="1" x14ac:dyDescent="0.25">
      <c r="A52" s="27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4.25" customHeight="1" x14ac:dyDescent="0.25">
      <c r="A53" s="27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4.25" customHeight="1" x14ac:dyDescent="0.25">
      <c r="A54" s="27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4.25" customHeight="1" x14ac:dyDescent="0.25">
      <c r="A55" s="27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4.25" customHeight="1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4.25" customHeight="1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4.25" customHeight="1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4.25" customHeight="1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4.25" customHeight="1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4.25" customHeight="1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4.25" customHeight="1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4.25" customHeight="1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4.25" customHeight="1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4.25" customHeight="1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4.25" customHeight="1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4.25" customHeight="1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4.25" customHeight="1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4.25" customHeight="1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4.25" customHeight="1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4.25" customHeight="1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4.25" customHeight="1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4.25" customHeight="1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4.25" customHeight="1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4.25" customHeight="1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4.25" customHeight="1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4.25" customHeight="1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4.25" customHeight="1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4.25" customHeight="1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4.25" customHeight="1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4.25" customHeight="1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4.25" customHeight="1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4.25" customHeight="1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4.25" customHeight="1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4.25" customHeight="1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4.25" customHeight="1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4.25" customHeight="1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4.25" customHeight="1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4.25" customHeight="1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4.25" customHeight="1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4.25" customHeight="1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4.25" customHeight="1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4.25" customHeight="1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4.25" customHeight="1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4.25" customHeight="1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4.25" customHeight="1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4.25" customHeight="1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4.25" customHeight="1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4.25" customHeight="1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4.25" customHeight="1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4.25" customHeight="1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4.25" customHeight="1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4.25" customHeight="1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4.25" customHeight="1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4.25" customHeight="1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4.25" customHeight="1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4.25" customHeight="1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4.25" customHeight="1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4.25" customHeight="1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4.25" customHeight="1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4.25" customHeight="1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4.25" customHeight="1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4.25" customHeight="1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4.25" customHeight="1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4.25" customHeight="1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4.25" customHeight="1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4.25" customHeight="1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4.25" customHeight="1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4.25" customHeight="1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4.25" customHeight="1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4.25" customHeight="1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4.25" customHeight="1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4.25" customHeight="1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4.25" customHeight="1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4.25" customHeight="1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4.25" customHeight="1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4.25" customHeight="1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4.25" customHeight="1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4.25" customHeight="1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4.25" customHeight="1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4.25" customHeight="1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4.25" customHeight="1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4.25" customHeight="1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4.25" customHeight="1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4.25" customHeight="1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4.25" customHeight="1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4.25" customHeight="1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4.25" customHeight="1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4.25" customHeight="1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4.25" customHeight="1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4.25" customHeight="1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4.25" customHeight="1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4.25" customHeight="1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4.25" customHeight="1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4.25" customHeight="1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4.25" customHeight="1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4.25" customHeight="1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4.25" customHeight="1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4.25" customHeight="1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4.25" customHeight="1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4.25" customHeight="1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4.25" customHeight="1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4.25" customHeight="1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4.25" customHeight="1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4.25" customHeight="1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4.25" customHeight="1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4.25" customHeight="1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4.25" customHeight="1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4.25" customHeight="1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4.25" customHeight="1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4.25" customHeight="1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4.25" customHeight="1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4.25" customHeight="1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4.25" customHeight="1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4.25" customHeight="1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4.25" customHeight="1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4.25" customHeight="1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4.25" customHeight="1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4.25" customHeight="1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4.25" customHeight="1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4.25" customHeight="1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4.25" customHeight="1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4.25" customHeight="1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4.25" customHeight="1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4.25" customHeight="1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4.25" customHeight="1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4.25" customHeight="1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4.25" customHeight="1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4.25" customHeight="1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4.25" customHeight="1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4.25" customHeight="1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4.25" customHeight="1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4.25" customHeight="1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4.25" customHeight="1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4.25" customHeight="1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4.25" customHeight="1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4.25" customHeight="1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4.25" customHeight="1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4.25" customHeight="1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4.25" customHeight="1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4.25" customHeight="1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4.25" customHeight="1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4.25" customHeight="1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4.25" customHeight="1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4.25" customHeight="1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4.25" customHeight="1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4.25" customHeight="1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4.25" customHeight="1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4.25" customHeight="1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4.25" customHeight="1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4.25" customHeight="1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4.25" customHeight="1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4.25" customHeight="1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4.25" customHeight="1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4.25" customHeight="1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4.25" customHeight="1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4.25" customHeight="1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4.25" customHeight="1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4.25" customHeight="1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4.25" customHeight="1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4.25" customHeight="1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4.25" customHeight="1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4.25" customHeight="1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4.25" customHeight="1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4.25" customHeight="1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4.25" customHeight="1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4.25" customHeight="1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4.25" customHeight="1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4.25" customHeight="1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4.25" customHeight="1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4.25" customHeight="1" x14ac:dyDescent="0.2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4.25" customHeight="1" x14ac:dyDescent="0.2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4.25" customHeight="1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4.25" customHeight="1" x14ac:dyDescent="0.2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4.25" customHeight="1" x14ac:dyDescent="0.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4.25" customHeight="1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4.25" customHeight="1" x14ac:dyDescent="0.2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4.25" customHeight="1" x14ac:dyDescent="0.2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4.25" customHeight="1" x14ac:dyDescent="0.2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4.25" customHeight="1" x14ac:dyDescent="0.2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4.25" customHeight="1" x14ac:dyDescent="0.2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4.25" customHeight="1" x14ac:dyDescent="0.2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4.25" customHeight="1" x14ac:dyDescent="0.2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4.25" customHeight="1" x14ac:dyDescent="0.2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4.25" customHeight="1" x14ac:dyDescent="0.2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4.25" customHeight="1" x14ac:dyDescent="0.2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4.25" customHeight="1" x14ac:dyDescent="0.2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4.25" customHeight="1" x14ac:dyDescent="0.2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4.25" customHeight="1" x14ac:dyDescent="0.2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4.25" customHeight="1" x14ac:dyDescent="0.2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4.25" customHeight="1" x14ac:dyDescent="0.2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4.25" customHeight="1" x14ac:dyDescent="0.2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4.25" customHeight="1" x14ac:dyDescent="0.2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4.25" customHeight="1" x14ac:dyDescent="0.2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4.25" customHeight="1" x14ac:dyDescent="0.2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4.25" customHeight="1" x14ac:dyDescent="0.2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4.25" customHeight="1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4.25" customHeight="1" x14ac:dyDescent="0.2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4.25" customHeight="1" x14ac:dyDescent="0.2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4.25" customHeight="1" x14ac:dyDescent="0.2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4.25" customHeight="1" x14ac:dyDescent="0.2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4.25" customHeight="1" x14ac:dyDescent="0.2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4.25" customHeight="1" x14ac:dyDescent="0.2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4.25" customHeight="1" x14ac:dyDescent="0.2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4.25" customHeight="1" x14ac:dyDescent="0.2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4.25" customHeight="1" x14ac:dyDescent="0.2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4.25" customHeight="1" x14ac:dyDescent="0.2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4.25" customHeight="1" x14ac:dyDescent="0.2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4.25" customHeight="1" x14ac:dyDescent="0.2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4.25" customHeight="1" x14ac:dyDescent="0.2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4.25" customHeight="1" x14ac:dyDescent="0.2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4.25" customHeight="1" x14ac:dyDescent="0.2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4.25" customHeight="1" x14ac:dyDescent="0.2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4.25" customHeight="1" x14ac:dyDescent="0.2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4.25" customHeight="1" x14ac:dyDescent="0.2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4.25" customHeight="1" x14ac:dyDescent="0.2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4.25" customHeight="1" x14ac:dyDescent="0.2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4.25" customHeight="1" x14ac:dyDescent="0.2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4.25" customHeight="1" x14ac:dyDescent="0.2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4.25" customHeight="1" x14ac:dyDescent="0.2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4.25" customHeight="1" x14ac:dyDescent="0.2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4.25" customHeight="1" x14ac:dyDescent="0.2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4.25" customHeight="1" x14ac:dyDescent="0.2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4.25" customHeight="1" x14ac:dyDescent="0.2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4.25" customHeight="1" x14ac:dyDescent="0.2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4.25" customHeight="1" x14ac:dyDescent="0.2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4.25" customHeight="1" x14ac:dyDescent="0.2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4.25" customHeight="1" x14ac:dyDescent="0.2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4.25" customHeight="1" x14ac:dyDescent="0.2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4.25" customHeight="1" x14ac:dyDescent="0.2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4.25" customHeight="1" x14ac:dyDescent="0.2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4.25" customHeight="1" x14ac:dyDescent="0.2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4.25" customHeight="1" x14ac:dyDescent="0.2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4.25" customHeight="1" x14ac:dyDescent="0.2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4.25" customHeight="1" x14ac:dyDescent="0.2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4.25" customHeight="1" x14ac:dyDescent="0.2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4.25" customHeight="1" x14ac:dyDescent="0.2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4.25" customHeight="1" x14ac:dyDescent="0.2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4.25" customHeight="1" x14ac:dyDescent="0.2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4.25" customHeight="1" x14ac:dyDescent="0.2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4.25" customHeight="1" x14ac:dyDescent="0.2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4.25" customHeight="1" x14ac:dyDescent="0.2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4.25" customHeight="1" x14ac:dyDescent="0.2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4.25" customHeight="1" x14ac:dyDescent="0.2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4.25" customHeight="1" x14ac:dyDescent="0.2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4.25" customHeight="1" x14ac:dyDescent="0.2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4.25" customHeight="1" x14ac:dyDescent="0.2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4.25" customHeight="1" x14ac:dyDescent="0.2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4.25" customHeight="1" x14ac:dyDescent="0.2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4.25" customHeight="1" x14ac:dyDescent="0.2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4.25" customHeight="1" x14ac:dyDescent="0.2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4.25" customHeight="1" x14ac:dyDescent="0.2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4.25" customHeight="1" x14ac:dyDescent="0.2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4.25" customHeight="1" x14ac:dyDescent="0.2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4.25" customHeight="1" x14ac:dyDescent="0.2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4.25" customHeight="1" x14ac:dyDescent="0.2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4.25" customHeight="1" x14ac:dyDescent="0.2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4.25" customHeight="1" x14ac:dyDescent="0.2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4.25" customHeight="1" x14ac:dyDescent="0.2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4.25" customHeight="1" x14ac:dyDescent="0.2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4.25" customHeight="1" x14ac:dyDescent="0.2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4.25" customHeight="1" x14ac:dyDescent="0.2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4.25" customHeight="1" x14ac:dyDescent="0.2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4.25" customHeight="1" x14ac:dyDescent="0.2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4.25" customHeight="1" x14ac:dyDescent="0.2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4.25" customHeight="1" x14ac:dyDescent="0.2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4.25" customHeight="1" x14ac:dyDescent="0.2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4.25" customHeight="1" x14ac:dyDescent="0.2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4.25" customHeight="1" x14ac:dyDescent="0.2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4.25" customHeight="1" x14ac:dyDescent="0.2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4.25" customHeight="1" x14ac:dyDescent="0.2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4.25" customHeight="1" x14ac:dyDescent="0.2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4.25" customHeight="1" x14ac:dyDescent="0.2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4.25" customHeight="1" x14ac:dyDescent="0.2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4.25" customHeight="1" x14ac:dyDescent="0.2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4.25" customHeight="1" x14ac:dyDescent="0.2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4.25" customHeight="1" x14ac:dyDescent="0.2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4.25" customHeight="1" x14ac:dyDescent="0.2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4.25" customHeight="1" x14ac:dyDescent="0.2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4.25" customHeight="1" x14ac:dyDescent="0.2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4.25" customHeight="1" x14ac:dyDescent="0.2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4.25" customHeight="1" x14ac:dyDescent="0.2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4.25" customHeight="1" x14ac:dyDescent="0.2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4.25" customHeight="1" x14ac:dyDescent="0.2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4.25" customHeight="1" x14ac:dyDescent="0.2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4.25" customHeight="1" x14ac:dyDescent="0.2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4.25" customHeight="1" x14ac:dyDescent="0.2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4.25" customHeight="1" x14ac:dyDescent="0.2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4.25" customHeight="1" x14ac:dyDescent="0.2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4.25" customHeight="1" x14ac:dyDescent="0.2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4.25" customHeight="1" x14ac:dyDescent="0.2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4.25" customHeight="1" x14ac:dyDescent="0.2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4.25" customHeight="1" x14ac:dyDescent="0.2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4.25" customHeight="1" x14ac:dyDescent="0.2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4.25" customHeight="1" x14ac:dyDescent="0.2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4.25" customHeight="1" x14ac:dyDescent="0.2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4.25" customHeight="1" x14ac:dyDescent="0.2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4.25" customHeight="1" x14ac:dyDescent="0.2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4.25" customHeight="1" x14ac:dyDescent="0.2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4.25" customHeight="1" x14ac:dyDescent="0.2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4.25" customHeight="1" x14ac:dyDescent="0.2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4.25" customHeight="1" x14ac:dyDescent="0.2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4.25" customHeight="1" x14ac:dyDescent="0.2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4.25" customHeight="1" x14ac:dyDescent="0.2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4.25" customHeight="1" x14ac:dyDescent="0.2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4.25" customHeight="1" x14ac:dyDescent="0.2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4.25" customHeight="1" x14ac:dyDescent="0.2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4.25" customHeight="1" x14ac:dyDescent="0.2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4.25" customHeight="1" x14ac:dyDescent="0.2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4.25" customHeight="1" x14ac:dyDescent="0.2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4.25" customHeight="1" x14ac:dyDescent="0.2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4.25" customHeight="1" x14ac:dyDescent="0.2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4.25" customHeight="1" x14ac:dyDescent="0.2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4.25" customHeight="1" x14ac:dyDescent="0.2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4.25" customHeight="1" x14ac:dyDescent="0.2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4.25" customHeight="1" x14ac:dyDescent="0.2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4.25" customHeight="1" x14ac:dyDescent="0.2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4.25" customHeight="1" x14ac:dyDescent="0.2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4.25" customHeight="1" x14ac:dyDescent="0.2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4.25" customHeight="1" x14ac:dyDescent="0.2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4.25" customHeight="1" x14ac:dyDescent="0.2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4.25" customHeight="1" x14ac:dyDescent="0.2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4.25" customHeight="1" x14ac:dyDescent="0.2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4.25" customHeight="1" x14ac:dyDescent="0.2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4.25" customHeight="1" x14ac:dyDescent="0.2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4.25" customHeight="1" x14ac:dyDescent="0.2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4.25" customHeight="1" x14ac:dyDescent="0.2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4.25" customHeight="1" x14ac:dyDescent="0.2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4.25" customHeight="1" x14ac:dyDescent="0.2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4.25" customHeight="1" x14ac:dyDescent="0.2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4.25" customHeight="1" x14ac:dyDescent="0.2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4.25" customHeight="1" x14ac:dyDescent="0.2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4.25" customHeight="1" x14ac:dyDescent="0.2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4.25" customHeight="1" x14ac:dyDescent="0.2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4.25" customHeight="1" x14ac:dyDescent="0.2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4.25" customHeight="1" x14ac:dyDescent="0.2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4.25" customHeight="1" x14ac:dyDescent="0.2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4.25" customHeight="1" x14ac:dyDescent="0.2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4.25" customHeight="1" x14ac:dyDescent="0.2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4.25" customHeight="1" x14ac:dyDescent="0.2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4.25" customHeight="1" x14ac:dyDescent="0.2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4.25" customHeight="1" x14ac:dyDescent="0.2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4.25" customHeight="1" x14ac:dyDescent="0.2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4.25" customHeight="1" x14ac:dyDescent="0.2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4.25" customHeight="1" x14ac:dyDescent="0.2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4.25" customHeight="1" x14ac:dyDescent="0.2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4.25" customHeight="1" x14ac:dyDescent="0.2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4.25" customHeight="1" x14ac:dyDescent="0.2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4.25" customHeight="1" x14ac:dyDescent="0.2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4.25" customHeight="1" x14ac:dyDescent="0.2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4.25" customHeight="1" x14ac:dyDescent="0.2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4.25" customHeight="1" x14ac:dyDescent="0.2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4.25" customHeight="1" x14ac:dyDescent="0.2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4.25" customHeight="1" x14ac:dyDescent="0.2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4.25" customHeight="1" x14ac:dyDescent="0.2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4.25" customHeight="1" x14ac:dyDescent="0.2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4.25" customHeight="1" x14ac:dyDescent="0.2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4.25" customHeight="1" x14ac:dyDescent="0.2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4.25" customHeight="1" x14ac:dyDescent="0.2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4.25" customHeight="1" x14ac:dyDescent="0.2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4.25" customHeight="1" x14ac:dyDescent="0.2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4.25" customHeight="1" x14ac:dyDescent="0.2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4.25" customHeight="1" x14ac:dyDescent="0.2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4.25" customHeight="1" x14ac:dyDescent="0.2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4.25" customHeight="1" x14ac:dyDescent="0.2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4.25" customHeight="1" x14ac:dyDescent="0.2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4.25" customHeight="1" x14ac:dyDescent="0.2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4.25" customHeight="1" x14ac:dyDescent="0.2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4.25" customHeight="1" x14ac:dyDescent="0.2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4.25" customHeight="1" x14ac:dyDescent="0.2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4.25" customHeight="1" x14ac:dyDescent="0.2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4.25" customHeight="1" x14ac:dyDescent="0.2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4.25" customHeight="1" x14ac:dyDescent="0.2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4.25" customHeight="1" x14ac:dyDescent="0.2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4.25" customHeight="1" x14ac:dyDescent="0.2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4.25" customHeight="1" x14ac:dyDescent="0.2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4.25" customHeight="1" x14ac:dyDescent="0.2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4.25" customHeight="1" x14ac:dyDescent="0.2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4.25" customHeight="1" x14ac:dyDescent="0.2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4.25" customHeight="1" x14ac:dyDescent="0.2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4.25" customHeight="1" x14ac:dyDescent="0.2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4.25" customHeight="1" x14ac:dyDescent="0.2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4.25" customHeight="1" x14ac:dyDescent="0.2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4.25" customHeight="1" x14ac:dyDescent="0.2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4.25" customHeight="1" x14ac:dyDescent="0.2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4.25" customHeight="1" x14ac:dyDescent="0.2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4.25" customHeight="1" x14ac:dyDescent="0.2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4.25" customHeight="1" x14ac:dyDescent="0.2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4.25" customHeight="1" x14ac:dyDescent="0.2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4.25" customHeight="1" x14ac:dyDescent="0.2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4.25" customHeight="1" x14ac:dyDescent="0.2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4.25" customHeight="1" x14ac:dyDescent="0.2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4.25" customHeight="1" x14ac:dyDescent="0.2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4.25" customHeight="1" x14ac:dyDescent="0.2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4.25" customHeight="1" x14ac:dyDescent="0.2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4.25" customHeight="1" x14ac:dyDescent="0.2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4.25" customHeight="1" x14ac:dyDescent="0.2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4.25" customHeight="1" x14ac:dyDescent="0.2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4.25" customHeight="1" x14ac:dyDescent="0.2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4.25" customHeight="1" x14ac:dyDescent="0.2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4.25" customHeight="1" x14ac:dyDescent="0.2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4.25" customHeight="1" x14ac:dyDescent="0.2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4.25" customHeight="1" x14ac:dyDescent="0.2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4.25" customHeight="1" x14ac:dyDescent="0.2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4.25" customHeight="1" x14ac:dyDescent="0.2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4.25" customHeight="1" x14ac:dyDescent="0.2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4.25" customHeight="1" x14ac:dyDescent="0.2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4.25" customHeight="1" x14ac:dyDescent="0.2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4.25" customHeight="1" x14ac:dyDescent="0.2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4.25" customHeight="1" x14ac:dyDescent="0.2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4.25" customHeight="1" x14ac:dyDescent="0.2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4.25" customHeight="1" x14ac:dyDescent="0.2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4.25" customHeight="1" x14ac:dyDescent="0.2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4.25" customHeight="1" x14ac:dyDescent="0.2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4.25" customHeight="1" x14ac:dyDescent="0.2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4.25" customHeight="1" x14ac:dyDescent="0.2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4.25" customHeight="1" x14ac:dyDescent="0.2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4.25" customHeight="1" x14ac:dyDescent="0.2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4.25" customHeight="1" x14ac:dyDescent="0.2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4.25" customHeight="1" x14ac:dyDescent="0.2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4.25" customHeight="1" x14ac:dyDescent="0.2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4.25" customHeight="1" x14ac:dyDescent="0.2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4.25" customHeight="1" x14ac:dyDescent="0.2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4.25" customHeight="1" x14ac:dyDescent="0.2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4.25" customHeight="1" x14ac:dyDescent="0.2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4.25" customHeight="1" x14ac:dyDescent="0.2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4.25" customHeight="1" x14ac:dyDescent="0.2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4.25" customHeight="1" x14ac:dyDescent="0.2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4.25" customHeight="1" x14ac:dyDescent="0.2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4.25" customHeight="1" x14ac:dyDescent="0.2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4.25" customHeight="1" x14ac:dyDescent="0.2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4.25" customHeight="1" x14ac:dyDescent="0.2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4.25" customHeight="1" x14ac:dyDescent="0.2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4.25" customHeight="1" x14ac:dyDescent="0.2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4.25" customHeight="1" x14ac:dyDescent="0.2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4.25" customHeight="1" x14ac:dyDescent="0.2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4.25" customHeight="1" x14ac:dyDescent="0.2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4.25" customHeight="1" x14ac:dyDescent="0.2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4.25" customHeight="1" x14ac:dyDescent="0.2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4.25" customHeight="1" x14ac:dyDescent="0.2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4.25" customHeight="1" x14ac:dyDescent="0.2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4.25" customHeight="1" x14ac:dyDescent="0.2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4.25" customHeight="1" x14ac:dyDescent="0.2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4.25" customHeight="1" x14ac:dyDescent="0.2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4.25" customHeight="1" x14ac:dyDescent="0.2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4.25" customHeight="1" x14ac:dyDescent="0.2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4.25" customHeight="1" x14ac:dyDescent="0.2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4.25" customHeight="1" x14ac:dyDescent="0.2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4.25" customHeight="1" x14ac:dyDescent="0.2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4.25" customHeight="1" x14ac:dyDescent="0.2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4.25" customHeight="1" x14ac:dyDescent="0.2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4.25" customHeight="1" x14ac:dyDescent="0.2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4.25" customHeight="1" x14ac:dyDescent="0.2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4.25" customHeight="1" x14ac:dyDescent="0.2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4.25" customHeight="1" x14ac:dyDescent="0.2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4.25" customHeight="1" x14ac:dyDescent="0.2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4.25" customHeight="1" x14ac:dyDescent="0.2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4.25" customHeight="1" x14ac:dyDescent="0.2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4.25" customHeight="1" x14ac:dyDescent="0.2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4.25" customHeight="1" x14ac:dyDescent="0.2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4.25" customHeight="1" x14ac:dyDescent="0.2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4.25" customHeight="1" x14ac:dyDescent="0.2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4.25" customHeight="1" x14ac:dyDescent="0.2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4.25" customHeight="1" x14ac:dyDescent="0.2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4.25" customHeight="1" x14ac:dyDescent="0.2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4.25" customHeight="1" x14ac:dyDescent="0.2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4.25" customHeight="1" x14ac:dyDescent="0.2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4.25" customHeight="1" x14ac:dyDescent="0.2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4.25" customHeight="1" x14ac:dyDescent="0.2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4.25" customHeight="1" x14ac:dyDescent="0.2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4.25" customHeight="1" x14ac:dyDescent="0.2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4.25" customHeight="1" x14ac:dyDescent="0.2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4.25" customHeight="1" x14ac:dyDescent="0.2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4.25" customHeight="1" x14ac:dyDescent="0.2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4.25" customHeight="1" x14ac:dyDescent="0.2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4.25" customHeight="1" x14ac:dyDescent="0.2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4.25" customHeight="1" x14ac:dyDescent="0.2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4.25" customHeight="1" x14ac:dyDescent="0.2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4.25" customHeight="1" x14ac:dyDescent="0.2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4.25" customHeight="1" x14ac:dyDescent="0.2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4.25" customHeight="1" x14ac:dyDescent="0.2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4.25" customHeight="1" x14ac:dyDescent="0.2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4.25" customHeight="1" x14ac:dyDescent="0.2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4.25" customHeight="1" x14ac:dyDescent="0.2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4.25" customHeight="1" x14ac:dyDescent="0.2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4.25" customHeight="1" x14ac:dyDescent="0.2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4.25" customHeight="1" x14ac:dyDescent="0.2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4.25" customHeight="1" x14ac:dyDescent="0.2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4.25" customHeight="1" x14ac:dyDescent="0.2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4.25" customHeight="1" x14ac:dyDescent="0.2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4.25" customHeight="1" x14ac:dyDescent="0.2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4.25" customHeight="1" x14ac:dyDescent="0.2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4.25" customHeight="1" x14ac:dyDescent="0.2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4.25" customHeight="1" x14ac:dyDescent="0.2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4.25" customHeight="1" x14ac:dyDescent="0.2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4.25" customHeight="1" x14ac:dyDescent="0.2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4.25" customHeight="1" x14ac:dyDescent="0.2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4.25" customHeight="1" x14ac:dyDescent="0.2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4.25" customHeight="1" x14ac:dyDescent="0.2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4.25" customHeight="1" x14ac:dyDescent="0.2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4.25" customHeight="1" x14ac:dyDescent="0.2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4.25" customHeight="1" x14ac:dyDescent="0.2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4.25" customHeight="1" x14ac:dyDescent="0.2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4.25" customHeight="1" x14ac:dyDescent="0.2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4.25" customHeight="1" x14ac:dyDescent="0.2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4.25" customHeight="1" x14ac:dyDescent="0.2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4.25" customHeight="1" x14ac:dyDescent="0.2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4.25" customHeight="1" x14ac:dyDescent="0.2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4.25" customHeight="1" x14ac:dyDescent="0.2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4.25" customHeight="1" x14ac:dyDescent="0.2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4.25" customHeight="1" x14ac:dyDescent="0.2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4.25" customHeight="1" x14ac:dyDescent="0.2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4.25" customHeight="1" x14ac:dyDescent="0.2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4.25" customHeight="1" x14ac:dyDescent="0.2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4.25" customHeight="1" x14ac:dyDescent="0.2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4.25" customHeight="1" x14ac:dyDescent="0.2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4.25" customHeight="1" x14ac:dyDescent="0.2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4.25" customHeight="1" x14ac:dyDescent="0.2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4.25" customHeight="1" x14ac:dyDescent="0.2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4.25" customHeight="1" x14ac:dyDescent="0.2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4.25" customHeight="1" x14ac:dyDescent="0.2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4.25" customHeight="1" x14ac:dyDescent="0.2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4.25" customHeight="1" x14ac:dyDescent="0.2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4.25" customHeight="1" x14ac:dyDescent="0.2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4.25" customHeight="1" x14ac:dyDescent="0.2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4.25" customHeight="1" x14ac:dyDescent="0.2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4.25" customHeight="1" x14ac:dyDescent="0.2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4.25" customHeight="1" x14ac:dyDescent="0.2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4.25" customHeight="1" x14ac:dyDescent="0.2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4.25" customHeight="1" x14ac:dyDescent="0.2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4.25" customHeight="1" x14ac:dyDescent="0.2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4.25" customHeight="1" x14ac:dyDescent="0.2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4.25" customHeight="1" x14ac:dyDescent="0.2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4.25" customHeight="1" x14ac:dyDescent="0.2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4.25" customHeight="1" x14ac:dyDescent="0.2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4.25" customHeight="1" x14ac:dyDescent="0.2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4.25" customHeight="1" x14ac:dyDescent="0.2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4.25" customHeight="1" x14ac:dyDescent="0.2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4.25" customHeight="1" x14ac:dyDescent="0.2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4.25" customHeight="1" x14ac:dyDescent="0.2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4.25" customHeight="1" x14ac:dyDescent="0.2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4.25" customHeight="1" x14ac:dyDescent="0.2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4.25" customHeight="1" x14ac:dyDescent="0.2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4.25" customHeight="1" x14ac:dyDescent="0.2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4.25" customHeight="1" x14ac:dyDescent="0.2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4.25" customHeight="1" x14ac:dyDescent="0.2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4.25" customHeight="1" x14ac:dyDescent="0.2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4.25" customHeight="1" x14ac:dyDescent="0.2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4.25" customHeight="1" x14ac:dyDescent="0.2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4.25" customHeight="1" x14ac:dyDescent="0.2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4.25" customHeight="1" x14ac:dyDescent="0.2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4.25" customHeight="1" x14ac:dyDescent="0.2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4.25" customHeight="1" x14ac:dyDescent="0.2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4.25" customHeight="1" x14ac:dyDescent="0.2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4.25" customHeight="1" x14ac:dyDescent="0.2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4.25" customHeight="1" x14ac:dyDescent="0.2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4.25" customHeight="1" x14ac:dyDescent="0.2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4.25" customHeight="1" x14ac:dyDescent="0.2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4.25" customHeight="1" x14ac:dyDescent="0.2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4.25" customHeight="1" x14ac:dyDescent="0.2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4.25" customHeight="1" x14ac:dyDescent="0.2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4.25" customHeight="1" x14ac:dyDescent="0.2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4.25" customHeight="1" x14ac:dyDescent="0.2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4.25" customHeight="1" x14ac:dyDescent="0.2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4.25" customHeight="1" x14ac:dyDescent="0.2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4.25" customHeight="1" x14ac:dyDescent="0.2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4.25" customHeight="1" x14ac:dyDescent="0.2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4.25" customHeight="1" x14ac:dyDescent="0.2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4.25" customHeight="1" x14ac:dyDescent="0.2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4.25" customHeight="1" x14ac:dyDescent="0.2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4.25" customHeight="1" x14ac:dyDescent="0.2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4.25" customHeight="1" x14ac:dyDescent="0.2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4.25" customHeight="1" x14ac:dyDescent="0.2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4.25" customHeight="1" x14ac:dyDescent="0.2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4.25" customHeight="1" x14ac:dyDescent="0.2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4.25" customHeight="1" x14ac:dyDescent="0.2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4.25" customHeight="1" x14ac:dyDescent="0.2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4.25" customHeight="1" x14ac:dyDescent="0.2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4.25" customHeight="1" x14ac:dyDescent="0.2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4.25" customHeight="1" x14ac:dyDescent="0.2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4.25" customHeight="1" x14ac:dyDescent="0.2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4.25" customHeight="1" x14ac:dyDescent="0.2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4.25" customHeight="1" x14ac:dyDescent="0.2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4.25" customHeight="1" x14ac:dyDescent="0.2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4.25" customHeight="1" x14ac:dyDescent="0.2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4.25" customHeight="1" x14ac:dyDescent="0.2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4.25" customHeight="1" x14ac:dyDescent="0.2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4.25" customHeight="1" x14ac:dyDescent="0.2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4.25" customHeight="1" x14ac:dyDescent="0.2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4.25" customHeight="1" x14ac:dyDescent="0.2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4.25" customHeight="1" x14ac:dyDescent="0.2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4.25" customHeight="1" x14ac:dyDescent="0.2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4.25" customHeight="1" x14ac:dyDescent="0.2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4.25" customHeight="1" x14ac:dyDescent="0.2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4.25" customHeight="1" x14ac:dyDescent="0.2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4.25" customHeight="1" x14ac:dyDescent="0.2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4.25" customHeight="1" x14ac:dyDescent="0.2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4.25" customHeight="1" x14ac:dyDescent="0.2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4.25" customHeight="1" x14ac:dyDescent="0.2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4.25" customHeight="1" x14ac:dyDescent="0.2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4.25" customHeight="1" x14ac:dyDescent="0.2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4.25" customHeight="1" x14ac:dyDescent="0.2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4.25" customHeight="1" x14ac:dyDescent="0.2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4.25" customHeight="1" x14ac:dyDescent="0.2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4.25" customHeight="1" x14ac:dyDescent="0.2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4.25" customHeight="1" x14ac:dyDescent="0.2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4.25" customHeight="1" x14ac:dyDescent="0.2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4.25" customHeight="1" x14ac:dyDescent="0.2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4.25" customHeight="1" x14ac:dyDescent="0.2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4.25" customHeight="1" x14ac:dyDescent="0.2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4.25" customHeight="1" x14ac:dyDescent="0.2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4.25" customHeight="1" x14ac:dyDescent="0.2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4.25" customHeight="1" x14ac:dyDescent="0.2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4.25" customHeight="1" x14ac:dyDescent="0.2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4.25" customHeight="1" x14ac:dyDescent="0.2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4.25" customHeight="1" x14ac:dyDescent="0.2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4.25" customHeight="1" x14ac:dyDescent="0.2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4.25" customHeight="1" x14ac:dyDescent="0.2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4.25" customHeight="1" x14ac:dyDescent="0.2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4.25" customHeight="1" x14ac:dyDescent="0.2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4.25" customHeight="1" x14ac:dyDescent="0.2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4.25" customHeight="1" x14ac:dyDescent="0.2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4.25" customHeight="1" x14ac:dyDescent="0.2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4.25" customHeight="1" x14ac:dyDescent="0.2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4.25" customHeight="1" x14ac:dyDescent="0.2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4.25" customHeight="1" x14ac:dyDescent="0.2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4.25" customHeight="1" x14ac:dyDescent="0.2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4.25" customHeight="1" x14ac:dyDescent="0.2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4.25" customHeight="1" x14ac:dyDescent="0.2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4.25" customHeight="1" x14ac:dyDescent="0.2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4.25" customHeight="1" x14ac:dyDescent="0.2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4.25" customHeight="1" x14ac:dyDescent="0.2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4.25" customHeight="1" x14ac:dyDescent="0.2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4.25" customHeight="1" x14ac:dyDescent="0.2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4.25" customHeight="1" x14ac:dyDescent="0.2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4.25" customHeight="1" x14ac:dyDescent="0.2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4.25" customHeight="1" x14ac:dyDescent="0.2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4.25" customHeight="1" x14ac:dyDescent="0.2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4.25" customHeight="1" x14ac:dyDescent="0.2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4.25" customHeight="1" x14ac:dyDescent="0.2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4.25" customHeight="1" x14ac:dyDescent="0.2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4.25" customHeight="1" x14ac:dyDescent="0.2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4.25" customHeight="1" x14ac:dyDescent="0.2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4.25" customHeight="1" x14ac:dyDescent="0.2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4.25" customHeight="1" x14ac:dyDescent="0.2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4.25" customHeight="1" x14ac:dyDescent="0.2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4.25" customHeight="1" x14ac:dyDescent="0.2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4.25" customHeight="1" x14ac:dyDescent="0.2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4.25" customHeight="1" x14ac:dyDescent="0.2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4.25" customHeight="1" x14ac:dyDescent="0.2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4.25" customHeight="1" x14ac:dyDescent="0.2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4.25" customHeight="1" x14ac:dyDescent="0.2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4.25" customHeight="1" x14ac:dyDescent="0.2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4.25" customHeight="1" x14ac:dyDescent="0.2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4.25" customHeight="1" x14ac:dyDescent="0.2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4.25" customHeight="1" x14ac:dyDescent="0.2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4.25" customHeight="1" x14ac:dyDescent="0.2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4.25" customHeight="1" x14ac:dyDescent="0.2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4.25" customHeight="1" x14ac:dyDescent="0.2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4.25" customHeight="1" x14ac:dyDescent="0.2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4.25" customHeight="1" x14ac:dyDescent="0.2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4.25" customHeight="1" x14ac:dyDescent="0.2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4.25" customHeight="1" x14ac:dyDescent="0.2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4.25" customHeight="1" x14ac:dyDescent="0.2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4.25" customHeight="1" x14ac:dyDescent="0.2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4.25" customHeight="1" x14ac:dyDescent="0.2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4.25" customHeight="1" x14ac:dyDescent="0.2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4.25" customHeight="1" x14ac:dyDescent="0.2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4.25" customHeight="1" x14ac:dyDescent="0.2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4.25" customHeight="1" x14ac:dyDescent="0.2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4.25" customHeight="1" x14ac:dyDescent="0.2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4.25" customHeight="1" x14ac:dyDescent="0.2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4.25" customHeight="1" x14ac:dyDescent="0.2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4.25" customHeight="1" x14ac:dyDescent="0.2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4.25" customHeight="1" x14ac:dyDescent="0.2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4.25" customHeight="1" x14ac:dyDescent="0.2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4.25" customHeight="1" x14ac:dyDescent="0.2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4.25" customHeight="1" x14ac:dyDescent="0.2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4.25" customHeight="1" x14ac:dyDescent="0.2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4.25" customHeight="1" x14ac:dyDescent="0.2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4.25" customHeight="1" x14ac:dyDescent="0.2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4.25" customHeight="1" x14ac:dyDescent="0.2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4.25" customHeight="1" x14ac:dyDescent="0.2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4.25" customHeight="1" x14ac:dyDescent="0.2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4.25" customHeight="1" x14ac:dyDescent="0.2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4.25" customHeight="1" x14ac:dyDescent="0.2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4.25" customHeight="1" x14ac:dyDescent="0.2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4.25" customHeight="1" x14ac:dyDescent="0.2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4.25" customHeight="1" x14ac:dyDescent="0.2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4.25" customHeight="1" x14ac:dyDescent="0.2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4.25" customHeight="1" x14ac:dyDescent="0.2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4.25" customHeight="1" x14ac:dyDescent="0.2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4.25" customHeight="1" x14ac:dyDescent="0.2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4.25" customHeight="1" x14ac:dyDescent="0.2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4.25" customHeight="1" x14ac:dyDescent="0.2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4.25" customHeight="1" x14ac:dyDescent="0.2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4.25" customHeight="1" x14ac:dyDescent="0.2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4.25" customHeight="1" x14ac:dyDescent="0.2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4.25" customHeight="1" x14ac:dyDescent="0.2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4.25" customHeight="1" x14ac:dyDescent="0.2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4.25" customHeight="1" x14ac:dyDescent="0.2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4.25" customHeight="1" x14ac:dyDescent="0.2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4.25" customHeight="1" x14ac:dyDescent="0.2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4.25" customHeight="1" x14ac:dyDescent="0.2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4.25" customHeight="1" x14ac:dyDescent="0.2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4.25" customHeight="1" x14ac:dyDescent="0.2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4.25" customHeight="1" x14ac:dyDescent="0.2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4.25" customHeight="1" x14ac:dyDescent="0.2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4.25" customHeight="1" x14ac:dyDescent="0.2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4.25" customHeight="1" x14ac:dyDescent="0.2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4.25" customHeight="1" x14ac:dyDescent="0.2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4.25" customHeight="1" x14ac:dyDescent="0.2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4.25" customHeight="1" x14ac:dyDescent="0.2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4.25" customHeight="1" x14ac:dyDescent="0.2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4.25" customHeight="1" x14ac:dyDescent="0.2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4.25" customHeight="1" x14ac:dyDescent="0.2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4.25" customHeight="1" x14ac:dyDescent="0.2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4.25" customHeight="1" x14ac:dyDescent="0.2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4.25" customHeight="1" x14ac:dyDescent="0.2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4.25" customHeight="1" x14ac:dyDescent="0.2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4.25" customHeight="1" x14ac:dyDescent="0.2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4.25" customHeight="1" x14ac:dyDescent="0.2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4.25" customHeight="1" x14ac:dyDescent="0.2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4.25" customHeight="1" x14ac:dyDescent="0.2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4.25" customHeight="1" x14ac:dyDescent="0.2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4.25" customHeight="1" x14ac:dyDescent="0.2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4.25" customHeight="1" x14ac:dyDescent="0.2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4.25" customHeight="1" x14ac:dyDescent="0.2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4.25" customHeight="1" x14ac:dyDescent="0.2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4.25" customHeight="1" x14ac:dyDescent="0.2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4.25" customHeight="1" x14ac:dyDescent="0.2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4.25" customHeight="1" x14ac:dyDescent="0.2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4.25" customHeight="1" x14ac:dyDescent="0.2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4.25" customHeight="1" x14ac:dyDescent="0.2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4.25" customHeight="1" x14ac:dyDescent="0.2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4.25" customHeight="1" x14ac:dyDescent="0.2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4.25" customHeight="1" x14ac:dyDescent="0.2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4.25" customHeight="1" x14ac:dyDescent="0.2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4.25" customHeight="1" x14ac:dyDescent="0.2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4.25" customHeight="1" x14ac:dyDescent="0.2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4.25" customHeight="1" x14ac:dyDescent="0.2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4.25" customHeight="1" x14ac:dyDescent="0.2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4.25" customHeight="1" x14ac:dyDescent="0.2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4.25" customHeight="1" x14ac:dyDescent="0.2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4.25" customHeight="1" x14ac:dyDescent="0.2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4.25" customHeight="1" x14ac:dyDescent="0.2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4.25" customHeight="1" x14ac:dyDescent="0.2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4.25" customHeight="1" x14ac:dyDescent="0.2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4.25" customHeight="1" x14ac:dyDescent="0.2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4.25" customHeight="1" x14ac:dyDescent="0.2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4.25" customHeight="1" x14ac:dyDescent="0.2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4.25" customHeight="1" x14ac:dyDescent="0.2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4.25" customHeight="1" x14ac:dyDescent="0.2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4.25" customHeight="1" x14ac:dyDescent="0.2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4.25" customHeight="1" x14ac:dyDescent="0.2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4.25" customHeight="1" x14ac:dyDescent="0.2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4.25" customHeight="1" x14ac:dyDescent="0.2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4.25" customHeight="1" x14ac:dyDescent="0.2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4.25" customHeight="1" x14ac:dyDescent="0.2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4.25" customHeight="1" x14ac:dyDescent="0.2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4.25" customHeight="1" x14ac:dyDescent="0.2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4.25" customHeight="1" x14ac:dyDescent="0.2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4.25" customHeight="1" x14ac:dyDescent="0.2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4.25" customHeight="1" x14ac:dyDescent="0.2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4.25" customHeight="1" x14ac:dyDescent="0.2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4.25" customHeight="1" x14ac:dyDescent="0.2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4.25" customHeight="1" x14ac:dyDescent="0.2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4.25" customHeight="1" x14ac:dyDescent="0.2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4.25" customHeight="1" x14ac:dyDescent="0.2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4.25" customHeight="1" x14ac:dyDescent="0.2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4.25" customHeight="1" x14ac:dyDescent="0.2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4.25" customHeight="1" x14ac:dyDescent="0.2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4.25" customHeight="1" x14ac:dyDescent="0.2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4.25" customHeight="1" x14ac:dyDescent="0.2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4.25" customHeight="1" x14ac:dyDescent="0.2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4.25" customHeight="1" x14ac:dyDescent="0.2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4.25" customHeight="1" x14ac:dyDescent="0.2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4.25" customHeight="1" x14ac:dyDescent="0.2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4.25" customHeight="1" x14ac:dyDescent="0.2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4.25" customHeight="1" x14ac:dyDescent="0.2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4.25" customHeight="1" x14ac:dyDescent="0.2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4.25" customHeight="1" x14ac:dyDescent="0.2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4.25" customHeight="1" x14ac:dyDescent="0.2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4.25" customHeight="1" x14ac:dyDescent="0.2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4.25" customHeight="1" x14ac:dyDescent="0.2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4.25" customHeight="1" x14ac:dyDescent="0.2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4.25" customHeight="1" x14ac:dyDescent="0.2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4.25" customHeight="1" x14ac:dyDescent="0.2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4.25" customHeight="1" x14ac:dyDescent="0.2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4.25" customHeight="1" x14ac:dyDescent="0.2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4.25" customHeight="1" x14ac:dyDescent="0.2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4.25" customHeight="1" x14ac:dyDescent="0.2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4.25" customHeight="1" x14ac:dyDescent="0.2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4.25" customHeight="1" x14ac:dyDescent="0.2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4.25" customHeight="1" x14ac:dyDescent="0.2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4.25" customHeight="1" x14ac:dyDescent="0.2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4.25" customHeight="1" x14ac:dyDescent="0.2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4.25" customHeight="1" x14ac:dyDescent="0.2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4.25" customHeight="1" x14ac:dyDescent="0.2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4.25" customHeight="1" x14ac:dyDescent="0.2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4.25" customHeight="1" x14ac:dyDescent="0.2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4.25" customHeight="1" x14ac:dyDescent="0.2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4.25" customHeight="1" x14ac:dyDescent="0.2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4.25" customHeight="1" x14ac:dyDescent="0.2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4.25" customHeight="1" x14ac:dyDescent="0.2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4.25" customHeight="1" x14ac:dyDescent="0.2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4.25" customHeight="1" x14ac:dyDescent="0.2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4.25" customHeight="1" x14ac:dyDescent="0.2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4.25" customHeight="1" x14ac:dyDescent="0.2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4.25" customHeight="1" x14ac:dyDescent="0.2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4.25" customHeight="1" x14ac:dyDescent="0.2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4.25" customHeight="1" x14ac:dyDescent="0.2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4.25" customHeight="1" x14ac:dyDescent="0.2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4.25" customHeight="1" x14ac:dyDescent="0.2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4.25" customHeight="1" x14ac:dyDescent="0.2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4.25" customHeight="1" x14ac:dyDescent="0.2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4.25" customHeight="1" x14ac:dyDescent="0.2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4.25" customHeight="1" x14ac:dyDescent="0.2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4.25" customHeight="1" x14ac:dyDescent="0.2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4.25" customHeight="1" x14ac:dyDescent="0.2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4.25" customHeight="1" x14ac:dyDescent="0.2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4.25" customHeight="1" x14ac:dyDescent="0.2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4.25" customHeight="1" x14ac:dyDescent="0.2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4.25" customHeight="1" x14ac:dyDescent="0.2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4.25" customHeight="1" x14ac:dyDescent="0.2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4.25" customHeight="1" x14ac:dyDescent="0.2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4.25" customHeight="1" x14ac:dyDescent="0.2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4.25" customHeight="1" x14ac:dyDescent="0.2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4.25" customHeight="1" x14ac:dyDescent="0.2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4.25" customHeight="1" x14ac:dyDescent="0.2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4.25" customHeight="1" x14ac:dyDescent="0.2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4.25" customHeight="1" x14ac:dyDescent="0.2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4.25" customHeight="1" x14ac:dyDescent="0.2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4.25" customHeight="1" x14ac:dyDescent="0.2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4.25" customHeight="1" x14ac:dyDescent="0.2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4.25" customHeight="1" x14ac:dyDescent="0.2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4.25" customHeight="1" x14ac:dyDescent="0.2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4.25" customHeight="1" x14ac:dyDescent="0.2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4.25" customHeight="1" x14ac:dyDescent="0.2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4.25" customHeight="1" x14ac:dyDescent="0.2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4.25" customHeight="1" x14ac:dyDescent="0.2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4.25" customHeight="1" x14ac:dyDescent="0.2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4.25" customHeight="1" x14ac:dyDescent="0.2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4.25" customHeight="1" x14ac:dyDescent="0.2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4.25" customHeight="1" x14ac:dyDescent="0.2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4.25" customHeight="1" x14ac:dyDescent="0.2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4.25" customHeight="1" x14ac:dyDescent="0.2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4.25" customHeight="1" x14ac:dyDescent="0.2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4.25" customHeight="1" x14ac:dyDescent="0.2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4.25" customHeight="1" x14ac:dyDescent="0.2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4.25" customHeight="1" x14ac:dyDescent="0.2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4.25" customHeight="1" x14ac:dyDescent="0.2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4.25" customHeight="1" x14ac:dyDescent="0.2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4.25" customHeight="1" x14ac:dyDescent="0.2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4.25" customHeight="1" x14ac:dyDescent="0.2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4.25" customHeight="1" x14ac:dyDescent="0.2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4.25" customHeight="1" x14ac:dyDescent="0.2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4.25" customHeight="1" x14ac:dyDescent="0.2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4.25" customHeight="1" x14ac:dyDescent="0.2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4.25" customHeight="1" x14ac:dyDescent="0.2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4.25" customHeight="1" x14ac:dyDescent="0.2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4.25" customHeight="1" x14ac:dyDescent="0.2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4.25" customHeight="1" x14ac:dyDescent="0.2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4.25" customHeight="1" x14ac:dyDescent="0.2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4.25" customHeight="1" x14ac:dyDescent="0.2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4.25" customHeight="1" x14ac:dyDescent="0.2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4.25" customHeight="1" x14ac:dyDescent="0.2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4.25" customHeight="1" x14ac:dyDescent="0.2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4.25" customHeight="1" x14ac:dyDescent="0.2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4.25" customHeight="1" x14ac:dyDescent="0.2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4.25" customHeight="1" x14ac:dyDescent="0.2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4.25" customHeight="1" x14ac:dyDescent="0.2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4.25" customHeight="1" x14ac:dyDescent="0.2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4.25" customHeight="1" x14ac:dyDescent="0.2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4.25" customHeight="1" x14ac:dyDescent="0.2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4.25" customHeight="1" x14ac:dyDescent="0.2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4.25" customHeight="1" x14ac:dyDescent="0.2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4.25" customHeight="1" x14ac:dyDescent="0.2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4.25" customHeight="1" x14ac:dyDescent="0.2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4.25" customHeight="1" x14ac:dyDescent="0.2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4.25" customHeight="1" x14ac:dyDescent="0.2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4.25" customHeight="1" x14ac:dyDescent="0.2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4.25" customHeight="1" x14ac:dyDescent="0.2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4.25" customHeight="1" x14ac:dyDescent="0.2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4.25" customHeight="1" x14ac:dyDescent="0.2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4.25" customHeight="1" x14ac:dyDescent="0.2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4.25" customHeight="1" x14ac:dyDescent="0.2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4.25" customHeight="1" x14ac:dyDescent="0.2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4.25" customHeight="1" x14ac:dyDescent="0.2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4.25" customHeight="1" x14ac:dyDescent="0.2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4.25" customHeight="1" x14ac:dyDescent="0.2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4.25" customHeight="1" x14ac:dyDescent="0.2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4.25" customHeight="1" x14ac:dyDescent="0.2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4.25" customHeight="1" x14ac:dyDescent="0.2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4.25" customHeight="1" x14ac:dyDescent="0.2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4.25" customHeight="1" x14ac:dyDescent="0.2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4.25" customHeight="1" x14ac:dyDescent="0.2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4.25" customHeight="1" x14ac:dyDescent="0.2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4.25" customHeight="1" x14ac:dyDescent="0.2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4.25" customHeight="1" x14ac:dyDescent="0.2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4.25" customHeight="1" x14ac:dyDescent="0.2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4.25" customHeight="1" x14ac:dyDescent="0.2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4.25" customHeight="1" x14ac:dyDescent="0.2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4.25" customHeight="1" x14ac:dyDescent="0.2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4.25" customHeight="1" x14ac:dyDescent="0.2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4.25" customHeight="1" x14ac:dyDescent="0.2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4.25" customHeight="1" x14ac:dyDescent="0.2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4.25" customHeight="1" x14ac:dyDescent="0.2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4.25" customHeight="1" x14ac:dyDescent="0.2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4.25" customHeight="1" x14ac:dyDescent="0.2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4.25" customHeight="1" x14ac:dyDescent="0.2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4.25" customHeight="1" x14ac:dyDescent="0.2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4.25" customHeight="1" x14ac:dyDescent="0.2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4.25" customHeight="1" x14ac:dyDescent="0.2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4.25" customHeight="1" x14ac:dyDescent="0.2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4.25" customHeight="1" x14ac:dyDescent="0.2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4.25" customHeight="1" x14ac:dyDescent="0.2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4.25" customHeight="1" x14ac:dyDescent="0.2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4.25" customHeight="1" x14ac:dyDescent="0.2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4.25" customHeight="1" x14ac:dyDescent="0.2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4.25" customHeight="1" x14ac:dyDescent="0.2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4.25" customHeight="1" x14ac:dyDescent="0.2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4.25" customHeight="1" x14ac:dyDescent="0.2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4.25" customHeight="1" x14ac:dyDescent="0.2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4.25" customHeight="1" x14ac:dyDescent="0.2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4.25" customHeight="1" x14ac:dyDescent="0.2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4.25" customHeight="1" x14ac:dyDescent="0.2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4.25" customHeight="1" x14ac:dyDescent="0.2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4.25" customHeight="1" x14ac:dyDescent="0.2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4.25" customHeight="1" x14ac:dyDescent="0.2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4.25" customHeight="1" x14ac:dyDescent="0.2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4.25" customHeight="1" x14ac:dyDescent="0.2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4.25" customHeight="1" x14ac:dyDescent="0.2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4.25" customHeight="1" x14ac:dyDescent="0.2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4.25" customHeight="1" x14ac:dyDescent="0.2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4.25" customHeight="1" x14ac:dyDescent="0.2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4.25" customHeight="1" x14ac:dyDescent="0.2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4.25" customHeight="1" x14ac:dyDescent="0.2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4.25" customHeight="1" x14ac:dyDescent="0.2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4.25" customHeight="1" x14ac:dyDescent="0.2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4.25" customHeight="1" x14ac:dyDescent="0.2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4.25" customHeight="1" x14ac:dyDescent="0.2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4.25" customHeight="1" x14ac:dyDescent="0.2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4.25" customHeight="1" x14ac:dyDescent="0.2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4.25" customHeight="1" x14ac:dyDescent="0.2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4.25" customHeight="1" x14ac:dyDescent="0.2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4.25" customHeight="1" x14ac:dyDescent="0.2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4.25" customHeight="1" x14ac:dyDescent="0.2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4.25" customHeight="1" x14ac:dyDescent="0.2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</sheetData>
  <mergeCells count="3">
    <mergeCell ref="A1:L1"/>
    <mergeCell ref="A2:L2"/>
    <mergeCell ref="A3:L3"/>
  </mergeCells>
  <pageMargins left="0.70866141732283472" right="1.299212598425197" top="0.74803149606299213" bottom="0.74803149606299213" header="0" footer="0"/>
  <pageSetup paperSize="5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FF"/>
    <pageSetUpPr fitToPage="1"/>
  </sheetPr>
  <dimension ref="A1:Z1001"/>
  <sheetViews>
    <sheetView workbookViewId="0"/>
  </sheetViews>
  <sheetFormatPr defaultColWidth="14.42578125" defaultRowHeight="15" customHeight="1" x14ac:dyDescent="0.25"/>
  <cols>
    <col min="1" max="1" width="7.140625" customWidth="1"/>
    <col min="2" max="2" width="43.7109375" customWidth="1"/>
    <col min="3" max="3" width="27.140625" customWidth="1"/>
    <col min="4" max="4" width="13" customWidth="1"/>
    <col min="5" max="5" width="12.42578125" customWidth="1"/>
    <col min="6" max="6" width="13" customWidth="1"/>
    <col min="7" max="7" width="10.85546875" customWidth="1"/>
    <col min="8" max="8" width="18.140625" customWidth="1"/>
    <col min="9" max="9" width="13" customWidth="1"/>
    <col min="10" max="10" width="14.28515625" customWidth="1"/>
    <col min="11" max="11" width="12.42578125" customWidth="1"/>
    <col min="12" max="12" width="16.140625" customWidth="1"/>
    <col min="13" max="16" width="9.140625" customWidth="1"/>
    <col min="17" max="17" width="9.140625" hidden="1" customWidth="1"/>
    <col min="18" max="26" width="9.140625" customWidth="1"/>
  </cols>
  <sheetData>
    <row r="1" spans="1:26" ht="14.2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36" t="s">
        <v>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5">
      <c r="A6" s="6">
        <f>'3'!A6</f>
        <v>1</v>
      </c>
      <c r="B6" s="6" t="str">
        <f>'3'!B6</f>
        <v>VITAMIN A 100.000 IU</v>
      </c>
      <c r="C6" s="6" t="str">
        <f>'3'!C6</f>
        <v>DAK FISIK</v>
      </c>
      <c r="D6" s="6">
        <f>'3'!D6</f>
        <v>0</v>
      </c>
      <c r="E6" s="6" t="str">
        <f>'3'!E6</f>
        <v>KAPSUL</v>
      </c>
      <c r="F6" s="6"/>
      <c r="G6" s="6">
        <f>'3'!I6</f>
        <v>1</v>
      </c>
      <c r="H6" s="6">
        <v>0</v>
      </c>
      <c r="I6" s="6">
        <f t="shared" ref="I6:I21" si="0">IF(Q6&gt;0,((F6+G6)-H6),"")</f>
        <v>1</v>
      </c>
      <c r="J6" s="7">
        <f>'3'!J6</f>
        <v>0</v>
      </c>
      <c r="K6" s="8"/>
      <c r="L6" s="6"/>
      <c r="M6" s="2"/>
      <c r="N6" s="2"/>
      <c r="O6" s="2"/>
      <c r="P6" s="2"/>
      <c r="Q6" s="2">
        <v>1</v>
      </c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5">
      <c r="A7" s="6">
        <f>'3'!A7</f>
        <v>2</v>
      </c>
      <c r="B7" s="6" t="str">
        <f>'3'!B7</f>
        <v>VITAMIN A 200.000 IU</v>
      </c>
      <c r="C7" s="6" t="str">
        <f>'3'!C7</f>
        <v>DAK FISIK</v>
      </c>
      <c r="D7" s="6">
        <f>'3'!D7</f>
        <v>2023</v>
      </c>
      <c r="E7" s="6" t="str">
        <f>'3'!E7</f>
        <v>KAPSUL</v>
      </c>
      <c r="F7" s="6"/>
      <c r="G7" s="6">
        <f>'3'!I7</f>
        <v>655</v>
      </c>
      <c r="H7" s="6">
        <v>50</v>
      </c>
      <c r="I7" s="6">
        <f t="shared" si="0"/>
        <v>605</v>
      </c>
      <c r="J7" s="7">
        <f>'3'!J7</f>
        <v>0</v>
      </c>
      <c r="K7" s="8"/>
      <c r="L7" s="6"/>
      <c r="M7" s="2"/>
      <c r="N7" s="2"/>
      <c r="O7" s="2"/>
      <c r="P7" s="2"/>
      <c r="Q7" s="2">
        <f t="shared" ref="Q7:Q20" si="1">1+Q6</f>
        <v>2</v>
      </c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5">
      <c r="A8" s="6">
        <f>'3'!A8</f>
        <v>3</v>
      </c>
      <c r="B8" s="6" t="str">
        <f>'3'!B8</f>
        <v>TABLET TAMBAH DARAH</v>
      </c>
      <c r="C8" s="6" t="str">
        <f>'3'!C8</f>
        <v>DAK FISIK</v>
      </c>
      <c r="D8" s="6">
        <f>'3'!D8</f>
        <v>2023</v>
      </c>
      <c r="E8" s="6" t="str">
        <f>'3'!E8</f>
        <v>TABLET</v>
      </c>
      <c r="F8" s="6"/>
      <c r="G8" s="6">
        <f>'3'!I8</f>
        <v>33490</v>
      </c>
      <c r="H8" s="6">
        <v>2400</v>
      </c>
      <c r="I8" s="6">
        <f t="shared" si="0"/>
        <v>31090</v>
      </c>
      <c r="J8" s="7">
        <f>'3'!J8</f>
        <v>0</v>
      </c>
      <c r="K8" s="8"/>
      <c r="L8" s="6"/>
      <c r="M8" s="2"/>
      <c r="N8" s="2"/>
      <c r="O8" s="2"/>
      <c r="P8" s="2"/>
      <c r="Q8" s="2">
        <f t="shared" si="1"/>
        <v>3</v>
      </c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5">
      <c r="A9" s="6">
        <f>'3'!A9</f>
        <v>4</v>
      </c>
      <c r="B9" s="6" t="str">
        <f>'3'!B9</f>
        <v>BISKUIT BALITA</v>
      </c>
      <c r="C9" s="6" t="str">
        <f>'3'!C9</f>
        <v>APBD PROV</v>
      </c>
      <c r="D9" s="6">
        <v>2023</v>
      </c>
      <c r="E9" s="6" t="str">
        <f>'3'!E9</f>
        <v>BUNGKUS</v>
      </c>
      <c r="F9" s="6"/>
      <c r="G9" s="6">
        <f>'3'!I9</f>
        <v>147</v>
      </c>
      <c r="H9" s="9">
        <f>3*21</f>
        <v>63</v>
      </c>
      <c r="I9" s="6">
        <f t="shared" si="0"/>
        <v>84</v>
      </c>
      <c r="J9" s="7">
        <f>'3'!J9</f>
        <v>0</v>
      </c>
      <c r="K9" s="8"/>
      <c r="L9" s="6"/>
      <c r="M9" s="2"/>
      <c r="N9" s="2"/>
      <c r="O9" s="2">
        <f>I9/21</f>
        <v>4</v>
      </c>
      <c r="P9" s="2"/>
      <c r="Q9" s="2">
        <f t="shared" si="1"/>
        <v>4</v>
      </c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5">
      <c r="A10" s="6">
        <f>'3'!A10</f>
        <v>5</v>
      </c>
      <c r="B10" s="6" t="str">
        <f>'3'!B10</f>
        <v>BISKUIT IBU HAMIL</v>
      </c>
      <c r="C10" s="6" t="str">
        <f>'3'!C10</f>
        <v>APBD PROV</v>
      </c>
      <c r="D10" s="6">
        <f>'3'!D10</f>
        <v>2023</v>
      </c>
      <c r="E10" s="6" t="str">
        <f>'3'!E10</f>
        <v>BUNGKUS</v>
      </c>
      <c r="F10" s="6"/>
      <c r="G10" s="6">
        <f>'3'!I10</f>
        <v>1428</v>
      </c>
      <c r="H10" s="9">
        <f>12*28</f>
        <v>336</v>
      </c>
      <c r="I10" s="6">
        <f t="shared" si="0"/>
        <v>1092</v>
      </c>
      <c r="J10" s="7">
        <f>'3'!J10</f>
        <v>0</v>
      </c>
      <c r="K10" s="8"/>
      <c r="L10" s="6"/>
      <c r="M10" s="2"/>
      <c r="N10" s="2"/>
      <c r="O10" s="2">
        <f>I10/28</f>
        <v>39</v>
      </c>
      <c r="P10" s="2"/>
      <c r="Q10" s="2">
        <f t="shared" si="1"/>
        <v>5</v>
      </c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5">
      <c r="A11" s="6">
        <f>'3'!A11</f>
        <v>6</v>
      </c>
      <c r="B11" s="6" t="str">
        <f>'3'!B11</f>
        <v>LACTOGEN PREMATURE 400gr</v>
      </c>
      <c r="C11" s="6" t="str">
        <f>'3'!C11</f>
        <v>APBDP KOTA MALANG</v>
      </c>
      <c r="D11" s="6">
        <f>'3'!D11</f>
        <v>0</v>
      </c>
      <c r="E11" s="6" t="str">
        <f>'3'!E11</f>
        <v xml:space="preserve">KALENG </v>
      </c>
      <c r="F11" s="6"/>
      <c r="G11" s="6">
        <f>'3'!I11</f>
        <v>91</v>
      </c>
      <c r="H11" s="9">
        <v>4</v>
      </c>
      <c r="I11" s="6">
        <f t="shared" si="0"/>
        <v>87</v>
      </c>
      <c r="J11" s="7">
        <f>'3'!J11</f>
        <v>0</v>
      </c>
      <c r="K11" s="8"/>
      <c r="L11" s="6"/>
      <c r="M11" s="2"/>
      <c r="N11" s="2"/>
      <c r="O11" s="2"/>
      <c r="P11" s="2"/>
      <c r="Q11" s="2">
        <f t="shared" si="1"/>
        <v>6</v>
      </c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5">
      <c r="A12" s="6">
        <f>'3'!A12</f>
        <v>7</v>
      </c>
      <c r="B12" s="6" t="str">
        <f>'3'!B12</f>
        <v>SUSU FORMULA F 100</v>
      </c>
      <c r="C12" s="6" t="str">
        <f>'3'!C12</f>
        <v>APBD</v>
      </c>
      <c r="D12" s="6">
        <f>'3'!D12</f>
        <v>0</v>
      </c>
      <c r="E12" s="6" t="str">
        <f>'3'!E12</f>
        <v>SACHET</v>
      </c>
      <c r="F12" s="6"/>
      <c r="G12" s="6">
        <f>'3'!I12</f>
        <v>0</v>
      </c>
      <c r="H12" s="9"/>
      <c r="I12" s="6">
        <f t="shared" si="0"/>
        <v>0</v>
      </c>
      <c r="J12" s="7">
        <f>'3'!J12</f>
        <v>0</v>
      </c>
      <c r="K12" s="8"/>
      <c r="L12" s="6"/>
      <c r="M12" s="2"/>
      <c r="N12" s="2"/>
      <c r="O12" s="2"/>
      <c r="P12" s="2"/>
      <c r="Q12" s="2">
        <f t="shared" si="1"/>
        <v>7</v>
      </c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5">
      <c r="A13" s="6">
        <f>'3'!A13</f>
        <v>8</v>
      </c>
      <c r="B13" s="6" t="str">
        <f>'3'!B13</f>
        <v>IODINE TEST</v>
      </c>
      <c r="C13" s="6" t="str">
        <f>'3'!C13</f>
        <v>APBD</v>
      </c>
      <c r="D13" s="6">
        <f>'3'!D13</f>
        <v>0</v>
      </c>
      <c r="E13" s="6" t="str">
        <f>'3'!E13</f>
        <v>BOTOL</v>
      </c>
      <c r="F13" s="6"/>
      <c r="G13" s="6">
        <f>'3'!I13</f>
        <v>0</v>
      </c>
      <c r="H13" s="6"/>
      <c r="I13" s="6">
        <f t="shared" si="0"/>
        <v>0</v>
      </c>
      <c r="J13" s="7">
        <f>'3'!J13</f>
        <v>0</v>
      </c>
      <c r="K13" s="8"/>
      <c r="L13" s="6"/>
      <c r="M13" s="2"/>
      <c r="N13" s="2"/>
      <c r="O13" s="2"/>
      <c r="P13" s="2"/>
      <c r="Q13" s="2">
        <f t="shared" si="1"/>
        <v>8</v>
      </c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5">
      <c r="A14" s="6">
        <f>'3'!A14</f>
        <v>9</v>
      </c>
      <c r="B14" s="6" t="str">
        <f>'3'!B14</f>
        <v>PEDIACOMPLETE</v>
      </c>
      <c r="C14" s="6" t="str">
        <f>'3'!C14</f>
        <v>APBDP KOTA MALANG</v>
      </c>
      <c r="D14" s="6">
        <f>'3'!D14</f>
        <v>0</v>
      </c>
      <c r="E14" s="6" t="str">
        <f>'3'!E14</f>
        <v>KALENG</v>
      </c>
      <c r="F14" s="6"/>
      <c r="G14" s="6">
        <f>'3'!I14</f>
        <v>15</v>
      </c>
      <c r="H14" s="6">
        <v>6</v>
      </c>
      <c r="I14" s="6">
        <f t="shared" si="0"/>
        <v>9</v>
      </c>
      <c r="J14" s="7">
        <f>'3'!J14</f>
        <v>0</v>
      </c>
      <c r="K14" s="8"/>
      <c r="L14" s="6"/>
      <c r="M14" s="2"/>
      <c r="N14" s="2"/>
      <c r="O14" s="2"/>
      <c r="P14" s="2"/>
      <c r="Q14" s="2">
        <f t="shared" si="1"/>
        <v>9</v>
      </c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5">
      <c r="A15" s="6">
        <f>'3'!A15</f>
        <v>10</v>
      </c>
      <c r="B15" s="6" t="str">
        <f>'3'!B15</f>
        <v>TABURIA</v>
      </c>
      <c r="C15" s="6" t="str">
        <f>'3'!C15</f>
        <v>APBN</v>
      </c>
      <c r="D15" s="13">
        <f>'3'!D15</f>
        <v>45261</v>
      </c>
      <c r="E15" s="6" t="str">
        <f>'3'!E15</f>
        <v>Pack</v>
      </c>
      <c r="F15" s="6"/>
      <c r="G15" s="6">
        <f>'3'!I15</f>
        <v>24</v>
      </c>
      <c r="H15" s="6">
        <v>0</v>
      </c>
      <c r="I15" s="6">
        <f t="shared" si="0"/>
        <v>24</v>
      </c>
      <c r="J15" s="7">
        <f>'3'!J15</f>
        <v>0</v>
      </c>
      <c r="K15" s="8"/>
      <c r="L15" s="6"/>
      <c r="M15" s="2"/>
      <c r="N15" s="2"/>
      <c r="O15" s="2"/>
      <c r="P15" s="2"/>
      <c r="Q15" s="2">
        <f t="shared" si="1"/>
        <v>10</v>
      </c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5">
      <c r="A16" s="6">
        <f>'3'!A16</f>
        <v>11</v>
      </c>
      <c r="B16" s="6">
        <f>'3'!B16</f>
        <v>0</v>
      </c>
      <c r="C16" s="6">
        <f>'3'!C16</f>
        <v>0</v>
      </c>
      <c r="D16" s="6">
        <f>'3'!D16</f>
        <v>0</v>
      </c>
      <c r="E16" s="6">
        <f>'3'!E16</f>
        <v>0</v>
      </c>
      <c r="F16" s="6"/>
      <c r="G16" s="6">
        <f>'3'!I16</f>
        <v>0</v>
      </c>
      <c r="H16" s="6"/>
      <c r="I16" s="6">
        <f t="shared" si="0"/>
        <v>0</v>
      </c>
      <c r="J16" s="7">
        <f>'3'!J16</f>
        <v>0</v>
      </c>
      <c r="K16" s="8"/>
      <c r="L16" s="6"/>
      <c r="M16" s="2"/>
      <c r="N16" s="2"/>
      <c r="O16" s="2"/>
      <c r="P16" s="2"/>
      <c r="Q16" s="2">
        <f t="shared" si="1"/>
        <v>11</v>
      </c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5">
      <c r="A17" s="6">
        <f>'3'!A17</f>
        <v>12</v>
      </c>
      <c r="B17" s="6">
        <f>'3'!B17</f>
        <v>0</v>
      </c>
      <c r="C17" s="6">
        <f>'3'!C17</f>
        <v>0</v>
      </c>
      <c r="D17" s="6">
        <f>'3'!D17</f>
        <v>0</v>
      </c>
      <c r="E17" s="6">
        <f>'3'!E17</f>
        <v>0</v>
      </c>
      <c r="F17" s="6"/>
      <c r="G17" s="6">
        <f>'3'!I17</f>
        <v>0</v>
      </c>
      <c r="H17" s="6"/>
      <c r="I17" s="6">
        <f t="shared" si="0"/>
        <v>0</v>
      </c>
      <c r="J17" s="7">
        <f>'3'!J17</f>
        <v>0</v>
      </c>
      <c r="K17" s="8"/>
      <c r="L17" s="6"/>
      <c r="M17" s="2"/>
      <c r="N17" s="2"/>
      <c r="O17" s="2"/>
      <c r="P17" s="2"/>
      <c r="Q17" s="2">
        <f t="shared" si="1"/>
        <v>12</v>
      </c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5">
      <c r="A18" s="6">
        <f>'3'!A18</f>
        <v>13</v>
      </c>
      <c r="B18" s="6">
        <f>'3'!B18</f>
        <v>0</v>
      </c>
      <c r="C18" s="6">
        <f>'3'!C18</f>
        <v>0</v>
      </c>
      <c r="D18" s="6">
        <f>'3'!D18</f>
        <v>0</v>
      </c>
      <c r="E18" s="6">
        <f>'3'!E18</f>
        <v>0</v>
      </c>
      <c r="F18" s="6"/>
      <c r="G18" s="6">
        <f>'3'!I18</f>
        <v>0</v>
      </c>
      <c r="H18" s="6"/>
      <c r="I18" s="6">
        <f t="shared" si="0"/>
        <v>0</v>
      </c>
      <c r="J18" s="7">
        <f>'3'!J18</f>
        <v>0</v>
      </c>
      <c r="K18" s="8"/>
      <c r="L18" s="6"/>
      <c r="M18" s="2"/>
      <c r="N18" s="2"/>
      <c r="O18" s="2"/>
      <c r="P18" s="2"/>
      <c r="Q18" s="2">
        <f t="shared" si="1"/>
        <v>13</v>
      </c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5">
      <c r="A19" s="6">
        <f>'3'!A19</f>
        <v>14</v>
      </c>
      <c r="B19" s="6">
        <f>'3'!B19</f>
        <v>0</v>
      </c>
      <c r="C19" s="6">
        <f>'3'!C19</f>
        <v>0</v>
      </c>
      <c r="D19" s="6">
        <f>'3'!D19</f>
        <v>0</v>
      </c>
      <c r="E19" s="6">
        <f>'3'!E19</f>
        <v>0</v>
      </c>
      <c r="F19" s="6"/>
      <c r="G19" s="6">
        <f>'3'!I19</f>
        <v>0</v>
      </c>
      <c r="H19" s="6"/>
      <c r="I19" s="6">
        <f t="shared" si="0"/>
        <v>0</v>
      </c>
      <c r="J19" s="7">
        <f>'3'!J19</f>
        <v>0</v>
      </c>
      <c r="K19" s="8"/>
      <c r="L19" s="6"/>
      <c r="M19" s="2"/>
      <c r="N19" s="2"/>
      <c r="O19" s="2"/>
      <c r="P19" s="2"/>
      <c r="Q19" s="2">
        <f t="shared" si="1"/>
        <v>14</v>
      </c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5">
      <c r="A20" s="6">
        <f>'3'!A20</f>
        <v>15</v>
      </c>
      <c r="B20" s="6">
        <f>'3'!B20</f>
        <v>0</v>
      </c>
      <c r="C20" s="6">
        <f>'3'!C20</f>
        <v>0</v>
      </c>
      <c r="D20" s="6">
        <f>'3'!D20</f>
        <v>0</v>
      </c>
      <c r="E20" s="6">
        <f>'3'!E20</f>
        <v>0</v>
      </c>
      <c r="F20" s="6"/>
      <c r="G20" s="6">
        <f>'3'!I20</f>
        <v>0</v>
      </c>
      <c r="H20" s="6"/>
      <c r="I20" s="6">
        <f t="shared" si="0"/>
        <v>0</v>
      </c>
      <c r="J20" s="7">
        <f>'3'!J20</f>
        <v>0</v>
      </c>
      <c r="K20" s="8"/>
      <c r="L20" s="6"/>
      <c r="M20" s="2"/>
      <c r="N20" s="2"/>
      <c r="O20" s="2"/>
      <c r="P20" s="2"/>
      <c r="Q20" s="2">
        <f t="shared" si="1"/>
        <v>15</v>
      </c>
      <c r="R20" s="2"/>
      <c r="S20" s="2"/>
      <c r="T20" s="2"/>
      <c r="U20" s="2"/>
      <c r="V20" s="2"/>
      <c r="W20" s="2"/>
      <c r="X20" s="2"/>
      <c r="Y20" s="2"/>
      <c r="Z20" s="2"/>
    </row>
    <row r="21" spans="1:26" ht="21.75" customHeight="1" x14ac:dyDescent="0.25">
      <c r="A21" s="6">
        <f>'3'!A21</f>
        <v>16</v>
      </c>
      <c r="B21" s="6">
        <f>'3'!B21</f>
        <v>0</v>
      </c>
      <c r="C21" s="6">
        <f>'3'!C21</f>
        <v>0</v>
      </c>
      <c r="D21" s="6">
        <f>'3'!D21</f>
        <v>0</v>
      </c>
      <c r="E21" s="6">
        <f>'3'!E21</f>
        <v>0</v>
      </c>
      <c r="F21" s="6"/>
      <c r="G21" s="6">
        <f>'3'!I21</f>
        <v>0</v>
      </c>
      <c r="H21" s="6"/>
      <c r="I21" s="6">
        <f t="shared" si="0"/>
        <v>0</v>
      </c>
      <c r="J21" s="7">
        <f>'3'!J21</f>
        <v>0</v>
      </c>
      <c r="K21" s="8"/>
      <c r="L21" s="6"/>
      <c r="M21" s="2"/>
      <c r="N21" s="2"/>
      <c r="O21" s="2"/>
      <c r="P21" s="2"/>
      <c r="Q21" s="2">
        <v>16</v>
      </c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3"/>
      <c r="B22" s="2"/>
      <c r="C22" s="3"/>
      <c r="D22" s="3"/>
      <c r="E22" s="3"/>
      <c r="F22" s="3"/>
      <c r="G22" s="3"/>
      <c r="H22" s="3"/>
      <c r="I22" s="1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2" t="s">
        <v>38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3">
        <v>1</v>
      </c>
      <c r="B24" s="2" t="s">
        <v>39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3">
        <v>2</v>
      </c>
      <c r="B25" s="2" t="s">
        <v>40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3"/>
      <c r="B28" s="14"/>
      <c r="C28" s="2"/>
      <c r="D28" s="2"/>
      <c r="E28" s="2"/>
      <c r="F28" s="2"/>
      <c r="G28" s="2"/>
      <c r="H28" s="1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4.2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3">
    <mergeCell ref="A1:L1"/>
    <mergeCell ref="A2:L2"/>
    <mergeCell ref="A3:L3"/>
  </mergeCells>
  <pageMargins left="0.39370078740157483" right="1.299212598425197" top="0.74803149606299213" bottom="0.55118110236220474" header="0" footer="0"/>
  <pageSetup paperSize="5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FF"/>
    <pageSetUpPr fitToPage="1"/>
  </sheetPr>
  <dimension ref="A1:Z1001"/>
  <sheetViews>
    <sheetView workbookViewId="0"/>
  </sheetViews>
  <sheetFormatPr defaultColWidth="14.42578125" defaultRowHeight="15" customHeight="1" x14ac:dyDescent="0.25"/>
  <cols>
    <col min="1" max="1" width="7.140625" customWidth="1"/>
    <col min="2" max="2" width="39.5703125" customWidth="1"/>
    <col min="3" max="3" width="24" customWidth="1"/>
    <col min="4" max="4" width="13" customWidth="1"/>
    <col min="5" max="5" width="12.42578125" customWidth="1"/>
    <col min="6" max="6" width="13" customWidth="1"/>
    <col min="7" max="7" width="10.85546875" customWidth="1"/>
    <col min="8" max="8" width="18.140625" customWidth="1"/>
    <col min="9" max="9" width="13" customWidth="1"/>
    <col min="10" max="10" width="14.28515625" customWidth="1"/>
    <col min="11" max="11" width="12.42578125" customWidth="1"/>
    <col min="12" max="12" width="16.140625" customWidth="1"/>
    <col min="13" max="26" width="9.140625" customWidth="1"/>
  </cols>
  <sheetData>
    <row r="1" spans="1:26" ht="14.2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36" t="s">
        <v>45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3"/>
      <c r="B4" s="2"/>
      <c r="C4" s="2"/>
      <c r="D4" s="2"/>
      <c r="E4" s="2"/>
      <c r="F4" s="2"/>
      <c r="G4" s="2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5">
      <c r="A6" s="6">
        <f>'4'!A6</f>
        <v>1</v>
      </c>
      <c r="B6" s="8" t="str">
        <f>'4'!B6</f>
        <v>VITAMIN A 100.000 IU</v>
      </c>
      <c r="C6" s="8" t="str">
        <f>'4'!C6</f>
        <v>DAK FISIK</v>
      </c>
      <c r="D6" s="8">
        <f>'4'!D6</f>
        <v>0</v>
      </c>
      <c r="E6" s="8" t="str">
        <f>'4'!E6</f>
        <v>KAPSUL</v>
      </c>
      <c r="F6" s="8"/>
      <c r="G6" s="6">
        <f>'4'!I6</f>
        <v>1</v>
      </c>
      <c r="H6" s="6">
        <v>1</v>
      </c>
      <c r="I6" s="6">
        <f t="shared" ref="I6:I21" si="0">IF(Q6&gt;0,((F6+G6)-H6),"")</f>
        <v>0</v>
      </c>
      <c r="J6" s="7">
        <f>'4'!J6</f>
        <v>0</v>
      </c>
      <c r="K6" s="8"/>
      <c r="L6" s="6"/>
      <c r="M6" s="2"/>
      <c r="N6" s="2"/>
      <c r="O6" s="2"/>
      <c r="P6" s="2"/>
      <c r="Q6" s="2">
        <v>1</v>
      </c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5">
      <c r="A7" s="6">
        <f>'4'!A7</f>
        <v>2</v>
      </c>
      <c r="B7" s="8" t="str">
        <f>'4'!B7</f>
        <v>VITAMIN A 200.000 IU</v>
      </c>
      <c r="C7" s="8" t="str">
        <f>'4'!C7</f>
        <v>DAK FISIK</v>
      </c>
      <c r="D7" s="8">
        <f>'4'!D7</f>
        <v>2023</v>
      </c>
      <c r="E7" s="8" t="str">
        <f>'4'!E7</f>
        <v>KAPSUL</v>
      </c>
      <c r="F7" s="8"/>
      <c r="G7" s="6">
        <f>'4'!I7</f>
        <v>605</v>
      </c>
      <c r="H7" s="6">
        <v>2</v>
      </c>
      <c r="I7" s="6">
        <f t="shared" si="0"/>
        <v>603</v>
      </c>
      <c r="J7" s="7"/>
      <c r="K7" s="8"/>
      <c r="L7" s="6"/>
      <c r="M7" s="2"/>
      <c r="N7" s="2"/>
      <c r="O7" s="2"/>
      <c r="P7" s="2"/>
      <c r="Q7" s="2">
        <v>2</v>
      </c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5">
      <c r="A8" s="6">
        <f>'4'!A8</f>
        <v>3</v>
      </c>
      <c r="B8" s="8" t="str">
        <f>'4'!B8</f>
        <v>TABLET TAMBAH DARAH</v>
      </c>
      <c r="C8" s="8" t="str">
        <f>'4'!C8</f>
        <v>DAK FISIK</v>
      </c>
      <c r="D8" s="8">
        <f>'4'!D8</f>
        <v>2023</v>
      </c>
      <c r="E8" s="8" t="str">
        <f>'4'!E8</f>
        <v>TABLET</v>
      </c>
      <c r="F8" s="8"/>
      <c r="G8" s="6">
        <f>'4'!I8</f>
        <v>31090</v>
      </c>
      <c r="H8" s="6">
        <v>2400</v>
      </c>
      <c r="I8" s="6">
        <f t="shared" si="0"/>
        <v>28690</v>
      </c>
      <c r="J8" s="7"/>
      <c r="K8" s="8"/>
      <c r="L8" s="6"/>
      <c r="M8" s="2"/>
      <c r="N8" s="2"/>
      <c r="O8" s="2"/>
      <c r="P8" s="2"/>
      <c r="Q8" s="2">
        <v>3</v>
      </c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5">
      <c r="A9" s="6">
        <f>'4'!A9</f>
        <v>4</v>
      </c>
      <c r="B9" s="8" t="str">
        <f>'4'!B9</f>
        <v>BISKUIT BALITA</v>
      </c>
      <c r="C9" s="8" t="str">
        <f>'4'!C9</f>
        <v>APBD PROV</v>
      </c>
      <c r="D9" s="8">
        <f>'4'!D9</f>
        <v>2023</v>
      </c>
      <c r="E9" s="8" t="str">
        <f>'4'!E9</f>
        <v>BUNGKUS</v>
      </c>
      <c r="F9" s="8"/>
      <c r="G9" s="6">
        <f>'4'!I9</f>
        <v>84</v>
      </c>
      <c r="H9" s="9">
        <v>21</v>
      </c>
      <c r="I9" s="6">
        <f t="shared" si="0"/>
        <v>63</v>
      </c>
      <c r="J9" s="6"/>
      <c r="K9" s="8"/>
      <c r="L9" s="11"/>
      <c r="M9" s="2"/>
      <c r="N9" s="2">
        <f>I9/21</f>
        <v>3</v>
      </c>
      <c r="O9" s="2"/>
      <c r="P9" s="2"/>
      <c r="Q9" s="2">
        <v>4</v>
      </c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5">
      <c r="A10" s="6">
        <f>'4'!A10</f>
        <v>5</v>
      </c>
      <c r="B10" s="8" t="str">
        <f>'4'!B10</f>
        <v>BISKUIT IBU HAMIL</v>
      </c>
      <c r="C10" s="8" t="str">
        <f>'4'!C10</f>
        <v>APBD PROV</v>
      </c>
      <c r="D10" s="8">
        <f>'4'!D10</f>
        <v>2023</v>
      </c>
      <c r="E10" s="8" t="str">
        <f>'4'!E10</f>
        <v>BUNGKUS</v>
      </c>
      <c r="F10" s="8"/>
      <c r="G10" s="6">
        <f>'4'!I10</f>
        <v>1092</v>
      </c>
      <c r="H10" s="9">
        <v>280</v>
      </c>
      <c r="I10" s="6">
        <f t="shared" si="0"/>
        <v>812</v>
      </c>
      <c r="J10" s="7"/>
      <c r="K10" s="8"/>
      <c r="L10" s="11"/>
      <c r="M10" s="2"/>
      <c r="N10" s="2">
        <f>I10/28</f>
        <v>29</v>
      </c>
      <c r="O10" s="2"/>
      <c r="P10" s="2"/>
      <c r="Q10" s="2">
        <v>5</v>
      </c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5">
      <c r="A11" s="6">
        <f>'4'!A11</f>
        <v>6</v>
      </c>
      <c r="B11" s="8" t="str">
        <f>'4'!B11</f>
        <v>LACTOGEN PREMATURE 400gr</v>
      </c>
      <c r="C11" s="8" t="str">
        <f>'4'!C11</f>
        <v>APBDP KOTA MALANG</v>
      </c>
      <c r="D11" s="8">
        <f>'4'!D11</f>
        <v>0</v>
      </c>
      <c r="E11" s="8" t="str">
        <f>'4'!E11</f>
        <v xml:space="preserve">KALENG </v>
      </c>
      <c r="F11" s="8"/>
      <c r="G11" s="6">
        <f>'4'!I11</f>
        <v>87</v>
      </c>
      <c r="H11" s="9">
        <v>6</v>
      </c>
      <c r="I11" s="6">
        <f t="shared" si="0"/>
        <v>81</v>
      </c>
      <c r="J11" s="7"/>
      <c r="K11" s="8"/>
      <c r="L11" s="11"/>
      <c r="M11" s="2"/>
      <c r="N11" s="2"/>
      <c r="O11" s="2"/>
      <c r="P11" s="2"/>
      <c r="Q11" s="2">
        <v>6</v>
      </c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5">
      <c r="A12" s="6">
        <f>'4'!A12</f>
        <v>7</v>
      </c>
      <c r="B12" s="8" t="str">
        <f>'4'!B12</f>
        <v>SUSU FORMULA F 100</v>
      </c>
      <c r="C12" s="8" t="str">
        <f>'4'!C12</f>
        <v>APBD</v>
      </c>
      <c r="D12" s="8">
        <f>'4'!D12</f>
        <v>0</v>
      </c>
      <c r="E12" s="8" t="str">
        <f>'4'!E12</f>
        <v>SACHET</v>
      </c>
      <c r="F12" s="8"/>
      <c r="G12" s="6">
        <f>'4'!I12</f>
        <v>0</v>
      </c>
      <c r="H12" s="9">
        <v>0</v>
      </c>
      <c r="I12" s="6">
        <f t="shared" si="0"/>
        <v>0</v>
      </c>
      <c r="J12" s="7"/>
      <c r="K12" s="8"/>
      <c r="L12" s="11"/>
      <c r="M12" s="2"/>
      <c r="N12" s="2"/>
      <c r="O12" s="2"/>
      <c r="P12" s="2"/>
      <c r="Q12" s="2">
        <v>7</v>
      </c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5">
      <c r="A13" s="6">
        <f>'4'!A13</f>
        <v>8</v>
      </c>
      <c r="B13" s="8" t="str">
        <f>'4'!B13</f>
        <v>IODINE TEST</v>
      </c>
      <c r="C13" s="8" t="str">
        <f>'4'!C13</f>
        <v>APBD</v>
      </c>
      <c r="D13" s="8">
        <f>'4'!D13</f>
        <v>0</v>
      </c>
      <c r="E13" s="8" t="str">
        <f>'4'!E13</f>
        <v>BOTOL</v>
      </c>
      <c r="F13" s="8"/>
      <c r="G13" s="6">
        <f>'4'!I13</f>
        <v>0</v>
      </c>
      <c r="H13" s="6">
        <v>0</v>
      </c>
      <c r="I13" s="6">
        <f t="shared" si="0"/>
        <v>0</v>
      </c>
      <c r="J13" s="7"/>
      <c r="K13" s="12"/>
      <c r="L13" s="12"/>
      <c r="M13" s="2"/>
      <c r="N13" s="2"/>
      <c r="O13" s="2"/>
      <c r="P13" s="2"/>
      <c r="Q13" s="2">
        <v>8</v>
      </c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5">
      <c r="A14" s="6">
        <f>'4'!A14</f>
        <v>9</v>
      </c>
      <c r="B14" s="8" t="str">
        <f>'4'!B14</f>
        <v>PEDIACOMPLETE</v>
      </c>
      <c r="C14" s="8" t="str">
        <f>'4'!C14</f>
        <v>APBDP KOTA MALANG</v>
      </c>
      <c r="D14" s="8">
        <f>'4'!D14</f>
        <v>0</v>
      </c>
      <c r="E14" s="8" t="str">
        <f>'4'!E14</f>
        <v>KALENG</v>
      </c>
      <c r="F14" s="8"/>
      <c r="G14" s="6">
        <f>'4'!I14</f>
        <v>9</v>
      </c>
      <c r="H14" s="6">
        <v>3</v>
      </c>
      <c r="I14" s="6">
        <f t="shared" si="0"/>
        <v>6</v>
      </c>
      <c r="J14" s="7">
        <f>'4'!J14</f>
        <v>0</v>
      </c>
      <c r="K14" s="12"/>
      <c r="L14" s="12"/>
      <c r="M14" s="2"/>
      <c r="N14" s="2"/>
      <c r="O14" s="2"/>
      <c r="P14" s="2"/>
      <c r="Q14" s="2">
        <v>9</v>
      </c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5">
      <c r="A15" s="6">
        <f>'4'!A15</f>
        <v>10</v>
      </c>
      <c r="B15" s="8" t="str">
        <f>'4'!B15</f>
        <v>TABURIA</v>
      </c>
      <c r="C15" s="8" t="str">
        <f>'4'!C15</f>
        <v>APBN</v>
      </c>
      <c r="D15" s="30">
        <f>'4'!D15</f>
        <v>45261</v>
      </c>
      <c r="E15" s="8" t="str">
        <f>'4'!E15</f>
        <v>Pack</v>
      </c>
      <c r="F15" s="8">
        <f>'4'!F15</f>
        <v>0</v>
      </c>
      <c r="G15" s="6">
        <f>'4'!I15</f>
        <v>24</v>
      </c>
      <c r="H15" s="6">
        <v>1</v>
      </c>
      <c r="I15" s="6">
        <f t="shared" si="0"/>
        <v>23</v>
      </c>
      <c r="J15" s="7">
        <f>'4'!J15</f>
        <v>0</v>
      </c>
      <c r="K15" s="12"/>
      <c r="L15" s="12"/>
      <c r="M15" s="2"/>
      <c r="N15" s="2"/>
      <c r="O15" s="2"/>
      <c r="P15" s="2"/>
      <c r="Q15" s="2">
        <v>10</v>
      </c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5">
      <c r="A16" s="6">
        <f>'4'!A16</f>
        <v>11</v>
      </c>
      <c r="B16" s="8">
        <f>'4'!B16</f>
        <v>0</v>
      </c>
      <c r="C16" s="8">
        <f>'4'!C16</f>
        <v>0</v>
      </c>
      <c r="D16" s="8">
        <f>'4'!D16</f>
        <v>0</v>
      </c>
      <c r="E16" s="8">
        <f>'4'!E16</f>
        <v>0</v>
      </c>
      <c r="F16" s="8">
        <f>'4'!F16</f>
        <v>0</v>
      </c>
      <c r="G16" s="6">
        <f>'4'!I16</f>
        <v>0</v>
      </c>
      <c r="H16" s="6"/>
      <c r="I16" s="6">
        <f t="shared" si="0"/>
        <v>0</v>
      </c>
      <c r="J16" s="7">
        <f>'4'!J16</f>
        <v>0</v>
      </c>
      <c r="K16" s="12"/>
      <c r="L16" s="12"/>
      <c r="M16" s="2"/>
      <c r="N16" s="2"/>
      <c r="O16" s="2"/>
      <c r="P16" s="2"/>
      <c r="Q16" s="2">
        <v>11</v>
      </c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5">
      <c r="A17" s="6">
        <f>'4'!A17</f>
        <v>12</v>
      </c>
      <c r="B17" s="8">
        <f>'4'!B17</f>
        <v>0</v>
      </c>
      <c r="C17" s="8">
        <f>'4'!C17</f>
        <v>0</v>
      </c>
      <c r="D17" s="8">
        <f>'4'!D17</f>
        <v>0</v>
      </c>
      <c r="E17" s="8">
        <f>'4'!E17</f>
        <v>0</v>
      </c>
      <c r="F17" s="8">
        <f>'4'!F17</f>
        <v>0</v>
      </c>
      <c r="G17" s="6">
        <f>'4'!I17</f>
        <v>0</v>
      </c>
      <c r="H17" s="6"/>
      <c r="I17" s="6">
        <f t="shared" si="0"/>
        <v>0</v>
      </c>
      <c r="J17" s="7">
        <f>'4'!J17</f>
        <v>0</v>
      </c>
      <c r="K17" s="12"/>
      <c r="L17" s="12"/>
      <c r="M17" s="2"/>
      <c r="N17" s="2"/>
      <c r="O17" s="2"/>
      <c r="P17" s="2"/>
      <c r="Q17" s="2">
        <v>12</v>
      </c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5">
      <c r="A18" s="6">
        <f>'4'!A18</f>
        <v>13</v>
      </c>
      <c r="B18" s="8">
        <f>'4'!B18</f>
        <v>0</v>
      </c>
      <c r="C18" s="8">
        <f>'4'!C18</f>
        <v>0</v>
      </c>
      <c r="D18" s="8">
        <f>'4'!D18</f>
        <v>0</v>
      </c>
      <c r="E18" s="8">
        <f>'4'!E18</f>
        <v>0</v>
      </c>
      <c r="F18" s="8">
        <f>'4'!F18</f>
        <v>0</v>
      </c>
      <c r="G18" s="6">
        <f>'4'!I18</f>
        <v>0</v>
      </c>
      <c r="H18" s="6"/>
      <c r="I18" s="6">
        <f t="shared" si="0"/>
        <v>0</v>
      </c>
      <c r="J18" s="7">
        <f>'4'!J18</f>
        <v>0</v>
      </c>
      <c r="K18" s="12"/>
      <c r="L18" s="12"/>
      <c r="M18" s="2"/>
      <c r="N18" s="2"/>
      <c r="O18" s="2"/>
      <c r="P18" s="2"/>
      <c r="Q18" s="2">
        <v>13</v>
      </c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5">
      <c r="A19" s="6">
        <f>'4'!A19</f>
        <v>14</v>
      </c>
      <c r="B19" s="8">
        <f>'4'!B19</f>
        <v>0</v>
      </c>
      <c r="C19" s="8">
        <f>'4'!C19</f>
        <v>0</v>
      </c>
      <c r="D19" s="8">
        <f>'4'!D19</f>
        <v>0</v>
      </c>
      <c r="E19" s="8">
        <f>'4'!E19</f>
        <v>0</v>
      </c>
      <c r="F19" s="8">
        <f>'4'!F19</f>
        <v>0</v>
      </c>
      <c r="G19" s="6">
        <f>'4'!I19</f>
        <v>0</v>
      </c>
      <c r="H19" s="6"/>
      <c r="I19" s="6">
        <f t="shared" si="0"/>
        <v>0</v>
      </c>
      <c r="J19" s="7"/>
      <c r="K19" s="12"/>
      <c r="L19" s="12"/>
      <c r="M19" s="2"/>
      <c r="N19" s="2"/>
      <c r="O19" s="2"/>
      <c r="P19" s="2"/>
      <c r="Q19" s="2">
        <v>14</v>
      </c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5">
      <c r="A20" s="6">
        <f>'4'!A20</f>
        <v>15</v>
      </c>
      <c r="B20" s="8">
        <f>'4'!B20</f>
        <v>0</v>
      </c>
      <c r="C20" s="8">
        <f>'4'!C20</f>
        <v>0</v>
      </c>
      <c r="D20" s="8">
        <f>'4'!D20</f>
        <v>0</v>
      </c>
      <c r="E20" s="8">
        <f>'4'!E20</f>
        <v>0</v>
      </c>
      <c r="F20" s="8">
        <f>'4'!F20</f>
        <v>0</v>
      </c>
      <c r="G20" s="6">
        <f>'4'!I20</f>
        <v>0</v>
      </c>
      <c r="H20" s="6"/>
      <c r="I20" s="6">
        <f t="shared" si="0"/>
        <v>0</v>
      </c>
      <c r="J20" s="7">
        <f>'4'!J20</f>
        <v>0</v>
      </c>
      <c r="K20" s="12"/>
      <c r="L20" s="12"/>
      <c r="M20" s="2"/>
      <c r="N20" s="2"/>
      <c r="O20" s="2"/>
      <c r="P20" s="2"/>
      <c r="Q20" s="2">
        <v>15</v>
      </c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25">
      <c r="A21" s="6">
        <f>'4'!A21</f>
        <v>16</v>
      </c>
      <c r="B21" s="8">
        <f>'4'!B21</f>
        <v>0</v>
      </c>
      <c r="C21" s="8">
        <f>'4'!C21</f>
        <v>0</v>
      </c>
      <c r="D21" s="8">
        <f>'4'!D21</f>
        <v>0</v>
      </c>
      <c r="E21" s="8">
        <f>'4'!E21</f>
        <v>0</v>
      </c>
      <c r="F21" s="8">
        <f>'4'!F21</f>
        <v>0</v>
      </c>
      <c r="G21" s="6">
        <f>'4'!I21</f>
        <v>0</v>
      </c>
      <c r="H21" s="6"/>
      <c r="I21" s="6">
        <f t="shared" si="0"/>
        <v>0</v>
      </c>
      <c r="J21" s="7">
        <f>'4'!J21</f>
        <v>0</v>
      </c>
      <c r="K21" s="8"/>
      <c r="L21" s="8"/>
      <c r="M21" s="2"/>
      <c r="N21" s="2"/>
      <c r="O21" s="2"/>
      <c r="P21" s="2"/>
      <c r="Q21" s="2">
        <v>16</v>
      </c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3"/>
      <c r="B22" s="2"/>
      <c r="C22" s="2"/>
      <c r="D22" s="2"/>
      <c r="E22" s="2"/>
      <c r="F22" s="2"/>
      <c r="G22" s="2"/>
      <c r="H22" s="3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3" t="s">
        <v>38</v>
      </c>
      <c r="B23" s="2"/>
      <c r="C23" s="2"/>
      <c r="D23" s="2"/>
      <c r="E23" s="2"/>
      <c r="F23" s="2"/>
      <c r="G23" s="2"/>
      <c r="H23" s="3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3">
        <v>1</v>
      </c>
      <c r="B24" s="2" t="s">
        <v>39</v>
      </c>
      <c r="C24" s="2"/>
      <c r="D24" s="2"/>
      <c r="E24" s="2"/>
      <c r="F24" s="2"/>
      <c r="G24" s="2"/>
      <c r="H24" s="3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3">
        <v>2</v>
      </c>
      <c r="B25" s="2" t="s">
        <v>40</v>
      </c>
      <c r="C25" s="2"/>
      <c r="D25" s="2"/>
      <c r="E25" s="2"/>
      <c r="F25" s="2"/>
      <c r="G25" s="2"/>
      <c r="H25" s="3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3"/>
      <c r="B26" s="2"/>
      <c r="C26" s="2"/>
      <c r="D26" s="2"/>
      <c r="E26" s="2"/>
      <c r="F26" s="2"/>
      <c r="G26" s="2"/>
      <c r="H26" s="3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3"/>
      <c r="B27" s="2"/>
      <c r="C27" s="2"/>
      <c r="D27" s="2"/>
      <c r="E27" s="2"/>
      <c r="F27" s="2"/>
      <c r="G27" s="2"/>
      <c r="H27" s="3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3"/>
      <c r="B28" s="14"/>
      <c r="C28" s="2"/>
      <c r="D28" s="2"/>
      <c r="E28" s="2"/>
      <c r="F28" s="2"/>
      <c r="G28" s="2"/>
      <c r="H28" s="31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3"/>
      <c r="B29" s="2"/>
      <c r="C29" s="2"/>
      <c r="D29" s="2"/>
      <c r="E29" s="2"/>
      <c r="F29" s="2"/>
      <c r="G29" s="2"/>
      <c r="H29" s="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3"/>
      <c r="B30" s="2"/>
      <c r="C30" s="2"/>
      <c r="D30" s="2"/>
      <c r="E30" s="2"/>
      <c r="F30" s="2"/>
      <c r="G30" s="2"/>
      <c r="H30" s="3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3"/>
      <c r="B31" s="2"/>
      <c r="C31" s="2"/>
      <c r="D31" s="2"/>
      <c r="E31" s="2"/>
      <c r="F31" s="2"/>
      <c r="G31" s="2"/>
      <c r="H31" s="3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3"/>
      <c r="B32" s="2"/>
      <c r="C32" s="2"/>
      <c r="D32" s="2"/>
      <c r="E32" s="2"/>
      <c r="F32" s="2"/>
      <c r="G32" s="2"/>
      <c r="H32" s="3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3"/>
      <c r="B33" s="2"/>
      <c r="C33" s="2"/>
      <c r="D33" s="2"/>
      <c r="E33" s="2"/>
      <c r="F33" s="2"/>
      <c r="G33" s="2"/>
      <c r="H33" s="3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3"/>
      <c r="B34" s="2"/>
      <c r="C34" s="2"/>
      <c r="D34" s="2"/>
      <c r="E34" s="2"/>
      <c r="F34" s="2"/>
      <c r="G34" s="2"/>
      <c r="H34" s="3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3"/>
      <c r="B35" s="2"/>
      <c r="C35" s="2"/>
      <c r="D35" s="2"/>
      <c r="E35" s="2"/>
      <c r="F35" s="2"/>
      <c r="G35" s="2"/>
      <c r="H35" s="3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3"/>
      <c r="B36" s="2"/>
      <c r="C36" s="2"/>
      <c r="D36" s="2"/>
      <c r="E36" s="2"/>
      <c r="F36" s="2"/>
      <c r="G36" s="2"/>
      <c r="H36" s="3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3"/>
      <c r="B37" s="2"/>
      <c r="C37" s="2"/>
      <c r="D37" s="2"/>
      <c r="E37" s="2"/>
      <c r="F37" s="2"/>
      <c r="G37" s="2"/>
      <c r="H37" s="3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3"/>
      <c r="B38" s="2"/>
      <c r="C38" s="2"/>
      <c r="D38" s="2"/>
      <c r="E38" s="2"/>
      <c r="F38" s="2"/>
      <c r="G38" s="2"/>
      <c r="H38" s="3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3"/>
      <c r="B39" s="2"/>
      <c r="C39" s="2"/>
      <c r="D39" s="2"/>
      <c r="E39" s="2"/>
      <c r="F39" s="2"/>
      <c r="G39" s="2"/>
      <c r="H39" s="3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3"/>
      <c r="B40" s="2"/>
      <c r="C40" s="2"/>
      <c r="D40" s="2"/>
      <c r="E40" s="2"/>
      <c r="F40" s="2"/>
      <c r="G40" s="2"/>
      <c r="H40" s="3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3"/>
      <c r="B41" s="2"/>
      <c r="C41" s="2"/>
      <c r="D41" s="2"/>
      <c r="E41" s="2"/>
      <c r="F41" s="2"/>
      <c r="G41" s="2"/>
      <c r="H41" s="3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3"/>
      <c r="B42" s="2"/>
      <c r="C42" s="2"/>
      <c r="D42" s="2"/>
      <c r="E42" s="2"/>
      <c r="F42" s="2"/>
      <c r="G42" s="2"/>
      <c r="H42" s="3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3"/>
      <c r="B43" s="2"/>
      <c r="C43" s="2"/>
      <c r="D43" s="2"/>
      <c r="E43" s="2"/>
      <c r="F43" s="2"/>
      <c r="G43" s="2"/>
      <c r="H43" s="3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3"/>
      <c r="B44" s="2"/>
      <c r="C44" s="2"/>
      <c r="D44" s="2"/>
      <c r="E44" s="2"/>
      <c r="F44" s="2"/>
      <c r="G44" s="2"/>
      <c r="H44" s="3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3"/>
      <c r="B45" s="2"/>
      <c r="C45" s="2"/>
      <c r="D45" s="2"/>
      <c r="E45" s="2"/>
      <c r="F45" s="2"/>
      <c r="G45" s="2"/>
      <c r="H45" s="3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3"/>
      <c r="B46" s="2"/>
      <c r="C46" s="2"/>
      <c r="D46" s="2"/>
      <c r="E46" s="2"/>
      <c r="F46" s="2"/>
      <c r="G46" s="2"/>
      <c r="H46" s="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3"/>
      <c r="B47" s="2"/>
      <c r="C47" s="2"/>
      <c r="D47" s="2"/>
      <c r="E47" s="2"/>
      <c r="F47" s="2"/>
      <c r="G47" s="2"/>
      <c r="H47" s="3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3"/>
      <c r="B48" s="2"/>
      <c r="C48" s="2"/>
      <c r="D48" s="2"/>
      <c r="E48" s="2"/>
      <c r="F48" s="2"/>
      <c r="G48" s="2"/>
      <c r="H48" s="3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3"/>
      <c r="B49" s="2"/>
      <c r="C49" s="2"/>
      <c r="D49" s="2"/>
      <c r="E49" s="2"/>
      <c r="F49" s="2"/>
      <c r="G49" s="2"/>
      <c r="H49" s="3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3"/>
      <c r="B50" s="2"/>
      <c r="C50" s="2"/>
      <c r="D50" s="2"/>
      <c r="E50" s="2"/>
      <c r="F50" s="2"/>
      <c r="G50" s="2"/>
      <c r="H50" s="3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3"/>
      <c r="B51" s="2"/>
      <c r="C51" s="2"/>
      <c r="D51" s="2"/>
      <c r="E51" s="2"/>
      <c r="F51" s="2"/>
      <c r="G51" s="2"/>
      <c r="H51" s="3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3"/>
      <c r="B52" s="2"/>
      <c r="C52" s="2"/>
      <c r="D52" s="2"/>
      <c r="E52" s="2"/>
      <c r="F52" s="2"/>
      <c r="G52" s="2"/>
      <c r="H52" s="3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3"/>
      <c r="B53" s="2"/>
      <c r="C53" s="2"/>
      <c r="D53" s="2"/>
      <c r="E53" s="2"/>
      <c r="F53" s="2"/>
      <c r="G53" s="2"/>
      <c r="H53" s="3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3"/>
      <c r="B54" s="2"/>
      <c r="C54" s="2"/>
      <c r="D54" s="2"/>
      <c r="E54" s="2"/>
      <c r="F54" s="2"/>
      <c r="G54" s="2"/>
      <c r="H54" s="3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3"/>
      <c r="B55" s="2"/>
      <c r="C55" s="2"/>
      <c r="D55" s="2"/>
      <c r="E55" s="2"/>
      <c r="F55" s="2"/>
      <c r="G55" s="2"/>
      <c r="H55" s="3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3"/>
      <c r="B56" s="2"/>
      <c r="C56" s="2"/>
      <c r="D56" s="2"/>
      <c r="E56" s="2"/>
      <c r="F56" s="2"/>
      <c r="G56" s="2"/>
      <c r="H56" s="3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3"/>
      <c r="B57" s="2"/>
      <c r="C57" s="2"/>
      <c r="D57" s="2"/>
      <c r="E57" s="2"/>
      <c r="F57" s="2"/>
      <c r="G57" s="2"/>
      <c r="H57" s="3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3"/>
      <c r="B58" s="2"/>
      <c r="C58" s="2"/>
      <c r="D58" s="2"/>
      <c r="E58" s="2"/>
      <c r="F58" s="2"/>
      <c r="G58" s="2"/>
      <c r="H58" s="3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3"/>
      <c r="B59" s="2"/>
      <c r="C59" s="2"/>
      <c r="D59" s="2"/>
      <c r="E59" s="2"/>
      <c r="F59" s="2"/>
      <c r="G59" s="2"/>
      <c r="H59" s="3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3"/>
      <c r="B60" s="2"/>
      <c r="C60" s="2"/>
      <c r="D60" s="2"/>
      <c r="E60" s="2"/>
      <c r="F60" s="2"/>
      <c r="G60" s="2"/>
      <c r="H60" s="3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3"/>
      <c r="B61" s="2"/>
      <c r="C61" s="2"/>
      <c r="D61" s="2"/>
      <c r="E61" s="2"/>
      <c r="F61" s="2"/>
      <c r="G61" s="2"/>
      <c r="H61" s="3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3"/>
      <c r="B62" s="2"/>
      <c r="C62" s="2"/>
      <c r="D62" s="2"/>
      <c r="E62" s="2"/>
      <c r="F62" s="2"/>
      <c r="G62" s="2"/>
      <c r="H62" s="3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3"/>
      <c r="B63" s="2"/>
      <c r="C63" s="2"/>
      <c r="D63" s="2"/>
      <c r="E63" s="2"/>
      <c r="F63" s="2"/>
      <c r="G63" s="2"/>
      <c r="H63" s="3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3"/>
      <c r="B64" s="2"/>
      <c r="C64" s="2"/>
      <c r="D64" s="2"/>
      <c r="E64" s="2"/>
      <c r="F64" s="2"/>
      <c r="G64" s="2"/>
      <c r="H64" s="3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3"/>
      <c r="B65" s="2"/>
      <c r="C65" s="2"/>
      <c r="D65" s="2"/>
      <c r="E65" s="2"/>
      <c r="F65" s="2"/>
      <c r="G65" s="2"/>
      <c r="H65" s="3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3"/>
      <c r="B66" s="2"/>
      <c r="C66" s="2"/>
      <c r="D66" s="2"/>
      <c r="E66" s="2"/>
      <c r="F66" s="2"/>
      <c r="G66" s="2"/>
      <c r="H66" s="3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3"/>
      <c r="B67" s="2"/>
      <c r="C67" s="2"/>
      <c r="D67" s="2"/>
      <c r="E67" s="2"/>
      <c r="F67" s="2"/>
      <c r="G67" s="2"/>
      <c r="H67" s="3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3"/>
      <c r="B68" s="2"/>
      <c r="C68" s="2"/>
      <c r="D68" s="2"/>
      <c r="E68" s="2"/>
      <c r="F68" s="2"/>
      <c r="G68" s="2"/>
      <c r="H68" s="3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3"/>
      <c r="B69" s="2"/>
      <c r="C69" s="2"/>
      <c r="D69" s="2"/>
      <c r="E69" s="2"/>
      <c r="F69" s="2"/>
      <c r="G69" s="2"/>
      <c r="H69" s="3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3"/>
      <c r="B70" s="2"/>
      <c r="C70" s="2"/>
      <c r="D70" s="2"/>
      <c r="E70" s="2"/>
      <c r="F70" s="2"/>
      <c r="G70" s="2"/>
      <c r="H70" s="3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3"/>
      <c r="B71" s="2"/>
      <c r="C71" s="2"/>
      <c r="D71" s="2"/>
      <c r="E71" s="2"/>
      <c r="F71" s="2"/>
      <c r="G71" s="2"/>
      <c r="H71" s="3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3"/>
      <c r="B72" s="2"/>
      <c r="C72" s="2"/>
      <c r="D72" s="2"/>
      <c r="E72" s="2"/>
      <c r="F72" s="2"/>
      <c r="G72" s="2"/>
      <c r="H72" s="3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3"/>
      <c r="B73" s="2"/>
      <c r="C73" s="2"/>
      <c r="D73" s="2"/>
      <c r="E73" s="2"/>
      <c r="F73" s="2"/>
      <c r="G73" s="2"/>
      <c r="H73" s="3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3"/>
      <c r="B74" s="2"/>
      <c r="C74" s="2"/>
      <c r="D74" s="2"/>
      <c r="E74" s="2"/>
      <c r="F74" s="2"/>
      <c r="G74" s="2"/>
      <c r="H74" s="3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3"/>
      <c r="B75" s="2"/>
      <c r="C75" s="2"/>
      <c r="D75" s="2"/>
      <c r="E75" s="2"/>
      <c r="F75" s="2"/>
      <c r="G75" s="2"/>
      <c r="H75" s="3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3"/>
      <c r="B76" s="2"/>
      <c r="C76" s="2"/>
      <c r="D76" s="2"/>
      <c r="E76" s="2"/>
      <c r="F76" s="2"/>
      <c r="G76" s="2"/>
      <c r="H76" s="3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3"/>
      <c r="B77" s="2"/>
      <c r="C77" s="2"/>
      <c r="D77" s="2"/>
      <c r="E77" s="2"/>
      <c r="F77" s="2"/>
      <c r="G77" s="2"/>
      <c r="H77" s="3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3"/>
      <c r="B78" s="2"/>
      <c r="C78" s="2"/>
      <c r="D78" s="2"/>
      <c r="E78" s="2"/>
      <c r="F78" s="2"/>
      <c r="G78" s="2"/>
      <c r="H78" s="3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3"/>
      <c r="B79" s="2"/>
      <c r="C79" s="2"/>
      <c r="D79" s="2"/>
      <c r="E79" s="2"/>
      <c r="F79" s="2"/>
      <c r="G79" s="2"/>
      <c r="H79" s="3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3"/>
      <c r="B80" s="2"/>
      <c r="C80" s="2"/>
      <c r="D80" s="2"/>
      <c r="E80" s="2"/>
      <c r="F80" s="2"/>
      <c r="G80" s="2"/>
      <c r="H80" s="3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3"/>
      <c r="B81" s="2"/>
      <c r="C81" s="2"/>
      <c r="D81" s="2"/>
      <c r="E81" s="2"/>
      <c r="F81" s="2"/>
      <c r="G81" s="2"/>
      <c r="H81" s="3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3"/>
      <c r="B82" s="2"/>
      <c r="C82" s="2"/>
      <c r="D82" s="2"/>
      <c r="E82" s="2"/>
      <c r="F82" s="2"/>
      <c r="G82" s="2"/>
      <c r="H82" s="3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3"/>
      <c r="B83" s="2"/>
      <c r="C83" s="2"/>
      <c r="D83" s="2"/>
      <c r="E83" s="2"/>
      <c r="F83" s="2"/>
      <c r="G83" s="2"/>
      <c r="H83" s="3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3"/>
      <c r="B84" s="2"/>
      <c r="C84" s="2"/>
      <c r="D84" s="2"/>
      <c r="E84" s="2"/>
      <c r="F84" s="2"/>
      <c r="G84" s="2"/>
      <c r="H84" s="3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3"/>
      <c r="B85" s="2"/>
      <c r="C85" s="2"/>
      <c r="D85" s="2"/>
      <c r="E85" s="2"/>
      <c r="F85" s="2"/>
      <c r="G85" s="2"/>
      <c r="H85" s="3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3"/>
      <c r="B86" s="2"/>
      <c r="C86" s="2"/>
      <c r="D86" s="2"/>
      <c r="E86" s="2"/>
      <c r="F86" s="2"/>
      <c r="G86" s="2"/>
      <c r="H86" s="3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3"/>
      <c r="B87" s="2"/>
      <c r="C87" s="2"/>
      <c r="D87" s="2"/>
      <c r="E87" s="2"/>
      <c r="F87" s="2"/>
      <c r="G87" s="2"/>
      <c r="H87" s="3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3"/>
      <c r="B88" s="2"/>
      <c r="C88" s="2"/>
      <c r="D88" s="2"/>
      <c r="E88" s="2"/>
      <c r="F88" s="2"/>
      <c r="G88" s="2"/>
      <c r="H88" s="3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3"/>
      <c r="B89" s="2"/>
      <c r="C89" s="2"/>
      <c r="D89" s="2"/>
      <c r="E89" s="2"/>
      <c r="F89" s="2"/>
      <c r="G89" s="2"/>
      <c r="H89" s="3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3"/>
      <c r="B90" s="2"/>
      <c r="C90" s="2"/>
      <c r="D90" s="2"/>
      <c r="E90" s="2"/>
      <c r="F90" s="2"/>
      <c r="G90" s="2"/>
      <c r="H90" s="3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3"/>
      <c r="B91" s="2"/>
      <c r="C91" s="2"/>
      <c r="D91" s="2"/>
      <c r="E91" s="2"/>
      <c r="F91" s="2"/>
      <c r="G91" s="2"/>
      <c r="H91" s="3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3"/>
      <c r="B92" s="2"/>
      <c r="C92" s="2"/>
      <c r="D92" s="2"/>
      <c r="E92" s="2"/>
      <c r="F92" s="2"/>
      <c r="G92" s="2"/>
      <c r="H92" s="3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3"/>
      <c r="B93" s="2"/>
      <c r="C93" s="2"/>
      <c r="D93" s="2"/>
      <c r="E93" s="2"/>
      <c r="F93" s="2"/>
      <c r="G93" s="2"/>
      <c r="H93" s="3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3"/>
      <c r="B94" s="2"/>
      <c r="C94" s="2"/>
      <c r="D94" s="2"/>
      <c r="E94" s="2"/>
      <c r="F94" s="2"/>
      <c r="G94" s="2"/>
      <c r="H94" s="3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3"/>
      <c r="B95" s="2"/>
      <c r="C95" s="2"/>
      <c r="D95" s="2"/>
      <c r="E95" s="2"/>
      <c r="F95" s="2"/>
      <c r="G95" s="2"/>
      <c r="H95" s="3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3"/>
      <c r="B96" s="2"/>
      <c r="C96" s="2"/>
      <c r="D96" s="2"/>
      <c r="E96" s="2"/>
      <c r="F96" s="2"/>
      <c r="G96" s="2"/>
      <c r="H96" s="3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3"/>
      <c r="B97" s="2"/>
      <c r="C97" s="2"/>
      <c r="D97" s="2"/>
      <c r="E97" s="2"/>
      <c r="F97" s="2"/>
      <c r="G97" s="2"/>
      <c r="H97" s="3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3"/>
      <c r="B98" s="2"/>
      <c r="C98" s="2"/>
      <c r="D98" s="2"/>
      <c r="E98" s="2"/>
      <c r="F98" s="2"/>
      <c r="G98" s="2"/>
      <c r="H98" s="3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3"/>
      <c r="B99" s="2"/>
      <c r="C99" s="2"/>
      <c r="D99" s="2"/>
      <c r="E99" s="2"/>
      <c r="F99" s="2"/>
      <c r="G99" s="2"/>
      <c r="H99" s="3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3"/>
      <c r="B100" s="2"/>
      <c r="C100" s="2"/>
      <c r="D100" s="2"/>
      <c r="E100" s="2"/>
      <c r="F100" s="2"/>
      <c r="G100" s="2"/>
      <c r="H100" s="3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3"/>
      <c r="B101" s="2"/>
      <c r="C101" s="2"/>
      <c r="D101" s="2"/>
      <c r="E101" s="2"/>
      <c r="F101" s="2"/>
      <c r="G101" s="2"/>
      <c r="H101" s="3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3"/>
      <c r="B102" s="2"/>
      <c r="C102" s="2"/>
      <c r="D102" s="2"/>
      <c r="E102" s="2"/>
      <c r="F102" s="2"/>
      <c r="G102" s="2"/>
      <c r="H102" s="3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3"/>
      <c r="B103" s="2"/>
      <c r="C103" s="2"/>
      <c r="D103" s="2"/>
      <c r="E103" s="2"/>
      <c r="F103" s="2"/>
      <c r="G103" s="2"/>
      <c r="H103" s="3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3"/>
      <c r="B104" s="2"/>
      <c r="C104" s="2"/>
      <c r="D104" s="2"/>
      <c r="E104" s="2"/>
      <c r="F104" s="2"/>
      <c r="G104" s="2"/>
      <c r="H104" s="3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3"/>
      <c r="B105" s="2"/>
      <c r="C105" s="2"/>
      <c r="D105" s="2"/>
      <c r="E105" s="2"/>
      <c r="F105" s="2"/>
      <c r="G105" s="2"/>
      <c r="H105" s="3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3"/>
      <c r="B106" s="2"/>
      <c r="C106" s="2"/>
      <c r="D106" s="2"/>
      <c r="E106" s="2"/>
      <c r="F106" s="2"/>
      <c r="G106" s="2"/>
      <c r="H106" s="3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3"/>
      <c r="B107" s="2"/>
      <c r="C107" s="2"/>
      <c r="D107" s="2"/>
      <c r="E107" s="2"/>
      <c r="F107" s="2"/>
      <c r="G107" s="2"/>
      <c r="H107" s="3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3"/>
      <c r="B108" s="2"/>
      <c r="C108" s="2"/>
      <c r="D108" s="2"/>
      <c r="E108" s="2"/>
      <c r="F108" s="2"/>
      <c r="G108" s="2"/>
      <c r="H108" s="3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3"/>
      <c r="B109" s="2"/>
      <c r="C109" s="2"/>
      <c r="D109" s="2"/>
      <c r="E109" s="2"/>
      <c r="F109" s="2"/>
      <c r="G109" s="2"/>
      <c r="H109" s="3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3"/>
      <c r="B110" s="2"/>
      <c r="C110" s="2"/>
      <c r="D110" s="2"/>
      <c r="E110" s="2"/>
      <c r="F110" s="2"/>
      <c r="G110" s="2"/>
      <c r="H110" s="3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3"/>
      <c r="B111" s="2"/>
      <c r="C111" s="2"/>
      <c r="D111" s="2"/>
      <c r="E111" s="2"/>
      <c r="F111" s="2"/>
      <c r="G111" s="2"/>
      <c r="H111" s="3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3"/>
      <c r="B112" s="2"/>
      <c r="C112" s="2"/>
      <c r="D112" s="2"/>
      <c r="E112" s="2"/>
      <c r="F112" s="2"/>
      <c r="G112" s="2"/>
      <c r="H112" s="3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3"/>
      <c r="B113" s="2"/>
      <c r="C113" s="2"/>
      <c r="D113" s="2"/>
      <c r="E113" s="2"/>
      <c r="F113" s="2"/>
      <c r="G113" s="2"/>
      <c r="H113" s="3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3"/>
      <c r="B114" s="2"/>
      <c r="C114" s="2"/>
      <c r="D114" s="2"/>
      <c r="E114" s="2"/>
      <c r="F114" s="2"/>
      <c r="G114" s="2"/>
      <c r="H114" s="3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3"/>
      <c r="B115" s="2"/>
      <c r="C115" s="2"/>
      <c r="D115" s="2"/>
      <c r="E115" s="2"/>
      <c r="F115" s="2"/>
      <c r="G115" s="2"/>
      <c r="H115" s="3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3"/>
      <c r="B116" s="2"/>
      <c r="C116" s="2"/>
      <c r="D116" s="2"/>
      <c r="E116" s="2"/>
      <c r="F116" s="2"/>
      <c r="G116" s="2"/>
      <c r="H116" s="3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3"/>
      <c r="B117" s="2"/>
      <c r="C117" s="2"/>
      <c r="D117" s="2"/>
      <c r="E117" s="2"/>
      <c r="F117" s="2"/>
      <c r="G117" s="2"/>
      <c r="H117" s="3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3"/>
      <c r="B118" s="2"/>
      <c r="C118" s="2"/>
      <c r="D118" s="2"/>
      <c r="E118" s="2"/>
      <c r="F118" s="2"/>
      <c r="G118" s="2"/>
      <c r="H118" s="3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3"/>
      <c r="B119" s="2"/>
      <c r="C119" s="2"/>
      <c r="D119" s="2"/>
      <c r="E119" s="2"/>
      <c r="F119" s="2"/>
      <c r="G119" s="2"/>
      <c r="H119" s="3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3"/>
      <c r="B120" s="2"/>
      <c r="C120" s="2"/>
      <c r="D120" s="2"/>
      <c r="E120" s="2"/>
      <c r="F120" s="2"/>
      <c r="G120" s="2"/>
      <c r="H120" s="3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3"/>
      <c r="B121" s="2"/>
      <c r="C121" s="2"/>
      <c r="D121" s="2"/>
      <c r="E121" s="2"/>
      <c r="F121" s="2"/>
      <c r="G121" s="2"/>
      <c r="H121" s="3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3"/>
      <c r="B122" s="2"/>
      <c r="C122" s="2"/>
      <c r="D122" s="2"/>
      <c r="E122" s="2"/>
      <c r="F122" s="2"/>
      <c r="G122" s="2"/>
      <c r="H122" s="3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3"/>
      <c r="B123" s="2"/>
      <c r="C123" s="2"/>
      <c r="D123" s="2"/>
      <c r="E123" s="2"/>
      <c r="F123" s="2"/>
      <c r="G123" s="2"/>
      <c r="H123" s="3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3"/>
      <c r="B124" s="2"/>
      <c r="C124" s="2"/>
      <c r="D124" s="2"/>
      <c r="E124" s="2"/>
      <c r="F124" s="2"/>
      <c r="G124" s="2"/>
      <c r="H124" s="3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3"/>
      <c r="B125" s="2"/>
      <c r="C125" s="2"/>
      <c r="D125" s="2"/>
      <c r="E125" s="2"/>
      <c r="F125" s="2"/>
      <c r="G125" s="2"/>
      <c r="H125" s="3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3"/>
      <c r="B126" s="2"/>
      <c r="C126" s="2"/>
      <c r="D126" s="2"/>
      <c r="E126" s="2"/>
      <c r="F126" s="2"/>
      <c r="G126" s="2"/>
      <c r="H126" s="3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3"/>
      <c r="B127" s="2"/>
      <c r="C127" s="2"/>
      <c r="D127" s="2"/>
      <c r="E127" s="2"/>
      <c r="F127" s="2"/>
      <c r="G127" s="2"/>
      <c r="H127" s="3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3"/>
      <c r="B128" s="2"/>
      <c r="C128" s="2"/>
      <c r="D128" s="2"/>
      <c r="E128" s="2"/>
      <c r="F128" s="2"/>
      <c r="G128" s="2"/>
      <c r="H128" s="3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3"/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3"/>
      <c r="B130" s="2"/>
      <c r="C130" s="2"/>
      <c r="D130" s="2"/>
      <c r="E130" s="2"/>
      <c r="F130" s="2"/>
      <c r="G130" s="2"/>
      <c r="H130" s="3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3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3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3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3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3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3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3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3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3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3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3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3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3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3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3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3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3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3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3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3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3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3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3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3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3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3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3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3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3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3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3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3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3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3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3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3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3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3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3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3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3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3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3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3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3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3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3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3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3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3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3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3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3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3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3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3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3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3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3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3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3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3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3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3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3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3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3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3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3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3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3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3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3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3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3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3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3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3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3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3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3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3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3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3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3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3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3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3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3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3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3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3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3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3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3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3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3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3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3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3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3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3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3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3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3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3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3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3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3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3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3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3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3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3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3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3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3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3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3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3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3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3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3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3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3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3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3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3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3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3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3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3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3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3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3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3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3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3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3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3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3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3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3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3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3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3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3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3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3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3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3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3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3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3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3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3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3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3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3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3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3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3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3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3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3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3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3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3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3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3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3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3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3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3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3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3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3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3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3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3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3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3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3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3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3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3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3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3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3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3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3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3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3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3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3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3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3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3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3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3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3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3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3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3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3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3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3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3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3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3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3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3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3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3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3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3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3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3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3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3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3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3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3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3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3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3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3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3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3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3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3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3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3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3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3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3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3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3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3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3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3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3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3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3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3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3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3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3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3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3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3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3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3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3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3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3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3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3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3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3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3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3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3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3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3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3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3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3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3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3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3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3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3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3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3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3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3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3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3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3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3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3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3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3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3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3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3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3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3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3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3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3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3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3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3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3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3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3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3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3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3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3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3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3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3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3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3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3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3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3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3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3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3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3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3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3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3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3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3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3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3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3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3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3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3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3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3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3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3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3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3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3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3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3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3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3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3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3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3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3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3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3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3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3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3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3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3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3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3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3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3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3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3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3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3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3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3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3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3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3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3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3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3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3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3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3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3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3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3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3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3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3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3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3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3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3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3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3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3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3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3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3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3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3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3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3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3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3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3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3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3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3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3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3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3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3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3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3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3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3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3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3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3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3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3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3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3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3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3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3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3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3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3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3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3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3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3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3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3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3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3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3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3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3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3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3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3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3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3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3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3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3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3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3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3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3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3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3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3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3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3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3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3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3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3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3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3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3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3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3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3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3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3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3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3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3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3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3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3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3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3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3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3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3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3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3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3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3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3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3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3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3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3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3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3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3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3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3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3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3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3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3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3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3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3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3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3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3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3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3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3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3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3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3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3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3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3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3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3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3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3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3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3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3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3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3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3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3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3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3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3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3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3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3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3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3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3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3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3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3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3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3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3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3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3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3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3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3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3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3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3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3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3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3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3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3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3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3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3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3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3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3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3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3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3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3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3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3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3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3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3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3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3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3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3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3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3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3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3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3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3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3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3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3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3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3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3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3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3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3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3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3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3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3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3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3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3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3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3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3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3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3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3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3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3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3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3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3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3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3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3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3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3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3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3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3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3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3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3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3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3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3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3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3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3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3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3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3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3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3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3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3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3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3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3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3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3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3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3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3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3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3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3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3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3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3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3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3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3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3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3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3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3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3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3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3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3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3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3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3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3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3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3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3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3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3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3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3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3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3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3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3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3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3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3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3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3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3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3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3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3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3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3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3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3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3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3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3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3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3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3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3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3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3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3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3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3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3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3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3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3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3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3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3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3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3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3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3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3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3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3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3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3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3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3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3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3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3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3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3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3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3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3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3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3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3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3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3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3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3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3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3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3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3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3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3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3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3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3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3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3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3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3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3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3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3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3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3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3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3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3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3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3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3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3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3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3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3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3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3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3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3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3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3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3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3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3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3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3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3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3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3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3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3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3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3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3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3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3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3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3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3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3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3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3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3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3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3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3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3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3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3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3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3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3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3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3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3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3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3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3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3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3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3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3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3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3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3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3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3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3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3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3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3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3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3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3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3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3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3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3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3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3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3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3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3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3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3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3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3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3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3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3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3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3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3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3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3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3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3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3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3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3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3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3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3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3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3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3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3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3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3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3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3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3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3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3"/>
      <c r="B967" s="2"/>
      <c r="C967" s="2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3"/>
      <c r="B968" s="2"/>
      <c r="C968" s="2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3"/>
      <c r="B969" s="2"/>
      <c r="C969" s="2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3"/>
      <c r="B970" s="2"/>
      <c r="C970" s="2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3"/>
      <c r="B971" s="2"/>
      <c r="C971" s="2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3"/>
      <c r="B972" s="2"/>
      <c r="C972" s="2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3"/>
      <c r="B973" s="2"/>
      <c r="C973" s="2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3"/>
      <c r="B974" s="2"/>
      <c r="C974" s="2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3"/>
      <c r="B975" s="2"/>
      <c r="C975" s="2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3"/>
      <c r="B976" s="2"/>
      <c r="C976" s="2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3"/>
      <c r="B977" s="2"/>
      <c r="C977" s="2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3"/>
      <c r="B978" s="2"/>
      <c r="C978" s="2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3"/>
      <c r="B979" s="2"/>
      <c r="C979" s="2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3"/>
      <c r="B980" s="2"/>
      <c r="C980" s="2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3"/>
      <c r="B981" s="2"/>
      <c r="C981" s="2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3"/>
      <c r="B982" s="2"/>
      <c r="C982" s="2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3"/>
      <c r="B983" s="2"/>
      <c r="C983" s="2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3"/>
      <c r="B984" s="2"/>
      <c r="C984" s="2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3"/>
      <c r="B985" s="2"/>
      <c r="C985" s="2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3"/>
      <c r="B986" s="2"/>
      <c r="C986" s="2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3"/>
      <c r="B987" s="2"/>
      <c r="C987" s="2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3"/>
      <c r="B988" s="2"/>
      <c r="C988" s="2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3"/>
      <c r="B989" s="2"/>
      <c r="C989" s="2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3"/>
      <c r="B990" s="2"/>
      <c r="C990" s="2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3"/>
      <c r="B991" s="2"/>
      <c r="C991" s="2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3"/>
      <c r="B992" s="2"/>
      <c r="C992" s="2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3"/>
      <c r="B993" s="2"/>
      <c r="C993" s="2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3"/>
      <c r="B994" s="2"/>
      <c r="C994" s="2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3"/>
      <c r="B995" s="2"/>
      <c r="C995" s="2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3"/>
      <c r="B996" s="2"/>
      <c r="C996" s="2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3"/>
      <c r="B997" s="2"/>
      <c r="C997" s="2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3"/>
      <c r="B998" s="2"/>
      <c r="C998" s="2"/>
      <c r="D998" s="2"/>
      <c r="E998" s="2"/>
      <c r="F998" s="2"/>
      <c r="G998" s="2"/>
      <c r="H998" s="3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3"/>
      <c r="B999" s="2"/>
      <c r="C999" s="2"/>
      <c r="D999" s="2"/>
      <c r="E999" s="2"/>
      <c r="F999" s="2"/>
      <c r="G999" s="2"/>
      <c r="H999" s="3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3"/>
      <c r="B1000" s="2"/>
      <c r="C1000" s="2"/>
      <c r="D1000" s="2"/>
      <c r="E1000" s="2"/>
      <c r="F1000" s="2"/>
      <c r="G1000" s="2"/>
      <c r="H1000" s="3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4.25" customHeight="1" x14ac:dyDescent="0.25">
      <c r="A1001" s="3"/>
      <c r="B1001" s="2"/>
      <c r="C1001" s="2"/>
      <c r="D1001" s="2"/>
      <c r="E1001" s="2"/>
      <c r="F1001" s="2"/>
      <c r="G1001" s="2"/>
      <c r="H1001" s="3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3">
    <mergeCell ref="A1:L1"/>
    <mergeCell ref="A2:L2"/>
    <mergeCell ref="A3:L3"/>
  </mergeCells>
  <pageMargins left="1" right="1" top="1" bottom="1" header="0" footer="0"/>
  <pageSetup paperSize="14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FF"/>
    <pageSetUpPr fitToPage="1"/>
  </sheetPr>
  <dimension ref="A1:Z1001"/>
  <sheetViews>
    <sheetView workbookViewId="0"/>
  </sheetViews>
  <sheetFormatPr defaultColWidth="14.42578125" defaultRowHeight="15" customHeight="1" x14ac:dyDescent="0.25"/>
  <cols>
    <col min="1" max="1" width="7.140625" customWidth="1"/>
    <col min="2" max="2" width="32.42578125" customWidth="1"/>
    <col min="3" max="3" width="14.7109375" customWidth="1"/>
    <col min="4" max="4" width="13" customWidth="1"/>
    <col min="5" max="5" width="12.42578125" customWidth="1"/>
    <col min="6" max="6" width="13" customWidth="1"/>
    <col min="7" max="7" width="10.85546875" customWidth="1"/>
    <col min="8" max="8" width="18.140625" customWidth="1"/>
    <col min="9" max="9" width="13" customWidth="1"/>
    <col min="10" max="10" width="14.28515625" customWidth="1"/>
    <col min="11" max="11" width="12.42578125" customWidth="1"/>
    <col min="12" max="12" width="16.140625" customWidth="1"/>
    <col min="13" max="16" width="9.140625" customWidth="1"/>
    <col min="17" max="17" width="9.140625" hidden="1" customWidth="1"/>
    <col min="18" max="26" width="9.140625" customWidth="1"/>
  </cols>
  <sheetData>
    <row r="1" spans="1:26" ht="14.2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36" t="s">
        <v>46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2"/>
      <c r="B4" s="2"/>
      <c r="C4" s="2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5">
      <c r="A6" s="6">
        <v>1</v>
      </c>
      <c r="B6" s="8" t="str">
        <f>'5'!B6</f>
        <v>VITAMIN A 100.000 IU</v>
      </c>
      <c r="C6" s="8" t="str">
        <f>'5'!C6</f>
        <v>DAK FISIK</v>
      </c>
      <c r="D6" s="6">
        <f>'5'!D6</f>
        <v>0</v>
      </c>
      <c r="E6" s="8" t="str">
        <f>'5'!E6</f>
        <v>KAPSUL</v>
      </c>
      <c r="F6" s="8">
        <f>'5'!F6</f>
        <v>0</v>
      </c>
      <c r="G6" s="6">
        <f>'5'!I6</f>
        <v>0</v>
      </c>
      <c r="H6" s="6"/>
      <c r="I6" s="6">
        <f t="shared" ref="I6:I21" si="0">IF(Q6&gt;0,((F6+G6)-H6),"")</f>
        <v>0</v>
      </c>
      <c r="J6" s="7">
        <f>'5'!J6</f>
        <v>0</v>
      </c>
      <c r="K6" s="8"/>
      <c r="L6" s="6"/>
      <c r="M6" s="2"/>
      <c r="N6" s="2"/>
      <c r="O6" s="2"/>
      <c r="P6" s="2"/>
      <c r="Q6" s="2">
        <v>1</v>
      </c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5">
      <c r="A7" s="6">
        <v>2</v>
      </c>
      <c r="B7" s="8" t="str">
        <f>'5'!B7</f>
        <v>VITAMIN A 200.000 IU</v>
      </c>
      <c r="C7" s="8" t="str">
        <f>'5'!C7</f>
        <v>DAK FISIK</v>
      </c>
      <c r="D7" s="6">
        <f>'5'!D7</f>
        <v>2023</v>
      </c>
      <c r="E7" s="8" t="str">
        <f>'5'!E7</f>
        <v>KAPSUL</v>
      </c>
      <c r="F7" s="8">
        <f>'5'!F7</f>
        <v>0</v>
      </c>
      <c r="G7" s="6">
        <f>'5'!I7</f>
        <v>603</v>
      </c>
      <c r="H7" s="6">
        <v>6</v>
      </c>
      <c r="I7" s="6">
        <f t="shared" si="0"/>
        <v>597</v>
      </c>
      <c r="J7" s="7">
        <f>'5'!J7</f>
        <v>0</v>
      </c>
      <c r="K7" s="8"/>
      <c r="L7" s="6"/>
      <c r="M7" s="2"/>
      <c r="N7" s="2"/>
      <c r="O7" s="2"/>
      <c r="P7" s="2"/>
      <c r="Q7" s="2">
        <v>2</v>
      </c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5">
      <c r="A8" s="6">
        <v>3</v>
      </c>
      <c r="B8" s="8" t="str">
        <f>'5'!B8</f>
        <v>TABLET TAMBAH DARAH</v>
      </c>
      <c r="C8" s="8" t="str">
        <f>'5'!C8</f>
        <v>DAK FISIK</v>
      </c>
      <c r="D8" s="6">
        <f>'5'!D8</f>
        <v>2023</v>
      </c>
      <c r="E8" s="8" t="str">
        <f>'5'!E8</f>
        <v>TABLET</v>
      </c>
      <c r="F8" s="8">
        <f>'5'!F8</f>
        <v>0</v>
      </c>
      <c r="G8" s="6">
        <f>'5'!I8</f>
        <v>28690</v>
      </c>
      <c r="H8" s="6">
        <v>2430</v>
      </c>
      <c r="I8" s="6">
        <f t="shared" si="0"/>
        <v>26260</v>
      </c>
      <c r="J8" s="7">
        <f>'5'!J8</f>
        <v>0</v>
      </c>
      <c r="K8" s="8"/>
      <c r="L8" s="6"/>
      <c r="M8" s="2"/>
      <c r="N8" s="2"/>
      <c r="O8" s="2"/>
      <c r="P8" s="2"/>
      <c r="Q8" s="2">
        <v>3</v>
      </c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5">
      <c r="A9" s="6">
        <v>4</v>
      </c>
      <c r="B9" s="8" t="str">
        <f>'5'!B9</f>
        <v>BISKUIT BALITA</v>
      </c>
      <c r="C9" s="8" t="str">
        <f>'5'!C9</f>
        <v>APBD PROV</v>
      </c>
      <c r="D9" s="6">
        <f>'5'!D9</f>
        <v>2023</v>
      </c>
      <c r="E9" s="8" t="str">
        <f>'5'!E9</f>
        <v>BUNGKUS</v>
      </c>
      <c r="F9" s="8"/>
      <c r="G9" s="6">
        <f>'5'!I9</f>
        <v>63</v>
      </c>
      <c r="H9" s="9">
        <v>63</v>
      </c>
      <c r="I9" s="6">
        <f t="shared" si="0"/>
        <v>0</v>
      </c>
      <c r="J9" s="7">
        <f>'5'!J9</f>
        <v>0</v>
      </c>
      <c r="K9" s="8"/>
      <c r="L9" s="11"/>
      <c r="M9" s="2"/>
      <c r="N9" s="2"/>
      <c r="O9" s="2"/>
      <c r="P9" s="2"/>
      <c r="Q9" s="2">
        <v>4</v>
      </c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5">
      <c r="A10" s="6">
        <v>5</v>
      </c>
      <c r="B10" s="8" t="str">
        <f>'5'!B10</f>
        <v>BISKUIT IBU HAMIL</v>
      </c>
      <c r="C10" s="8" t="str">
        <f>'5'!C10</f>
        <v>APBD PROV</v>
      </c>
      <c r="D10" s="6">
        <f>'5'!D10</f>
        <v>2023</v>
      </c>
      <c r="E10" s="8" t="str">
        <f>'5'!E10</f>
        <v>BUNGKUS</v>
      </c>
      <c r="F10" s="8">
        <f>'5'!F10</f>
        <v>0</v>
      </c>
      <c r="G10" s="6">
        <f>'5'!I10</f>
        <v>812</v>
      </c>
      <c r="H10" s="9">
        <f>8*28</f>
        <v>224</v>
      </c>
      <c r="I10" s="6">
        <f t="shared" si="0"/>
        <v>588</v>
      </c>
      <c r="J10" s="7">
        <f>'5'!J10</f>
        <v>0</v>
      </c>
      <c r="K10" s="8"/>
      <c r="L10" s="11"/>
      <c r="M10" s="2"/>
      <c r="N10" s="2"/>
      <c r="O10" s="2"/>
      <c r="P10" s="2"/>
      <c r="Q10" s="2">
        <v>5</v>
      </c>
      <c r="R10" s="2">
        <f>I10/28</f>
        <v>21</v>
      </c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5">
      <c r="A11" s="6">
        <v>6</v>
      </c>
      <c r="B11" s="8" t="str">
        <f>'5'!B11</f>
        <v>LACTOGEN PREMATURE 400gr</v>
      </c>
      <c r="C11" s="8" t="str">
        <f>'5'!C11</f>
        <v>APBDP KOTA MALANG</v>
      </c>
      <c r="D11" s="6">
        <f>'5'!D11</f>
        <v>0</v>
      </c>
      <c r="E11" s="8" t="str">
        <f>'5'!E11</f>
        <v xml:space="preserve">KALENG </v>
      </c>
      <c r="F11" s="8">
        <f>'5'!F11</f>
        <v>0</v>
      </c>
      <c r="G11" s="6">
        <f>'5'!I11</f>
        <v>81</v>
      </c>
      <c r="H11" s="9">
        <v>5</v>
      </c>
      <c r="I11" s="6">
        <f t="shared" si="0"/>
        <v>76</v>
      </c>
      <c r="J11" s="7">
        <f>'5'!J11</f>
        <v>0</v>
      </c>
      <c r="K11" s="8"/>
      <c r="L11" s="11"/>
      <c r="M11" s="2"/>
      <c r="N11" s="2"/>
      <c r="O11" s="2"/>
      <c r="P11" s="2"/>
      <c r="Q11" s="2">
        <v>6</v>
      </c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5">
      <c r="A12" s="6">
        <v>7</v>
      </c>
      <c r="B12" s="8" t="str">
        <f>'5'!B12</f>
        <v>SUSU FORMULA F 100</v>
      </c>
      <c r="C12" s="8" t="str">
        <f>'5'!C12</f>
        <v>APBD</v>
      </c>
      <c r="D12" s="6">
        <f>'5'!D12</f>
        <v>0</v>
      </c>
      <c r="E12" s="8" t="str">
        <f>'5'!E12</f>
        <v>SACHET</v>
      </c>
      <c r="F12" s="8">
        <f>'5'!F12</f>
        <v>0</v>
      </c>
      <c r="G12" s="6">
        <f>'5'!I12</f>
        <v>0</v>
      </c>
      <c r="H12" s="9"/>
      <c r="I12" s="6">
        <f t="shared" si="0"/>
        <v>0</v>
      </c>
      <c r="J12" s="7">
        <f>'5'!J12</f>
        <v>0</v>
      </c>
      <c r="K12" s="8"/>
      <c r="L12" s="11"/>
      <c r="M12" s="2"/>
      <c r="N12" s="2"/>
      <c r="O12" s="2"/>
      <c r="P12" s="2"/>
      <c r="Q12" s="2">
        <v>7</v>
      </c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5">
      <c r="A13" s="6">
        <v>8</v>
      </c>
      <c r="B13" s="8" t="str">
        <f>'5'!B13</f>
        <v>IODINE TEST</v>
      </c>
      <c r="C13" s="8" t="str">
        <f>'5'!C13</f>
        <v>APBD</v>
      </c>
      <c r="D13" s="6">
        <f>'5'!D13</f>
        <v>0</v>
      </c>
      <c r="E13" s="8" t="str">
        <f>'5'!E13</f>
        <v>BOTOL</v>
      </c>
      <c r="F13" s="8">
        <f>'5'!F13</f>
        <v>0</v>
      </c>
      <c r="G13" s="6">
        <f>'5'!I13</f>
        <v>0</v>
      </c>
      <c r="H13" s="6"/>
      <c r="I13" s="6">
        <f t="shared" si="0"/>
        <v>0</v>
      </c>
      <c r="J13" s="7">
        <f>'5'!J13</f>
        <v>0</v>
      </c>
      <c r="K13" s="12"/>
      <c r="L13" s="12"/>
      <c r="M13" s="2"/>
      <c r="N13" s="2"/>
      <c r="O13" s="2"/>
      <c r="P13" s="2"/>
      <c r="Q13" s="2">
        <v>8</v>
      </c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5">
      <c r="A14" s="6">
        <v>9</v>
      </c>
      <c r="B14" s="8" t="str">
        <f>'5'!B14</f>
        <v>PEDIACOMPLETE</v>
      </c>
      <c r="C14" s="8" t="str">
        <f>'5'!C14</f>
        <v>APBDP KOTA MALANG</v>
      </c>
      <c r="D14" s="6">
        <f>'5'!D14</f>
        <v>0</v>
      </c>
      <c r="E14" s="8" t="str">
        <f>'5'!E14</f>
        <v>KALENG</v>
      </c>
      <c r="F14" s="8">
        <f>'5'!F14</f>
        <v>0</v>
      </c>
      <c r="G14" s="6">
        <f>'5'!I14</f>
        <v>6</v>
      </c>
      <c r="H14" s="6">
        <v>5</v>
      </c>
      <c r="I14" s="6">
        <f t="shared" si="0"/>
        <v>1</v>
      </c>
      <c r="J14" s="7">
        <f>'5'!J14</f>
        <v>0</v>
      </c>
      <c r="K14" s="12"/>
      <c r="L14" s="12"/>
      <c r="M14" s="2"/>
      <c r="N14" s="2"/>
      <c r="O14" s="2"/>
      <c r="P14" s="2"/>
      <c r="Q14" s="2">
        <v>9</v>
      </c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5">
      <c r="A15" s="6">
        <v>10</v>
      </c>
      <c r="B15" s="8" t="str">
        <f>'5'!B15</f>
        <v>TABURIA</v>
      </c>
      <c r="C15" s="8" t="str">
        <f>'5'!C15</f>
        <v>APBN</v>
      </c>
      <c r="D15" s="13">
        <f>'5'!D15</f>
        <v>45261</v>
      </c>
      <c r="E15" s="8" t="str">
        <f>'5'!E15</f>
        <v>Pack</v>
      </c>
      <c r="F15" s="8">
        <f>'5'!F15</f>
        <v>0</v>
      </c>
      <c r="G15" s="6">
        <f>'5'!I15</f>
        <v>23</v>
      </c>
      <c r="H15" s="6">
        <v>1</v>
      </c>
      <c r="I15" s="6">
        <f t="shared" si="0"/>
        <v>22</v>
      </c>
      <c r="J15" s="7">
        <f>'5'!J15</f>
        <v>0</v>
      </c>
      <c r="K15" s="12"/>
      <c r="L15" s="12"/>
      <c r="M15" s="2"/>
      <c r="N15" s="2"/>
      <c r="O15" s="2"/>
      <c r="P15" s="2"/>
      <c r="Q15" s="2">
        <v>10</v>
      </c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5">
      <c r="A16" s="6">
        <v>11</v>
      </c>
      <c r="B16" s="8">
        <f>'5'!B16</f>
        <v>0</v>
      </c>
      <c r="C16" s="8">
        <f>'5'!C16</f>
        <v>0</v>
      </c>
      <c r="D16" s="6">
        <f>'5'!D16</f>
        <v>0</v>
      </c>
      <c r="E16" s="8">
        <f>'5'!E16</f>
        <v>0</v>
      </c>
      <c r="F16" s="8">
        <f>'5'!F16</f>
        <v>0</v>
      </c>
      <c r="G16" s="6">
        <f>'5'!I16</f>
        <v>0</v>
      </c>
      <c r="H16" s="6"/>
      <c r="I16" s="6">
        <f t="shared" si="0"/>
        <v>0</v>
      </c>
      <c r="J16" s="7">
        <f>'5'!J16</f>
        <v>0</v>
      </c>
      <c r="K16" s="12"/>
      <c r="L16" s="12"/>
      <c r="M16" s="2"/>
      <c r="N16" s="2"/>
      <c r="O16" s="2"/>
      <c r="P16" s="2"/>
      <c r="Q16" s="2">
        <v>11</v>
      </c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5">
      <c r="A17" s="6">
        <v>12</v>
      </c>
      <c r="B17" s="8">
        <f>'5'!B17</f>
        <v>0</v>
      </c>
      <c r="C17" s="8">
        <f>'5'!C17</f>
        <v>0</v>
      </c>
      <c r="D17" s="6">
        <f>'5'!D17</f>
        <v>0</v>
      </c>
      <c r="E17" s="8">
        <f>'5'!E17</f>
        <v>0</v>
      </c>
      <c r="F17" s="8">
        <f>'5'!F17</f>
        <v>0</v>
      </c>
      <c r="G17" s="6">
        <f>'5'!I17</f>
        <v>0</v>
      </c>
      <c r="H17" s="6"/>
      <c r="I17" s="6">
        <f t="shared" si="0"/>
        <v>0</v>
      </c>
      <c r="J17" s="7">
        <f>'5'!J17</f>
        <v>0</v>
      </c>
      <c r="K17" s="12"/>
      <c r="L17" s="12"/>
      <c r="M17" s="2"/>
      <c r="N17" s="2"/>
      <c r="O17" s="2"/>
      <c r="P17" s="2"/>
      <c r="Q17" s="2">
        <v>12</v>
      </c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5">
      <c r="A18" s="6">
        <v>13</v>
      </c>
      <c r="B18" s="8">
        <f>'5'!B18</f>
        <v>0</v>
      </c>
      <c r="C18" s="8">
        <f>'5'!C18</f>
        <v>0</v>
      </c>
      <c r="D18" s="6">
        <f>'5'!D18</f>
        <v>0</v>
      </c>
      <c r="E18" s="8">
        <f>'5'!E18</f>
        <v>0</v>
      </c>
      <c r="F18" s="8">
        <f>'5'!F18</f>
        <v>0</v>
      </c>
      <c r="G18" s="6">
        <f>'5'!I18</f>
        <v>0</v>
      </c>
      <c r="H18" s="6"/>
      <c r="I18" s="6">
        <f t="shared" si="0"/>
        <v>0</v>
      </c>
      <c r="J18" s="7">
        <f>'5'!J18</f>
        <v>0</v>
      </c>
      <c r="K18" s="12"/>
      <c r="L18" s="12"/>
      <c r="M18" s="2"/>
      <c r="N18" s="2"/>
      <c r="O18" s="2"/>
      <c r="P18" s="2"/>
      <c r="Q18" s="2">
        <v>13</v>
      </c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5">
      <c r="A19" s="6">
        <v>14</v>
      </c>
      <c r="B19" s="8">
        <f>'5'!B19</f>
        <v>0</v>
      </c>
      <c r="C19" s="8">
        <f>'5'!C19</f>
        <v>0</v>
      </c>
      <c r="D19" s="6">
        <f>'5'!D19</f>
        <v>0</v>
      </c>
      <c r="E19" s="8">
        <f>'5'!E19</f>
        <v>0</v>
      </c>
      <c r="F19" s="8">
        <f>'5'!F19</f>
        <v>0</v>
      </c>
      <c r="G19" s="6">
        <f>'5'!I19</f>
        <v>0</v>
      </c>
      <c r="H19" s="6"/>
      <c r="I19" s="6">
        <f t="shared" si="0"/>
        <v>0</v>
      </c>
      <c r="J19" s="7">
        <f>'5'!J19</f>
        <v>0</v>
      </c>
      <c r="K19" s="12"/>
      <c r="L19" s="12"/>
      <c r="M19" s="2"/>
      <c r="N19" s="2"/>
      <c r="O19" s="2"/>
      <c r="P19" s="2"/>
      <c r="Q19" s="2">
        <v>14</v>
      </c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5">
      <c r="A20" s="6">
        <v>15</v>
      </c>
      <c r="B20" s="8">
        <f>'5'!B20</f>
        <v>0</v>
      </c>
      <c r="C20" s="8">
        <f>'5'!C20</f>
        <v>0</v>
      </c>
      <c r="D20" s="6">
        <f>'5'!D20</f>
        <v>0</v>
      </c>
      <c r="E20" s="8">
        <f>'5'!E20</f>
        <v>0</v>
      </c>
      <c r="F20" s="8">
        <f>'5'!F20</f>
        <v>0</v>
      </c>
      <c r="G20" s="6">
        <f>'5'!I20</f>
        <v>0</v>
      </c>
      <c r="H20" s="6"/>
      <c r="I20" s="6">
        <f t="shared" si="0"/>
        <v>0</v>
      </c>
      <c r="J20" s="7">
        <f>'5'!J20</f>
        <v>0</v>
      </c>
      <c r="K20" s="12"/>
      <c r="L20" s="12"/>
      <c r="M20" s="2"/>
      <c r="N20" s="2"/>
      <c r="O20" s="2"/>
      <c r="P20" s="2"/>
      <c r="Q20" s="2">
        <v>15</v>
      </c>
      <c r="R20" s="2"/>
      <c r="S20" s="2"/>
      <c r="T20" s="2"/>
      <c r="U20" s="2"/>
      <c r="V20" s="2"/>
      <c r="W20" s="2"/>
      <c r="X20" s="2"/>
      <c r="Y20" s="2"/>
      <c r="Z20" s="2"/>
    </row>
    <row r="21" spans="1:26" ht="18.75" customHeight="1" x14ac:dyDescent="0.25">
      <c r="A21" s="6">
        <v>16</v>
      </c>
      <c r="B21" s="8">
        <f>'5'!B21</f>
        <v>0</v>
      </c>
      <c r="C21" s="8">
        <f>'5'!C21</f>
        <v>0</v>
      </c>
      <c r="D21" s="6">
        <f>'5'!D21</f>
        <v>0</v>
      </c>
      <c r="E21" s="8">
        <f>'5'!E21</f>
        <v>0</v>
      </c>
      <c r="F21" s="8">
        <f>'5'!F21</f>
        <v>0</v>
      </c>
      <c r="G21" s="6">
        <f>'5'!I21</f>
        <v>0</v>
      </c>
      <c r="H21" s="6"/>
      <c r="I21" s="6">
        <f t="shared" si="0"/>
        <v>0</v>
      </c>
      <c r="J21" s="7">
        <f>'5'!J21</f>
        <v>0</v>
      </c>
      <c r="K21" s="8"/>
      <c r="L21" s="8"/>
      <c r="M21" s="2"/>
      <c r="N21" s="2"/>
      <c r="O21" s="2"/>
      <c r="P21" s="2"/>
      <c r="Q21" s="2">
        <v>16</v>
      </c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3"/>
      <c r="B22" s="2"/>
      <c r="C22" s="3"/>
      <c r="D22" s="3"/>
      <c r="E22" s="3"/>
      <c r="F22" s="3"/>
      <c r="G22" s="3"/>
      <c r="H22" s="3"/>
      <c r="I22" s="1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2" t="s">
        <v>38</v>
      </c>
      <c r="B23" s="2"/>
      <c r="C23" s="2"/>
      <c r="D23" s="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3">
        <v>1</v>
      </c>
      <c r="B24" s="2" t="s">
        <v>39</v>
      </c>
      <c r="C24" s="2"/>
      <c r="D24" s="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3">
        <v>2</v>
      </c>
      <c r="B25" s="2" t="s">
        <v>40</v>
      </c>
      <c r="C25" s="2"/>
      <c r="D25" s="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3"/>
      <c r="B26" s="2"/>
      <c r="C26" s="2"/>
      <c r="D26" s="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3"/>
      <c r="B27" s="2"/>
      <c r="C27" s="2"/>
      <c r="D27" s="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3"/>
      <c r="B28" s="14"/>
      <c r="C28" s="2"/>
      <c r="D28" s="3"/>
      <c r="E28" s="2"/>
      <c r="F28" s="2"/>
      <c r="G28" s="2"/>
      <c r="H28" s="1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3"/>
      <c r="B29" s="2"/>
      <c r="C29" s="2"/>
      <c r="D29" s="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3"/>
      <c r="B30" s="2"/>
      <c r="C30" s="2"/>
      <c r="D30" s="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3"/>
      <c r="B31" s="2"/>
      <c r="C31" s="2"/>
      <c r="D31" s="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3"/>
      <c r="B32" s="2"/>
      <c r="C32" s="2"/>
      <c r="D32" s="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3"/>
      <c r="B33" s="2"/>
      <c r="C33" s="2"/>
      <c r="D33" s="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3"/>
      <c r="B34" s="2"/>
      <c r="C34" s="2"/>
      <c r="D34" s="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3"/>
      <c r="B35" s="2"/>
      <c r="C35" s="2"/>
      <c r="D35" s="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3"/>
      <c r="B36" s="2"/>
      <c r="C36" s="2"/>
      <c r="D36" s="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3"/>
      <c r="B37" s="2"/>
      <c r="C37" s="2"/>
      <c r="D37" s="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3"/>
      <c r="B38" s="2"/>
      <c r="C38" s="2"/>
      <c r="D38" s="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3"/>
      <c r="B39" s="2"/>
      <c r="C39" s="2"/>
      <c r="D39" s="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3"/>
      <c r="B40" s="2"/>
      <c r="C40" s="2"/>
      <c r="D40" s="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3"/>
      <c r="B41" s="2"/>
      <c r="C41" s="2"/>
      <c r="D41" s="3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3"/>
      <c r="B42" s="2"/>
      <c r="C42" s="2"/>
      <c r="D42" s="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3"/>
      <c r="B43" s="2"/>
      <c r="C43" s="2"/>
      <c r="D43" s="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3"/>
      <c r="B44" s="2"/>
      <c r="C44" s="2"/>
      <c r="D44" s="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3"/>
      <c r="B45" s="2"/>
      <c r="C45" s="2"/>
      <c r="D45" s="3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3"/>
      <c r="B46" s="2"/>
      <c r="C46" s="2"/>
      <c r="D46" s="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3"/>
      <c r="B47" s="2"/>
      <c r="C47" s="2"/>
      <c r="D47" s="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3"/>
      <c r="B48" s="2"/>
      <c r="C48" s="2"/>
      <c r="D48" s="3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3"/>
      <c r="B49" s="2"/>
      <c r="C49" s="2"/>
      <c r="D49" s="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3"/>
      <c r="B50" s="2"/>
      <c r="C50" s="2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3"/>
      <c r="B51" s="2"/>
      <c r="C51" s="2"/>
      <c r="D51" s="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3"/>
      <c r="B52" s="2"/>
      <c r="C52" s="2"/>
      <c r="D52" s="3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3"/>
      <c r="B53" s="2"/>
      <c r="C53" s="2"/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3"/>
      <c r="B54" s="2"/>
      <c r="C54" s="2"/>
      <c r="D54" s="3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3"/>
      <c r="B55" s="2"/>
      <c r="C55" s="2"/>
      <c r="D55" s="3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3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3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3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3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3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3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3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3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3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3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3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3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3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3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3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3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3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3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3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3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3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3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3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3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3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3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3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3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3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3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3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3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3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3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3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3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3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3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3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3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3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3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3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3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3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3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3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3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3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3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3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3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3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3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3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3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3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3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3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3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3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3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3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3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3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3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3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3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3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3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3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3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3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3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3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3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3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3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3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3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3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3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3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3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3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3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3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3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3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3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3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3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3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3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3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3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3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3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3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3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3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3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3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3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3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3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3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3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3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3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3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3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3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3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3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3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3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3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3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3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3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3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3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3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3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3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3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3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3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3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3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3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3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3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3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3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3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3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3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3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3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3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3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3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3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3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3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3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3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3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3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3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3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3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3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3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3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3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3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3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3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3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3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3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3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3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3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3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3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3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3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3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3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3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3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3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3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3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3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3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3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3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3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3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3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3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3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3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3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3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3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3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3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3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3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3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3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3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3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3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3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3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3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3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3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3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3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3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3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3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3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3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3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3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3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3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3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3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3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3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3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3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3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3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3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3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3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3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3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3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3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3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3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3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3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3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3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3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3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3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3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3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3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3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3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3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3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3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3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3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3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3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3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3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3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3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3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3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3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3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3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3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3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3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3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3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3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3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3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3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3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3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3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3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3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3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3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3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3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3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3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3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3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3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3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3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3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3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3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3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3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3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3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3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3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3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3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3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3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3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3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3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3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3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3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3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3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3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3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3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3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3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3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3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3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3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3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3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3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3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3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3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3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3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3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3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3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3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3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3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3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3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3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3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3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3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3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3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3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3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3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3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3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3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3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3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3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3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3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3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3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3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3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3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3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3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3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3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3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3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3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3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3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3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3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3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3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3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3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3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3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3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3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3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3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3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3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3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3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3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3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3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3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3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3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3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3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3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3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3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3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3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3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3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3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3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3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3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3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3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3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3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3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3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3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3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3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3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3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3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3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3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3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3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3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3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3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3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3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3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3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3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3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3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3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3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3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3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3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3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3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3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3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3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3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3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3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3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3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3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3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3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3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3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3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3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3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3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3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3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3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3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3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3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3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3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3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3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3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3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3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3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3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3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3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3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3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3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3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3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3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3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3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3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3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3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3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3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3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3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3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3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3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3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3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3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3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3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3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3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3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3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3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3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3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3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3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3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3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3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3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3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3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3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3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3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3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3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3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3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3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3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3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3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3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3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3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3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3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3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3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3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3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3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3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3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3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3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3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3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3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3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3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3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3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3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3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3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3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3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3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3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3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3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3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3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3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3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3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3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3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3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3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3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3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3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3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3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3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3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3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3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3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3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3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3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3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3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3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3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3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3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3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3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3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3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3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3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3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3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3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3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3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3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3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3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3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3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3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3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3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3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3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3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3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3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3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3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3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3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3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3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3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3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3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3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3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3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3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3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3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3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3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3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3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3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3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3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3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3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3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3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3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3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3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3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3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3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3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3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3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3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3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3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3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3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3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3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3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3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3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3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3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3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3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3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3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3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3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3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3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3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3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3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3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3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3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3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3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3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3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3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3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3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3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3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3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3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3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3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3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3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3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3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3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3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3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3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3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3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3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3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3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3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3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3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3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3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3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3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3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3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3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3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3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3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3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3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3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3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3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3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3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3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3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3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3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3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3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3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3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3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3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3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3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3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3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3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3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3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3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3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3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3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3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3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3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3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3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3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3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3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3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3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3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3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3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3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3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3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3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3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3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3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3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3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3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3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3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3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3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3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3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3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3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3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3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3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3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3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3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3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3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3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3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3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3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3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3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3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3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3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3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3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3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3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3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3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3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3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3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4.25" customHeight="1" x14ac:dyDescent="0.25">
      <c r="A1001" s="2"/>
      <c r="B1001" s="2"/>
      <c r="C1001" s="2"/>
      <c r="D1001" s="3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3">
    <mergeCell ref="A1:L1"/>
    <mergeCell ref="A2:L2"/>
    <mergeCell ref="A3:L3"/>
  </mergeCells>
  <pageMargins left="0.7" right="0.7" top="0.75" bottom="0.75" header="0" footer="0"/>
  <pageSetup paperSize="14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FF"/>
    <pageSetUpPr fitToPage="1"/>
  </sheetPr>
  <dimension ref="A1:Z1002"/>
  <sheetViews>
    <sheetView workbookViewId="0"/>
  </sheetViews>
  <sheetFormatPr defaultColWidth="14.42578125" defaultRowHeight="15" customHeight="1" x14ac:dyDescent="0.25"/>
  <cols>
    <col min="1" max="1" width="7.140625" customWidth="1"/>
    <col min="2" max="2" width="32.42578125" customWidth="1"/>
    <col min="3" max="3" width="14.7109375" customWidth="1"/>
    <col min="4" max="4" width="13" customWidth="1"/>
    <col min="5" max="5" width="12.42578125" customWidth="1"/>
    <col min="6" max="6" width="13" customWidth="1"/>
    <col min="7" max="7" width="10.85546875" customWidth="1"/>
    <col min="8" max="8" width="18.140625" customWidth="1"/>
    <col min="9" max="9" width="13" customWidth="1"/>
    <col min="10" max="10" width="14.28515625" customWidth="1"/>
    <col min="11" max="11" width="12.42578125" customWidth="1"/>
    <col min="12" max="12" width="16.140625" customWidth="1"/>
    <col min="13" max="14" width="9.140625" customWidth="1"/>
    <col min="15" max="15" width="13.28515625" customWidth="1"/>
    <col min="16" max="26" width="9.140625" customWidth="1"/>
  </cols>
  <sheetData>
    <row r="1" spans="1:26" ht="14.2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36" t="s">
        <v>47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5">
      <c r="A6" s="6">
        <v>1</v>
      </c>
      <c r="B6" s="8" t="str">
        <f>'6'!B6</f>
        <v>VITAMIN A 100.000 IU</v>
      </c>
      <c r="C6" s="8" t="str">
        <f>'6'!C6</f>
        <v>DAK FISIK</v>
      </c>
      <c r="D6" s="8">
        <f>'6'!D6</f>
        <v>0</v>
      </c>
      <c r="E6" s="8" t="str">
        <f>'6'!E6</f>
        <v>KAPSUL</v>
      </c>
      <c r="F6" s="6">
        <v>250</v>
      </c>
      <c r="G6" s="6">
        <f>'6'!I6</f>
        <v>0</v>
      </c>
      <c r="H6" s="6">
        <v>125</v>
      </c>
      <c r="I6" s="6">
        <f t="shared" ref="I6:I15" si="0">(G6+F6)-H6</f>
        <v>125</v>
      </c>
      <c r="J6" s="7">
        <f>'6'!J6</f>
        <v>0</v>
      </c>
      <c r="K6" s="8"/>
      <c r="L6" s="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5">
      <c r="A7" s="6">
        <v>2</v>
      </c>
      <c r="B7" s="8" t="str">
        <f>'6'!B7</f>
        <v>VITAMIN A 200.000 IU</v>
      </c>
      <c r="C7" s="8" t="str">
        <f>'6'!C7</f>
        <v>DAK FISIK</v>
      </c>
      <c r="D7" s="8">
        <f>'6'!D7</f>
        <v>2023</v>
      </c>
      <c r="E7" s="8" t="str">
        <f>'6'!E7</f>
        <v>KAPSUL</v>
      </c>
      <c r="F7" s="6">
        <v>2200</v>
      </c>
      <c r="G7" s="6">
        <f>'6'!I7</f>
        <v>597</v>
      </c>
      <c r="H7" s="6">
        <f>771+518</f>
        <v>1289</v>
      </c>
      <c r="I7" s="6">
        <f t="shared" si="0"/>
        <v>1508</v>
      </c>
      <c r="J7" s="7">
        <f>'6'!J7</f>
        <v>0</v>
      </c>
      <c r="K7" s="8"/>
      <c r="L7" s="6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5">
      <c r="A8" s="6">
        <v>3</v>
      </c>
      <c r="B8" s="8" t="str">
        <f>'6'!B8</f>
        <v>TABLET TAMBAH DARAH</v>
      </c>
      <c r="C8" s="8" t="str">
        <f>'6'!C8</f>
        <v>DAK FISIK</v>
      </c>
      <c r="D8" s="8">
        <f>'6'!D8</f>
        <v>2023</v>
      </c>
      <c r="E8" s="8" t="str">
        <f>'6'!E8</f>
        <v>TABLET</v>
      </c>
      <c r="F8" s="6">
        <v>30000</v>
      </c>
      <c r="G8" s="6">
        <f>'6'!I8</f>
        <v>26260</v>
      </c>
      <c r="H8" s="6">
        <f>2400+20000</f>
        <v>22400</v>
      </c>
      <c r="I8" s="6">
        <f t="shared" si="0"/>
        <v>33860</v>
      </c>
      <c r="J8" s="7">
        <f>'6'!J8</f>
        <v>0</v>
      </c>
      <c r="K8" s="8"/>
      <c r="L8" s="6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5">
      <c r="A9" s="6">
        <v>4</v>
      </c>
      <c r="B9" s="8" t="str">
        <f>'6'!B9</f>
        <v>BISKUIT BALITA</v>
      </c>
      <c r="C9" s="8" t="str">
        <f>'6'!C9</f>
        <v>APBD PROV</v>
      </c>
      <c r="D9" s="8">
        <f>'6'!D9</f>
        <v>2023</v>
      </c>
      <c r="E9" s="8" t="str">
        <f>'6'!E9</f>
        <v>BUNGKUS</v>
      </c>
      <c r="F9" s="6"/>
      <c r="G9" s="6">
        <f>'6'!I9</f>
        <v>0</v>
      </c>
      <c r="H9" s="6"/>
      <c r="I9" s="6">
        <f t="shared" si="0"/>
        <v>0</v>
      </c>
      <c r="J9" s="7">
        <f>'6'!J9</f>
        <v>0</v>
      </c>
      <c r="K9" s="8"/>
      <c r="L9" s="1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5">
      <c r="A10" s="6">
        <v>5</v>
      </c>
      <c r="B10" s="8" t="str">
        <f>'6'!B10</f>
        <v>BISKUIT IBU HAMIL</v>
      </c>
      <c r="C10" s="8" t="str">
        <f>'6'!C10</f>
        <v>APBD PROV</v>
      </c>
      <c r="D10" s="8">
        <f>'6'!D10</f>
        <v>2023</v>
      </c>
      <c r="E10" s="8" t="str">
        <f>'6'!E10</f>
        <v>BUNGKUS</v>
      </c>
      <c r="F10" s="6"/>
      <c r="G10" s="6">
        <f>'6'!I10</f>
        <v>588</v>
      </c>
      <c r="H10" s="6">
        <f>8*28</f>
        <v>224</v>
      </c>
      <c r="I10" s="6">
        <f t="shared" si="0"/>
        <v>364</v>
      </c>
      <c r="J10" s="7">
        <f>'6'!J10</f>
        <v>0</v>
      </c>
      <c r="K10" s="8"/>
      <c r="L10" s="11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5">
      <c r="A11" s="6">
        <v>6</v>
      </c>
      <c r="B11" s="8" t="str">
        <f>'6'!B11</f>
        <v>LACTOGEN PREMATURE 400gr</v>
      </c>
      <c r="C11" s="8" t="str">
        <f>'6'!C11</f>
        <v>APBDP KOTA MALANG</v>
      </c>
      <c r="D11" s="8">
        <f>'6'!D11</f>
        <v>0</v>
      </c>
      <c r="E11" s="8" t="str">
        <f>'6'!E11</f>
        <v xml:space="preserve">KALENG </v>
      </c>
      <c r="F11" s="6"/>
      <c r="G11" s="6">
        <f>'6'!I11</f>
        <v>76</v>
      </c>
      <c r="H11" s="6">
        <v>2</v>
      </c>
      <c r="I11" s="6">
        <f t="shared" si="0"/>
        <v>74</v>
      </c>
      <c r="J11" s="7">
        <f>'6'!J11</f>
        <v>0</v>
      </c>
      <c r="K11" s="8"/>
      <c r="L11" s="11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5">
      <c r="A12" s="6">
        <v>7</v>
      </c>
      <c r="B12" s="8" t="str">
        <f>'6'!B12</f>
        <v>SUSU FORMULA F 100</v>
      </c>
      <c r="C12" s="8" t="str">
        <f>'6'!C12</f>
        <v>APBD</v>
      </c>
      <c r="D12" s="8">
        <f>'6'!D12</f>
        <v>0</v>
      </c>
      <c r="E12" s="8" t="str">
        <f>'6'!E12</f>
        <v>SACHET</v>
      </c>
      <c r="F12" s="6"/>
      <c r="G12" s="6">
        <f>'6'!I12</f>
        <v>0</v>
      </c>
      <c r="H12" s="6"/>
      <c r="I12" s="6">
        <f t="shared" si="0"/>
        <v>0</v>
      </c>
      <c r="J12" s="7">
        <f>'6'!J12</f>
        <v>0</v>
      </c>
      <c r="K12" s="8"/>
      <c r="L12" s="11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5">
      <c r="A13" s="6">
        <v>8</v>
      </c>
      <c r="B13" s="8" t="str">
        <f>'6'!B13</f>
        <v>IODINE TEST</v>
      </c>
      <c r="C13" s="8" t="str">
        <f>'6'!C13</f>
        <v>APBD</v>
      </c>
      <c r="D13" s="8">
        <f>'6'!D13</f>
        <v>0</v>
      </c>
      <c r="E13" s="8" t="str">
        <f>'6'!E13</f>
        <v>BOTOL</v>
      </c>
      <c r="F13" s="6"/>
      <c r="G13" s="6">
        <f>'6'!I13</f>
        <v>0</v>
      </c>
      <c r="H13" s="6"/>
      <c r="I13" s="6">
        <f t="shared" si="0"/>
        <v>0</v>
      </c>
      <c r="J13" s="7">
        <f>'6'!J13</f>
        <v>0</v>
      </c>
      <c r="K13" s="12"/>
      <c r="L13" s="1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5">
      <c r="A14" s="6">
        <v>9</v>
      </c>
      <c r="B14" s="8" t="str">
        <f>'6'!B14</f>
        <v>PEDIACOMPLETE</v>
      </c>
      <c r="C14" s="8" t="str">
        <f>'6'!C14</f>
        <v>APBDP KOTA MALANG</v>
      </c>
      <c r="D14" s="8">
        <f>'6'!D14</f>
        <v>0</v>
      </c>
      <c r="E14" s="8" t="str">
        <f>'6'!E14</f>
        <v>KALENG</v>
      </c>
      <c r="F14" s="6"/>
      <c r="G14" s="6">
        <f>'6'!I14</f>
        <v>1</v>
      </c>
      <c r="H14" s="6">
        <v>0</v>
      </c>
      <c r="I14" s="6">
        <f t="shared" si="0"/>
        <v>1</v>
      </c>
      <c r="J14" s="7">
        <f>'6'!J14</f>
        <v>0</v>
      </c>
      <c r="K14" s="12"/>
      <c r="L14" s="1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5">
      <c r="A15" s="6">
        <v>10</v>
      </c>
      <c r="B15" s="8" t="str">
        <f>'6'!B15</f>
        <v>TABURIA</v>
      </c>
      <c r="C15" s="8" t="str">
        <f>'6'!C15</f>
        <v>APBN</v>
      </c>
      <c r="D15" s="30">
        <f>'6'!D15</f>
        <v>45261</v>
      </c>
      <c r="E15" s="8" t="str">
        <f>'6'!E15</f>
        <v>Pack</v>
      </c>
      <c r="F15" s="6"/>
      <c r="G15" s="6">
        <f>'6'!I15</f>
        <v>22</v>
      </c>
      <c r="H15" s="6">
        <v>0</v>
      </c>
      <c r="I15" s="6">
        <f t="shared" si="0"/>
        <v>22</v>
      </c>
      <c r="J15" s="7">
        <f>'6'!J15</f>
        <v>0</v>
      </c>
      <c r="K15" s="12"/>
      <c r="L15" s="1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5">
      <c r="A16" s="6">
        <v>11</v>
      </c>
      <c r="B16" s="8">
        <f>'6'!B16</f>
        <v>0</v>
      </c>
      <c r="C16" s="8">
        <f>'6'!C16</f>
        <v>0</v>
      </c>
      <c r="D16" s="8">
        <f>'6'!D16</f>
        <v>0</v>
      </c>
      <c r="E16" s="8">
        <f>'6'!E16</f>
        <v>0</v>
      </c>
      <c r="F16" s="6"/>
      <c r="G16" s="6"/>
      <c r="H16" s="6"/>
      <c r="I16" s="6"/>
      <c r="J16" s="7">
        <f>'6'!J16</f>
        <v>0</v>
      </c>
      <c r="K16" s="12"/>
      <c r="L16" s="1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5">
      <c r="A17" s="6">
        <v>12</v>
      </c>
      <c r="B17" s="8">
        <f>'6'!B17</f>
        <v>0</v>
      </c>
      <c r="C17" s="8">
        <f>'6'!C17</f>
        <v>0</v>
      </c>
      <c r="D17" s="8">
        <f>'6'!D17</f>
        <v>0</v>
      </c>
      <c r="E17" s="8">
        <f>'6'!E17</f>
        <v>0</v>
      </c>
      <c r="F17" s="6"/>
      <c r="G17" s="6"/>
      <c r="H17" s="6"/>
      <c r="I17" s="6"/>
      <c r="J17" s="7">
        <f>'6'!J17</f>
        <v>0</v>
      </c>
      <c r="K17" s="12"/>
      <c r="L17" s="1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5">
      <c r="A18" s="6">
        <v>13</v>
      </c>
      <c r="B18" s="8">
        <f>'6'!B18</f>
        <v>0</v>
      </c>
      <c r="C18" s="8">
        <f>'6'!C18</f>
        <v>0</v>
      </c>
      <c r="D18" s="8">
        <f>'6'!D18</f>
        <v>0</v>
      </c>
      <c r="E18" s="8">
        <f>'6'!E18</f>
        <v>0</v>
      </c>
      <c r="F18" s="6"/>
      <c r="G18" s="6"/>
      <c r="H18" s="6"/>
      <c r="I18" s="6"/>
      <c r="J18" s="7">
        <f>'6'!J18</f>
        <v>0</v>
      </c>
      <c r="K18" s="12"/>
      <c r="L18" s="1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5">
      <c r="A19" s="6">
        <v>14</v>
      </c>
      <c r="B19" s="8">
        <f>'6'!B19</f>
        <v>0</v>
      </c>
      <c r="C19" s="8">
        <f>'6'!C19</f>
        <v>0</v>
      </c>
      <c r="D19" s="8">
        <f>'6'!D19</f>
        <v>0</v>
      </c>
      <c r="E19" s="8">
        <f>'6'!E19</f>
        <v>0</v>
      </c>
      <c r="F19" s="6"/>
      <c r="G19" s="6"/>
      <c r="H19" s="6"/>
      <c r="I19" s="6"/>
      <c r="J19" s="7">
        <f>'6'!J19</f>
        <v>0</v>
      </c>
      <c r="K19" s="12"/>
      <c r="L19" s="1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5">
      <c r="A20" s="6">
        <v>15</v>
      </c>
      <c r="B20" s="8">
        <f>'6'!B20</f>
        <v>0</v>
      </c>
      <c r="C20" s="8">
        <f>'6'!C20</f>
        <v>0</v>
      </c>
      <c r="D20" s="8">
        <f>'6'!D20</f>
        <v>0</v>
      </c>
      <c r="E20" s="8">
        <f>'6'!E20</f>
        <v>0</v>
      </c>
      <c r="F20" s="6"/>
      <c r="G20" s="6"/>
      <c r="H20" s="6"/>
      <c r="I20" s="6"/>
      <c r="J20" s="7">
        <f>'6'!J20</f>
        <v>0</v>
      </c>
      <c r="K20" s="12"/>
      <c r="L20" s="1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25">
      <c r="A21" s="6">
        <v>16</v>
      </c>
      <c r="B21" s="8">
        <f>'6'!B21</f>
        <v>0</v>
      </c>
      <c r="C21" s="8">
        <f>'6'!C21</f>
        <v>0</v>
      </c>
      <c r="D21" s="8">
        <f>'6'!D21</f>
        <v>0</v>
      </c>
      <c r="E21" s="8">
        <f>'6'!E21</f>
        <v>0</v>
      </c>
      <c r="F21" s="6"/>
      <c r="G21" s="6"/>
      <c r="H21" s="6"/>
      <c r="I21" s="6"/>
      <c r="J21" s="7"/>
      <c r="K21" s="8"/>
      <c r="L21" s="8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3"/>
      <c r="B22" s="3"/>
      <c r="C22" s="3"/>
      <c r="D22" s="3"/>
      <c r="E22" s="3"/>
      <c r="F22" s="3"/>
      <c r="G22" s="3"/>
      <c r="H22" s="3"/>
      <c r="I22" s="1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3"/>
      <c r="B23" s="3"/>
      <c r="C23" s="3"/>
      <c r="D23" s="3"/>
      <c r="E23" s="3"/>
      <c r="F23" s="3"/>
      <c r="G23" s="3"/>
      <c r="H23" s="3"/>
      <c r="I23" s="1"/>
      <c r="J23" s="3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2" t="s">
        <v>38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3">
        <v>1</v>
      </c>
      <c r="B25" s="2" t="s">
        <v>39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3">
        <v>2</v>
      </c>
      <c r="B26" s="2" t="s">
        <v>40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3"/>
      <c r="B29" s="14"/>
      <c r="C29" s="2"/>
      <c r="D29" s="2"/>
      <c r="E29" s="2"/>
      <c r="F29" s="2"/>
      <c r="G29" s="2"/>
      <c r="H29" s="14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4.2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4.2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</sheetData>
  <mergeCells count="3">
    <mergeCell ref="A1:L1"/>
    <mergeCell ref="A2:L2"/>
    <mergeCell ref="A3:L3"/>
  </mergeCells>
  <pageMargins left="0.7" right="0.7" top="0.75" bottom="0.75" header="0" footer="0"/>
  <pageSetup paperSize="14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FF"/>
    <pageSetUpPr fitToPage="1"/>
  </sheetPr>
  <dimension ref="A1:Z1001"/>
  <sheetViews>
    <sheetView workbookViewId="0"/>
  </sheetViews>
  <sheetFormatPr defaultColWidth="14.42578125" defaultRowHeight="15" customHeight="1" x14ac:dyDescent="0.25"/>
  <cols>
    <col min="1" max="1" width="7.140625" customWidth="1"/>
    <col min="2" max="2" width="32.42578125" customWidth="1"/>
    <col min="3" max="3" width="14.7109375" customWidth="1"/>
    <col min="4" max="4" width="13" customWidth="1"/>
    <col min="5" max="5" width="12.42578125" customWidth="1"/>
    <col min="6" max="6" width="13" customWidth="1"/>
    <col min="7" max="7" width="10.85546875" customWidth="1"/>
    <col min="8" max="8" width="18.140625" customWidth="1"/>
    <col min="9" max="9" width="13" customWidth="1"/>
    <col min="10" max="10" width="14.28515625" customWidth="1"/>
    <col min="11" max="11" width="12.42578125" customWidth="1"/>
    <col min="12" max="12" width="16.140625" customWidth="1"/>
    <col min="13" max="16" width="9.140625" customWidth="1"/>
    <col min="17" max="17" width="9.140625" hidden="1" customWidth="1"/>
    <col min="18" max="26" width="9.140625" customWidth="1"/>
  </cols>
  <sheetData>
    <row r="1" spans="1:26" ht="14.2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36" t="s">
        <v>48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5">
      <c r="A6" s="6">
        <f>'7'!A6</f>
        <v>1</v>
      </c>
      <c r="B6" s="6" t="str">
        <f>'7'!B6</f>
        <v>VITAMIN A 100.000 IU</v>
      </c>
      <c r="C6" s="6" t="str">
        <f>'7'!C6</f>
        <v>DAK FISIK</v>
      </c>
      <c r="D6" s="6">
        <f>'7'!D6</f>
        <v>0</v>
      </c>
      <c r="E6" s="6" t="str">
        <f>'7'!E6</f>
        <v>KAPSUL</v>
      </c>
      <c r="F6" s="6"/>
      <c r="G6" s="6">
        <f>'7'!I6</f>
        <v>125</v>
      </c>
      <c r="H6" s="6">
        <v>37</v>
      </c>
      <c r="I6" s="6">
        <f t="shared" ref="I6:I15" si="0">IF(Q6&gt;0,((F6+G6)-H6),"")</f>
        <v>88</v>
      </c>
      <c r="J6" s="7">
        <f>'7'!J6</f>
        <v>0</v>
      </c>
      <c r="K6" s="8"/>
      <c r="L6" s="6"/>
      <c r="M6" s="2"/>
      <c r="N6" s="2"/>
      <c r="O6" s="2"/>
      <c r="P6" s="2"/>
      <c r="Q6" s="2">
        <v>1</v>
      </c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5">
      <c r="A7" s="6">
        <f>'7'!A7</f>
        <v>2</v>
      </c>
      <c r="B7" s="6" t="str">
        <f>'7'!B7</f>
        <v>VITAMIN A 200.000 IU</v>
      </c>
      <c r="C7" s="6" t="str">
        <f>'7'!C7</f>
        <v>DAK FISIK</v>
      </c>
      <c r="D7" s="6">
        <f>'7'!D7</f>
        <v>2023</v>
      </c>
      <c r="E7" s="6" t="str">
        <f>'7'!E7</f>
        <v>KAPSUL</v>
      </c>
      <c r="F7" s="6"/>
      <c r="G7" s="6">
        <f>'7'!I7</f>
        <v>1508</v>
      </c>
      <c r="H7" s="6">
        <f>386+50+15+50</f>
        <v>501</v>
      </c>
      <c r="I7" s="6">
        <f t="shared" si="0"/>
        <v>1007</v>
      </c>
      <c r="J7" s="7">
        <f>'7'!J7</f>
        <v>0</v>
      </c>
      <c r="K7" s="8"/>
      <c r="L7" s="6"/>
      <c r="M7" s="2"/>
      <c r="N7" s="2"/>
      <c r="O7" s="2"/>
      <c r="P7" s="2"/>
      <c r="Q7" s="2">
        <v>2</v>
      </c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5">
      <c r="A8" s="6">
        <f>'7'!A8</f>
        <v>3</v>
      </c>
      <c r="B8" s="6" t="str">
        <f>'7'!B8</f>
        <v>TABLET TAMBAH DARAH</v>
      </c>
      <c r="C8" s="6" t="str">
        <f>'7'!C8</f>
        <v>DAK FISIK</v>
      </c>
      <c r="D8" s="6">
        <f>'7'!D8</f>
        <v>2023</v>
      </c>
      <c r="E8" s="6" t="str">
        <f>'7'!E8</f>
        <v>TABLET</v>
      </c>
      <c r="F8" s="6"/>
      <c r="G8" s="6">
        <f>'7'!I8</f>
        <v>33860</v>
      </c>
      <c r="H8" s="6">
        <f>310+790+370+1700+2400</f>
        <v>5570</v>
      </c>
      <c r="I8" s="6">
        <f t="shared" si="0"/>
        <v>28290</v>
      </c>
      <c r="J8" s="7">
        <f>'7'!J8</f>
        <v>0</v>
      </c>
      <c r="K8" s="8"/>
      <c r="L8" s="6"/>
      <c r="M8" s="2"/>
      <c r="N8" s="2"/>
      <c r="O8" s="2"/>
      <c r="P8" s="2"/>
      <c r="Q8" s="2">
        <v>3</v>
      </c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5">
      <c r="A9" s="6">
        <f>'7'!A9</f>
        <v>4</v>
      </c>
      <c r="B9" s="6" t="str">
        <f>'7'!B9</f>
        <v>BISKUIT BALITA</v>
      </c>
      <c r="C9" s="6" t="str">
        <f>'7'!C9</f>
        <v>APBD PROV</v>
      </c>
      <c r="D9" s="6">
        <f>'7'!D9</f>
        <v>2023</v>
      </c>
      <c r="E9" s="6" t="str">
        <f>'7'!E9</f>
        <v>BUNGKUS</v>
      </c>
      <c r="F9" s="6"/>
      <c r="G9" s="6">
        <f>'7'!I9</f>
        <v>0</v>
      </c>
      <c r="H9" s="9"/>
      <c r="I9" s="6">
        <f t="shared" si="0"/>
        <v>0</v>
      </c>
      <c r="J9" s="7">
        <f>'7'!J9</f>
        <v>0</v>
      </c>
      <c r="K9" s="8"/>
      <c r="L9" s="11"/>
      <c r="M9" s="2"/>
      <c r="N9" s="2"/>
      <c r="O9" s="2"/>
      <c r="P9" s="2"/>
      <c r="Q9" s="2">
        <v>4</v>
      </c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5">
      <c r="A10" s="6">
        <f>'7'!A10</f>
        <v>5</v>
      </c>
      <c r="B10" s="6" t="str">
        <f>'7'!B10</f>
        <v>BISKUIT IBU HAMIL</v>
      </c>
      <c r="C10" s="6" t="str">
        <f>'7'!C10</f>
        <v>APBD PROV</v>
      </c>
      <c r="D10" s="6">
        <f>'7'!D10</f>
        <v>2023</v>
      </c>
      <c r="E10" s="6" t="str">
        <f>'7'!E10</f>
        <v>BUNGKUS</v>
      </c>
      <c r="F10" s="6"/>
      <c r="G10" s="6">
        <f>'7'!I10</f>
        <v>364</v>
      </c>
      <c r="H10" s="9">
        <f>28*7</f>
        <v>196</v>
      </c>
      <c r="I10" s="6">
        <f t="shared" si="0"/>
        <v>168</v>
      </c>
      <c r="J10" s="7">
        <f>'7'!J10</f>
        <v>0</v>
      </c>
      <c r="K10" s="8"/>
      <c r="L10" s="11"/>
      <c r="M10" s="2"/>
      <c r="N10" s="2"/>
      <c r="O10" s="2">
        <f>I10/28</f>
        <v>6</v>
      </c>
      <c r="P10" s="2"/>
      <c r="Q10" s="2">
        <v>5</v>
      </c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5">
      <c r="A11" s="6">
        <f>'7'!A11</f>
        <v>6</v>
      </c>
      <c r="B11" s="6" t="str">
        <f>'7'!B11</f>
        <v>LACTOGEN PREMATURE 400gr</v>
      </c>
      <c r="C11" s="6" t="str">
        <f>'7'!C11</f>
        <v>APBDP KOTA MALANG</v>
      </c>
      <c r="D11" s="6">
        <f>'7'!D11</f>
        <v>0</v>
      </c>
      <c r="E11" s="6" t="str">
        <f>'7'!E11</f>
        <v xml:space="preserve">KALENG </v>
      </c>
      <c r="F11" s="6"/>
      <c r="G11" s="6">
        <f>'7'!I11</f>
        <v>74</v>
      </c>
      <c r="H11" s="9">
        <v>11</v>
      </c>
      <c r="I11" s="6">
        <f t="shared" si="0"/>
        <v>63</v>
      </c>
      <c r="J11" s="7">
        <f>'7'!J11</f>
        <v>0</v>
      </c>
      <c r="K11" s="8"/>
      <c r="L11" s="11"/>
      <c r="M11" s="2"/>
      <c r="N11" s="2"/>
      <c r="O11" s="2"/>
      <c r="P11" s="2"/>
      <c r="Q11" s="2">
        <v>6</v>
      </c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5">
      <c r="A12" s="6">
        <f>'7'!A12</f>
        <v>7</v>
      </c>
      <c r="B12" s="6" t="str">
        <f>'7'!B12</f>
        <v>SUSU FORMULA F 100</v>
      </c>
      <c r="C12" s="6" t="str">
        <f>'7'!C12</f>
        <v>APBD</v>
      </c>
      <c r="D12" s="6">
        <f>'7'!D12</f>
        <v>0</v>
      </c>
      <c r="E12" s="6" t="str">
        <f>'7'!E12</f>
        <v>SACHET</v>
      </c>
      <c r="F12" s="6"/>
      <c r="G12" s="6">
        <f>'7'!I12</f>
        <v>0</v>
      </c>
      <c r="H12" s="9"/>
      <c r="I12" s="6">
        <f t="shared" si="0"/>
        <v>0</v>
      </c>
      <c r="J12" s="7">
        <f>'7'!J12</f>
        <v>0</v>
      </c>
      <c r="K12" s="8"/>
      <c r="L12" s="11"/>
      <c r="M12" s="2"/>
      <c r="N12" s="2"/>
      <c r="O12" s="2"/>
      <c r="P12" s="2"/>
      <c r="Q12" s="2">
        <v>7</v>
      </c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5">
      <c r="A13" s="6">
        <f>'7'!A13</f>
        <v>8</v>
      </c>
      <c r="B13" s="6" t="str">
        <f>'7'!B13</f>
        <v>IODINE TEST</v>
      </c>
      <c r="C13" s="6" t="str">
        <f>'7'!C13</f>
        <v>APBD</v>
      </c>
      <c r="D13" s="6">
        <f>'7'!D13</f>
        <v>0</v>
      </c>
      <c r="E13" s="6" t="str">
        <f>'7'!E13</f>
        <v>BOTOL</v>
      </c>
      <c r="F13" s="6"/>
      <c r="G13" s="6">
        <f>'7'!I13</f>
        <v>0</v>
      </c>
      <c r="H13" s="6"/>
      <c r="I13" s="6">
        <f t="shared" si="0"/>
        <v>0</v>
      </c>
      <c r="J13" s="7">
        <f>'7'!J13</f>
        <v>0</v>
      </c>
      <c r="K13" s="12"/>
      <c r="L13" s="12"/>
      <c r="M13" s="2"/>
      <c r="N13" s="2"/>
      <c r="O13" s="2"/>
      <c r="P13" s="2"/>
      <c r="Q13" s="2">
        <v>8</v>
      </c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5">
      <c r="A14" s="6">
        <f>'7'!A14</f>
        <v>9</v>
      </c>
      <c r="B14" s="6" t="str">
        <f>'7'!B14</f>
        <v>PEDIACOMPLETE</v>
      </c>
      <c r="C14" s="6" t="str">
        <f>'7'!C14</f>
        <v>APBDP KOTA MALANG</v>
      </c>
      <c r="D14" s="6">
        <f>'7'!D14</f>
        <v>0</v>
      </c>
      <c r="E14" s="6" t="str">
        <f>'7'!E14</f>
        <v>KALENG</v>
      </c>
      <c r="F14" s="6"/>
      <c r="G14" s="6">
        <f>'7'!I14</f>
        <v>1</v>
      </c>
      <c r="H14" s="6">
        <v>0</v>
      </c>
      <c r="I14" s="6">
        <f t="shared" si="0"/>
        <v>1</v>
      </c>
      <c r="J14" s="7">
        <f>'7'!J14</f>
        <v>0</v>
      </c>
      <c r="K14" s="12"/>
      <c r="L14" s="12"/>
      <c r="M14" s="2"/>
      <c r="N14" s="2"/>
      <c r="O14" s="2"/>
      <c r="P14" s="2"/>
      <c r="Q14" s="2">
        <v>9</v>
      </c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5">
      <c r="A15" s="6">
        <f>'7'!A15</f>
        <v>10</v>
      </c>
      <c r="B15" s="6" t="str">
        <f>'7'!B15</f>
        <v>TABURIA</v>
      </c>
      <c r="C15" s="6" t="str">
        <f>'7'!C15</f>
        <v>APBN</v>
      </c>
      <c r="D15" s="13">
        <f>'7'!D15</f>
        <v>45261</v>
      </c>
      <c r="E15" s="6" t="str">
        <f>'7'!E15</f>
        <v>Pack</v>
      </c>
      <c r="F15" s="6"/>
      <c r="G15" s="6">
        <f>'7'!I15</f>
        <v>22</v>
      </c>
      <c r="H15" s="6">
        <v>0</v>
      </c>
      <c r="I15" s="6">
        <f t="shared" si="0"/>
        <v>22</v>
      </c>
      <c r="J15" s="7">
        <f>'7'!J15</f>
        <v>0</v>
      </c>
      <c r="K15" s="12"/>
      <c r="L15" s="12"/>
      <c r="M15" s="2"/>
      <c r="N15" s="2"/>
      <c r="O15" s="2"/>
      <c r="P15" s="2"/>
      <c r="Q15" s="2">
        <v>10</v>
      </c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5">
      <c r="A16" s="6">
        <f>'7'!A16</f>
        <v>11</v>
      </c>
      <c r="B16" s="6">
        <f>'7'!B16</f>
        <v>0</v>
      </c>
      <c r="C16" s="6">
        <f>'7'!C16</f>
        <v>0</v>
      </c>
      <c r="D16" s="6">
        <f>'7'!D16</f>
        <v>0</v>
      </c>
      <c r="E16" s="6">
        <f>'7'!E16</f>
        <v>0</v>
      </c>
      <c r="F16" s="6"/>
      <c r="G16" s="6">
        <f>'7'!I16</f>
        <v>0</v>
      </c>
      <c r="H16" s="6"/>
      <c r="I16" s="6"/>
      <c r="J16" s="7">
        <f>'7'!J16</f>
        <v>0</v>
      </c>
      <c r="K16" s="12"/>
      <c r="L16" s="12"/>
      <c r="M16" s="2"/>
      <c r="N16" s="2"/>
      <c r="O16" s="2"/>
      <c r="P16" s="2"/>
      <c r="Q16" s="2">
        <v>11</v>
      </c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5">
      <c r="A17" s="6">
        <f>'7'!A17</f>
        <v>12</v>
      </c>
      <c r="B17" s="6">
        <f>'7'!B17</f>
        <v>0</v>
      </c>
      <c r="C17" s="6">
        <f>'7'!C17</f>
        <v>0</v>
      </c>
      <c r="D17" s="6">
        <f>'7'!D17</f>
        <v>0</v>
      </c>
      <c r="E17" s="6">
        <f>'7'!E17</f>
        <v>0</v>
      </c>
      <c r="F17" s="6"/>
      <c r="G17" s="6">
        <f>'7'!I17</f>
        <v>0</v>
      </c>
      <c r="H17" s="6"/>
      <c r="I17" s="6"/>
      <c r="J17" s="7">
        <f>'7'!J17</f>
        <v>0</v>
      </c>
      <c r="K17" s="12"/>
      <c r="L17" s="12"/>
      <c r="M17" s="2"/>
      <c r="N17" s="2"/>
      <c r="O17" s="2"/>
      <c r="P17" s="2"/>
      <c r="Q17" s="2">
        <v>12</v>
      </c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5">
      <c r="A18" s="6">
        <f>'7'!A18</f>
        <v>13</v>
      </c>
      <c r="B18" s="6">
        <f>'7'!B18</f>
        <v>0</v>
      </c>
      <c r="C18" s="6">
        <f>'7'!C18</f>
        <v>0</v>
      </c>
      <c r="D18" s="6">
        <f>'7'!D18</f>
        <v>0</v>
      </c>
      <c r="E18" s="6">
        <f>'7'!E18</f>
        <v>0</v>
      </c>
      <c r="F18" s="6"/>
      <c r="G18" s="6">
        <f>'7'!I18</f>
        <v>0</v>
      </c>
      <c r="H18" s="6"/>
      <c r="I18" s="6"/>
      <c r="J18" s="7">
        <f>'7'!J18</f>
        <v>0</v>
      </c>
      <c r="K18" s="12"/>
      <c r="L18" s="12"/>
      <c r="M18" s="2"/>
      <c r="N18" s="2"/>
      <c r="O18" s="2"/>
      <c r="P18" s="2"/>
      <c r="Q18" s="2">
        <v>13</v>
      </c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5">
      <c r="A19" s="6">
        <f>'7'!A19</f>
        <v>14</v>
      </c>
      <c r="B19" s="6">
        <f>'7'!B19</f>
        <v>0</v>
      </c>
      <c r="C19" s="6">
        <f>'7'!C19</f>
        <v>0</v>
      </c>
      <c r="D19" s="6">
        <f>'7'!D19</f>
        <v>0</v>
      </c>
      <c r="E19" s="6">
        <f>'7'!E19</f>
        <v>0</v>
      </c>
      <c r="F19" s="6"/>
      <c r="G19" s="6">
        <f>'7'!I19</f>
        <v>0</v>
      </c>
      <c r="H19" s="6"/>
      <c r="I19" s="6"/>
      <c r="J19" s="7">
        <f>'7'!J19</f>
        <v>0</v>
      </c>
      <c r="K19" s="12"/>
      <c r="L19" s="12"/>
      <c r="M19" s="2"/>
      <c r="N19" s="2"/>
      <c r="O19" s="2"/>
      <c r="P19" s="2"/>
      <c r="Q19" s="2">
        <v>14</v>
      </c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5">
      <c r="A20" s="6">
        <f>'7'!A20</f>
        <v>15</v>
      </c>
      <c r="B20" s="6">
        <f>'7'!B20</f>
        <v>0</v>
      </c>
      <c r="C20" s="6">
        <f>'7'!C20</f>
        <v>0</v>
      </c>
      <c r="D20" s="6">
        <f>'7'!D20</f>
        <v>0</v>
      </c>
      <c r="E20" s="6">
        <f>'7'!E20</f>
        <v>0</v>
      </c>
      <c r="F20" s="6"/>
      <c r="G20" s="6">
        <f>'7'!I20</f>
        <v>0</v>
      </c>
      <c r="H20" s="6"/>
      <c r="I20" s="6"/>
      <c r="J20" s="7">
        <f>'7'!J20</f>
        <v>0</v>
      </c>
      <c r="K20" s="12"/>
      <c r="L20" s="12"/>
      <c r="M20" s="2"/>
      <c r="N20" s="2"/>
      <c r="O20" s="2"/>
      <c r="P20" s="2"/>
      <c r="Q20" s="2">
        <v>15</v>
      </c>
      <c r="R20" s="2"/>
      <c r="S20" s="2"/>
      <c r="T20" s="2"/>
      <c r="U20" s="2"/>
      <c r="V20" s="2"/>
      <c r="W20" s="2"/>
      <c r="X20" s="2"/>
      <c r="Y20" s="2"/>
      <c r="Z20" s="2"/>
    </row>
    <row r="21" spans="1:26" ht="18.75" customHeight="1" x14ac:dyDescent="0.25">
      <c r="A21" s="6">
        <f>'7'!A21</f>
        <v>16</v>
      </c>
      <c r="B21" s="6">
        <f>'7'!B21</f>
        <v>0</v>
      </c>
      <c r="C21" s="6">
        <f>'7'!C21</f>
        <v>0</v>
      </c>
      <c r="D21" s="6">
        <f>'7'!D21</f>
        <v>0</v>
      </c>
      <c r="E21" s="6">
        <f>'7'!E21</f>
        <v>0</v>
      </c>
      <c r="F21" s="6"/>
      <c r="G21" s="6">
        <f>'7'!I21</f>
        <v>0</v>
      </c>
      <c r="H21" s="6"/>
      <c r="I21" s="6"/>
      <c r="J21" s="7">
        <f>'7'!J21</f>
        <v>0</v>
      </c>
      <c r="K21" s="8"/>
      <c r="L21" s="8"/>
      <c r="M21" s="2"/>
      <c r="N21" s="2"/>
      <c r="O21" s="2"/>
      <c r="P21" s="2"/>
      <c r="Q21" s="2">
        <v>16</v>
      </c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3"/>
      <c r="B22" s="2"/>
      <c r="C22" s="3"/>
      <c r="D22" s="3"/>
      <c r="E22" s="3"/>
      <c r="F22" s="3"/>
      <c r="G22" s="3"/>
      <c r="H22" s="3"/>
      <c r="I22" s="1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2" t="s">
        <v>38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3">
        <v>1</v>
      </c>
      <c r="B24" s="2" t="s">
        <v>39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3">
        <v>2</v>
      </c>
      <c r="B25" s="2" t="s">
        <v>40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3"/>
      <c r="B28" s="14"/>
      <c r="C28" s="2"/>
      <c r="D28" s="2"/>
      <c r="E28" s="2"/>
      <c r="F28" s="2"/>
      <c r="G28" s="2"/>
      <c r="H28" s="1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4.2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3">
    <mergeCell ref="A1:L1"/>
    <mergeCell ref="A2:L2"/>
    <mergeCell ref="A3:L3"/>
  </mergeCells>
  <pageMargins left="0.7" right="0.7" top="0.75" bottom="0.75" header="0" footer="0"/>
  <pageSetup paperSize="14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FF"/>
    <pageSetUpPr fitToPage="1"/>
  </sheetPr>
  <dimension ref="A1:Z1001"/>
  <sheetViews>
    <sheetView tabSelected="1" workbookViewId="0">
      <selection activeCell="N10" sqref="N10"/>
    </sheetView>
  </sheetViews>
  <sheetFormatPr defaultColWidth="14.42578125" defaultRowHeight="15" customHeight="1" x14ac:dyDescent="0.25"/>
  <cols>
    <col min="1" max="1" width="7.140625" customWidth="1"/>
    <col min="2" max="2" width="32.42578125" customWidth="1"/>
    <col min="3" max="3" width="14.7109375" customWidth="1"/>
    <col min="4" max="4" width="13" customWidth="1"/>
    <col min="5" max="5" width="12.42578125" customWidth="1"/>
    <col min="6" max="6" width="13" customWidth="1"/>
    <col min="7" max="7" width="10.85546875" customWidth="1"/>
    <col min="8" max="8" width="18.140625" customWidth="1"/>
    <col min="9" max="9" width="13" customWidth="1"/>
    <col min="10" max="10" width="14.28515625" customWidth="1"/>
    <col min="11" max="11" width="12.42578125" customWidth="1"/>
    <col min="12" max="12" width="16.140625" customWidth="1"/>
    <col min="13" max="16" width="9.140625" customWidth="1"/>
    <col min="17" max="17" width="9.140625" hidden="1" customWidth="1"/>
    <col min="18" max="26" width="9.140625" customWidth="1"/>
  </cols>
  <sheetData>
    <row r="1" spans="1:26" ht="14.2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36" t="s">
        <v>49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5">
      <c r="A6" s="6">
        <v>1</v>
      </c>
      <c r="B6" s="8" t="str">
        <f>'8'!B6</f>
        <v>VITAMIN A 100.000 IU</v>
      </c>
      <c r="C6" s="8" t="str">
        <f>'8'!C6</f>
        <v>DAK FISIK</v>
      </c>
      <c r="D6" s="8">
        <f>'8'!D6</f>
        <v>0</v>
      </c>
      <c r="E6" s="8" t="str">
        <f>'8'!E6</f>
        <v>KAPSUL</v>
      </c>
      <c r="F6" s="8"/>
      <c r="G6" s="6">
        <f>'8'!I6</f>
        <v>88</v>
      </c>
      <c r="H6" s="6">
        <v>0</v>
      </c>
      <c r="I6" s="6">
        <f t="shared" ref="I6:I15" si="0">G6-H6</f>
        <v>88</v>
      </c>
      <c r="J6" s="7"/>
      <c r="K6" s="8"/>
      <c r="L6" s="6"/>
      <c r="M6" s="2"/>
      <c r="N6" s="2"/>
      <c r="O6" s="2"/>
      <c r="P6" s="2"/>
      <c r="Q6" s="2">
        <v>1</v>
      </c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5">
      <c r="A7" s="6">
        <v>2</v>
      </c>
      <c r="B7" s="8" t="str">
        <f>'8'!B7</f>
        <v>VITAMIN A 200.000 IU</v>
      </c>
      <c r="C7" s="8" t="str">
        <f>'8'!C7</f>
        <v>DAK FISIK</v>
      </c>
      <c r="D7" s="8">
        <f>'8'!D7</f>
        <v>2023</v>
      </c>
      <c r="E7" s="8" t="str">
        <f>'8'!E7</f>
        <v>KAPSUL</v>
      </c>
      <c r="F7" s="8"/>
      <c r="G7" s="6">
        <f>'8'!I7</f>
        <v>1007</v>
      </c>
      <c r="H7" s="6">
        <v>0</v>
      </c>
      <c r="I7" s="6">
        <f t="shared" si="0"/>
        <v>1007</v>
      </c>
      <c r="J7" s="7"/>
      <c r="K7" s="8"/>
      <c r="L7" s="6"/>
      <c r="M7" s="2"/>
      <c r="N7" s="2"/>
      <c r="O7" s="2"/>
      <c r="P7" s="2"/>
      <c r="Q7" s="2">
        <v>2</v>
      </c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5">
      <c r="A8" s="6">
        <v>3</v>
      </c>
      <c r="B8" s="8" t="str">
        <f>'8'!B8</f>
        <v>TABLET TAMBAH DARAH</v>
      </c>
      <c r="C8" s="8" t="str">
        <f>'8'!C8</f>
        <v>DAK FISIK</v>
      </c>
      <c r="D8" s="8">
        <f>'8'!D8</f>
        <v>2023</v>
      </c>
      <c r="E8" s="8" t="str">
        <f>'8'!E8</f>
        <v>TABLET</v>
      </c>
      <c r="F8" s="8"/>
      <c r="G8" s="6">
        <f>'8'!I8</f>
        <v>28290</v>
      </c>
      <c r="H8" s="6">
        <v>2400</v>
      </c>
      <c r="I8" s="6">
        <f t="shared" si="0"/>
        <v>25890</v>
      </c>
      <c r="J8" s="7"/>
      <c r="K8" s="8"/>
      <c r="L8" s="6"/>
      <c r="M8" s="2"/>
      <c r="N8" s="2"/>
      <c r="O8" s="2"/>
      <c r="P8" s="2"/>
      <c r="Q8" s="2">
        <v>3</v>
      </c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5">
      <c r="A9" s="6">
        <v>4</v>
      </c>
      <c r="B9" s="8" t="str">
        <f>'8'!B9</f>
        <v>BISKUIT BALITA</v>
      </c>
      <c r="C9" s="8" t="str">
        <f>'8'!C9</f>
        <v>APBD PROV</v>
      </c>
      <c r="D9" s="8">
        <f>'8'!D9</f>
        <v>2023</v>
      </c>
      <c r="E9" s="8" t="str">
        <f>'8'!E9</f>
        <v>BUNGKUS</v>
      </c>
      <c r="F9" s="8"/>
      <c r="G9" s="6">
        <f>'8'!I9</f>
        <v>0</v>
      </c>
      <c r="H9" s="9"/>
      <c r="I9" s="6">
        <f t="shared" si="0"/>
        <v>0</v>
      </c>
      <c r="J9" s="10"/>
      <c r="K9" s="8"/>
      <c r="L9" s="1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5">
      <c r="A10" s="6">
        <v>5</v>
      </c>
      <c r="B10" s="8" t="str">
        <f>'8'!B10</f>
        <v>BISKUIT IBU HAMIL</v>
      </c>
      <c r="C10" s="8" t="str">
        <f>'8'!C10</f>
        <v>APBD PROV</v>
      </c>
      <c r="D10" s="8">
        <f>'8'!D10</f>
        <v>2023</v>
      </c>
      <c r="E10" s="8" t="str">
        <f>'8'!E10</f>
        <v>BUNGKUS</v>
      </c>
      <c r="F10" s="8"/>
      <c r="G10" s="6">
        <f>'8'!I10</f>
        <v>168</v>
      </c>
      <c r="H10" s="9">
        <f>3*28</f>
        <v>84</v>
      </c>
      <c r="I10" s="6">
        <f t="shared" si="0"/>
        <v>84</v>
      </c>
      <c r="J10" s="10"/>
      <c r="K10" s="8"/>
      <c r="L10" s="11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5">
      <c r="A11" s="6">
        <v>6</v>
      </c>
      <c r="B11" s="8" t="str">
        <f>'8'!B11</f>
        <v>LACTOGEN PREMATURE 400gr</v>
      </c>
      <c r="C11" s="8" t="str">
        <f>'8'!C11</f>
        <v>APBDP KOTA MALANG</v>
      </c>
      <c r="D11" s="8">
        <f>'8'!D11</f>
        <v>0</v>
      </c>
      <c r="E11" s="8" t="str">
        <f>'8'!E11</f>
        <v xml:space="preserve">KALENG </v>
      </c>
      <c r="F11" s="8">
        <f>'8'!F11</f>
        <v>0</v>
      </c>
      <c r="G11" s="6">
        <f>'8'!I11</f>
        <v>63</v>
      </c>
      <c r="H11" s="9">
        <v>12</v>
      </c>
      <c r="I11" s="6">
        <f t="shared" si="0"/>
        <v>51</v>
      </c>
      <c r="J11" s="10"/>
      <c r="K11" s="8"/>
      <c r="L11" s="11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5">
      <c r="A12" s="6">
        <v>7</v>
      </c>
      <c r="B12" s="8" t="str">
        <f>'8'!B12</f>
        <v>SUSU FORMULA F 100</v>
      </c>
      <c r="C12" s="8" t="str">
        <f>'8'!C12</f>
        <v>APBD</v>
      </c>
      <c r="D12" s="8">
        <f>'8'!D12</f>
        <v>0</v>
      </c>
      <c r="E12" s="8" t="str">
        <f>'8'!E12</f>
        <v>SACHET</v>
      </c>
      <c r="F12" s="8">
        <f>'8'!F12</f>
        <v>0</v>
      </c>
      <c r="G12" s="6">
        <f>'8'!I12</f>
        <v>0</v>
      </c>
      <c r="H12" s="9"/>
      <c r="I12" s="6">
        <f t="shared" si="0"/>
        <v>0</v>
      </c>
      <c r="J12" s="10"/>
      <c r="K12" s="8"/>
      <c r="L12" s="11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5">
      <c r="A13" s="6">
        <v>8</v>
      </c>
      <c r="B13" s="8" t="str">
        <f>'8'!B13</f>
        <v>IODINE TEST</v>
      </c>
      <c r="C13" s="8" t="str">
        <f>'8'!C13</f>
        <v>APBD</v>
      </c>
      <c r="D13" s="8">
        <f>'8'!D13</f>
        <v>0</v>
      </c>
      <c r="E13" s="8" t="str">
        <f>'8'!E13</f>
        <v>BOTOL</v>
      </c>
      <c r="F13" s="8">
        <f>'8'!F13</f>
        <v>0</v>
      </c>
      <c r="G13" s="6">
        <f>'8'!I13</f>
        <v>0</v>
      </c>
      <c r="H13" s="6"/>
      <c r="I13" s="6">
        <f t="shared" si="0"/>
        <v>0</v>
      </c>
      <c r="J13" s="6"/>
      <c r="K13" s="12"/>
      <c r="L13" s="1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5">
      <c r="A14" s="6">
        <v>9</v>
      </c>
      <c r="B14" s="8" t="str">
        <f>'8'!B14</f>
        <v>PEDIACOMPLETE</v>
      </c>
      <c r="C14" s="8" t="str">
        <f>'8'!C14</f>
        <v>APBDP KOTA MALANG</v>
      </c>
      <c r="D14" s="8">
        <f>'8'!D14</f>
        <v>0</v>
      </c>
      <c r="E14" s="8" t="str">
        <f>'8'!E14</f>
        <v>KALENG</v>
      </c>
      <c r="F14" s="8">
        <f>'8'!F14</f>
        <v>0</v>
      </c>
      <c r="G14" s="6">
        <f>'8'!I14</f>
        <v>1</v>
      </c>
      <c r="H14" s="6">
        <v>1</v>
      </c>
      <c r="I14" s="6">
        <f t="shared" si="0"/>
        <v>0</v>
      </c>
      <c r="J14" s="6"/>
      <c r="K14" s="12"/>
      <c r="L14" s="1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5">
      <c r="A15" s="6">
        <v>10</v>
      </c>
      <c r="B15" s="8" t="str">
        <f>'8'!B15</f>
        <v>TABURIA</v>
      </c>
      <c r="C15" s="8" t="str">
        <f>'8'!C15</f>
        <v>APBN</v>
      </c>
      <c r="D15" s="30">
        <f>'8'!D15</f>
        <v>45261</v>
      </c>
      <c r="E15" s="8" t="str">
        <f>'8'!E15</f>
        <v>Pack</v>
      </c>
      <c r="F15" s="8">
        <f>'8'!F15</f>
        <v>0</v>
      </c>
      <c r="G15" s="6">
        <f>'8'!I15</f>
        <v>22</v>
      </c>
      <c r="H15" s="6">
        <v>2</v>
      </c>
      <c r="I15" s="6">
        <f t="shared" si="0"/>
        <v>20</v>
      </c>
      <c r="J15" s="10"/>
      <c r="K15" s="12"/>
      <c r="L15" s="1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5">
      <c r="A16" s="6">
        <v>11</v>
      </c>
      <c r="B16" s="8">
        <f>'8'!B16</f>
        <v>0</v>
      </c>
      <c r="C16" s="8">
        <f>'8'!C16</f>
        <v>0</v>
      </c>
      <c r="D16" s="8">
        <f>'8'!D16</f>
        <v>0</v>
      </c>
      <c r="E16" s="8">
        <f>'8'!E16</f>
        <v>0</v>
      </c>
      <c r="F16" s="8">
        <f>'8'!F16</f>
        <v>0</v>
      </c>
      <c r="G16" s="6">
        <f>'8'!I16</f>
        <v>0</v>
      </c>
      <c r="H16" s="6"/>
      <c r="I16" s="6"/>
      <c r="J16" s="10"/>
      <c r="K16" s="12"/>
      <c r="L16" s="1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5">
      <c r="A17" s="6">
        <v>12</v>
      </c>
      <c r="B17" s="8">
        <f>'8'!B17</f>
        <v>0</v>
      </c>
      <c r="C17" s="8">
        <f>'8'!C17</f>
        <v>0</v>
      </c>
      <c r="D17" s="8">
        <f>'8'!D17</f>
        <v>0</v>
      </c>
      <c r="E17" s="8">
        <f>'8'!E17</f>
        <v>0</v>
      </c>
      <c r="F17" s="8">
        <f>'8'!F17</f>
        <v>0</v>
      </c>
      <c r="G17" s="6">
        <f>'8'!I17</f>
        <v>0</v>
      </c>
      <c r="H17" s="6"/>
      <c r="I17" s="6"/>
      <c r="J17" s="6"/>
      <c r="K17" s="12"/>
      <c r="L17" s="12"/>
      <c r="M17" s="2"/>
      <c r="N17" s="2"/>
      <c r="O17" s="2"/>
      <c r="P17" s="2"/>
      <c r="Q17" s="2">
        <v>12</v>
      </c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5">
      <c r="A18" s="6">
        <v>13</v>
      </c>
      <c r="B18" s="8">
        <f>'8'!B18</f>
        <v>0</v>
      </c>
      <c r="C18" s="8">
        <f>'8'!C18</f>
        <v>0</v>
      </c>
      <c r="D18" s="8">
        <f>'8'!D18</f>
        <v>0</v>
      </c>
      <c r="E18" s="8">
        <f>'8'!E18</f>
        <v>0</v>
      </c>
      <c r="F18" s="8">
        <f>'8'!F18</f>
        <v>0</v>
      </c>
      <c r="G18" s="6">
        <f>'8'!I18</f>
        <v>0</v>
      </c>
      <c r="H18" s="6"/>
      <c r="I18" s="6"/>
      <c r="J18" s="10"/>
      <c r="K18" s="12"/>
      <c r="L18" s="12"/>
      <c r="M18" s="2"/>
      <c r="N18" s="2"/>
      <c r="O18" s="2"/>
      <c r="P18" s="2"/>
      <c r="Q18" s="2">
        <v>13</v>
      </c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5">
      <c r="A19" s="6">
        <v>14</v>
      </c>
      <c r="B19" s="8">
        <f>'8'!B19</f>
        <v>0</v>
      </c>
      <c r="C19" s="8">
        <f>'8'!C19</f>
        <v>0</v>
      </c>
      <c r="D19" s="8">
        <f>'8'!D19</f>
        <v>0</v>
      </c>
      <c r="E19" s="8">
        <f>'8'!E19</f>
        <v>0</v>
      </c>
      <c r="F19" s="8">
        <f>'8'!F19</f>
        <v>0</v>
      </c>
      <c r="G19" s="6">
        <f>'8'!I19</f>
        <v>0</v>
      </c>
      <c r="H19" s="6"/>
      <c r="I19" s="6"/>
      <c r="J19" s="10"/>
      <c r="K19" s="12"/>
      <c r="L19" s="12"/>
      <c r="M19" s="2"/>
      <c r="N19" s="2"/>
      <c r="O19" s="2"/>
      <c r="P19" s="2"/>
      <c r="Q19" s="2">
        <v>14</v>
      </c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5">
      <c r="A20" s="6">
        <v>15</v>
      </c>
      <c r="B20" s="8">
        <f>'8'!B20</f>
        <v>0</v>
      </c>
      <c r="C20" s="8">
        <f>'8'!C20</f>
        <v>0</v>
      </c>
      <c r="D20" s="8">
        <f>'8'!D20</f>
        <v>0</v>
      </c>
      <c r="E20" s="8">
        <f>'8'!E20</f>
        <v>0</v>
      </c>
      <c r="F20" s="8">
        <f>'8'!F20</f>
        <v>0</v>
      </c>
      <c r="G20" s="6">
        <f>'8'!I20</f>
        <v>0</v>
      </c>
      <c r="H20" s="6"/>
      <c r="I20" s="6"/>
      <c r="J20" s="10"/>
      <c r="K20" s="12"/>
      <c r="L20" s="12"/>
      <c r="M20" s="2"/>
      <c r="N20" s="2"/>
      <c r="O20" s="2"/>
      <c r="P20" s="2"/>
      <c r="Q20" s="2">
        <v>15</v>
      </c>
      <c r="R20" s="2"/>
      <c r="S20" s="2"/>
      <c r="T20" s="2"/>
      <c r="U20" s="2"/>
      <c r="V20" s="2"/>
      <c r="W20" s="2"/>
      <c r="X20" s="2"/>
      <c r="Y20" s="2"/>
      <c r="Z20" s="2"/>
    </row>
    <row r="21" spans="1:26" ht="21.75" customHeight="1" x14ac:dyDescent="0.25">
      <c r="A21" s="6">
        <v>16</v>
      </c>
      <c r="B21" s="8">
        <f>'8'!B21</f>
        <v>0</v>
      </c>
      <c r="C21" s="8">
        <f>'8'!C21</f>
        <v>0</v>
      </c>
      <c r="D21" s="8">
        <f>'8'!D21</f>
        <v>0</v>
      </c>
      <c r="E21" s="8">
        <f>'8'!E21</f>
        <v>0</v>
      </c>
      <c r="F21" s="8">
        <f>'8'!F21</f>
        <v>0</v>
      </c>
      <c r="G21" s="6">
        <f>'8'!I21</f>
        <v>0</v>
      </c>
      <c r="H21" s="6"/>
      <c r="I21" s="6"/>
      <c r="J21" s="6"/>
      <c r="K21" s="8"/>
      <c r="L21" s="8"/>
      <c r="M21" s="2"/>
      <c r="N21" s="2"/>
      <c r="O21" s="2"/>
      <c r="P21" s="2"/>
      <c r="Q21" s="2">
        <v>16</v>
      </c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3"/>
      <c r="B22" s="2"/>
      <c r="C22" s="3"/>
      <c r="D22" s="3"/>
      <c r="E22" s="3"/>
      <c r="F22" s="3"/>
      <c r="G22" s="3"/>
      <c r="H22" s="3"/>
      <c r="I22" s="1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2" t="s">
        <v>38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3">
        <v>1</v>
      </c>
      <c r="B24" s="2" t="s">
        <v>39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3">
        <v>2</v>
      </c>
      <c r="B25" s="2" t="s">
        <v>40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3"/>
      <c r="B28" s="14"/>
      <c r="C28" s="2"/>
      <c r="D28" s="2"/>
      <c r="E28" s="2"/>
      <c r="F28" s="2"/>
      <c r="G28" s="2"/>
      <c r="H28" s="1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4.2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3">
    <mergeCell ref="A1:L1"/>
    <mergeCell ref="A2:L2"/>
    <mergeCell ref="A3:L3"/>
  </mergeCells>
  <pageMargins left="0.7" right="0.7" top="0.75" bottom="0.75" header="0" footer="0"/>
  <pageSetup paperSize="14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FF"/>
    <pageSetUpPr fitToPage="1"/>
  </sheetPr>
  <dimension ref="A1:Z1001"/>
  <sheetViews>
    <sheetView workbookViewId="0">
      <selection sqref="A1:L1"/>
    </sheetView>
  </sheetViews>
  <sheetFormatPr defaultColWidth="14.42578125" defaultRowHeight="15" customHeight="1" x14ac:dyDescent="0.25"/>
  <cols>
    <col min="1" max="1" width="7.140625" customWidth="1"/>
    <col min="2" max="2" width="39.5703125" customWidth="1"/>
    <col min="3" max="3" width="14.7109375" customWidth="1"/>
    <col min="4" max="4" width="13" customWidth="1"/>
    <col min="5" max="5" width="12.42578125" customWidth="1"/>
    <col min="6" max="6" width="13" customWidth="1"/>
    <col min="7" max="7" width="10.85546875" customWidth="1"/>
    <col min="8" max="8" width="18.140625" customWidth="1"/>
    <col min="9" max="9" width="13" customWidth="1"/>
    <col min="10" max="10" width="14.28515625" customWidth="1"/>
    <col min="11" max="11" width="12.42578125" customWidth="1"/>
    <col min="12" max="12" width="16.140625" customWidth="1"/>
    <col min="13" max="16" width="9.140625" customWidth="1"/>
    <col min="17" max="17" width="9.140625" hidden="1" customWidth="1"/>
    <col min="18" max="26" width="9.140625" customWidth="1"/>
  </cols>
  <sheetData>
    <row r="1" spans="1:26" ht="14.2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36" t="s">
        <v>50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5">
      <c r="A6" s="6">
        <f>'9'!A6</f>
        <v>1</v>
      </c>
      <c r="B6" s="6" t="str">
        <f>'9'!B6</f>
        <v>VITAMIN A 100.000 IU</v>
      </c>
      <c r="C6" s="6" t="str">
        <f>'9'!C6</f>
        <v>DAK FISIK</v>
      </c>
      <c r="D6" s="6">
        <f>'9'!D6</f>
        <v>0</v>
      </c>
      <c r="E6" s="6" t="str">
        <f>'9'!E6</f>
        <v>KAPSUL</v>
      </c>
      <c r="F6" s="6"/>
      <c r="G6" s="6">
        <f>'9'!I6</f>
        <v>88</v>
      </c>
      <c r="H6" s="6">
        <v>2</v>
      </c>
      <c r="I6" s="6">
        <f t="shared" ref="I6:I16" si="0">IF(Q6&gt;0,((F6+G6)-H6),"")</f>
        <v>86</v>
      </c>
      <c r="J6" s="7">
        <f>'8'!J6</f>
        <v>0</v>
      </c>
      <c r="K6" s="7">
        <f>'8'!K6</f>
        <v>0</v>
      </c>
      <c r="L6" s="7">
        <f>'8'!L6</f>
        <v>0</v>
      </c>
      <c r="M6" s="2"/>
      <c r="N6" s="2"/>
      <c r="O6" s="2"/>
      <c r="P6" s="2"/>
      <c r="Q6" s="2">
        <v>1</v>
      </c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5">
      <c r="A7" s="6">
        <f>'9'!A7</f>
        <v>2</v>
      </c>
      <c r="B7" s="6" t="str">
        <f>'9'!B7</f>
        <v>VITAMIN A 200.000 IU</v>
      </c>
      <c r="C7" s="6" t="str">
        <f>'9'!C7</f>
        <v>DAK FISIK</v>
      </c>
      <c r="D7" s="6">
        <f>'9'!D7</f>
        <v>2023</v>
      </c>
      <c r="E7" s="6" t="str">
        <f>'9'!E7</f>
        <v>KAPSUL</v>
      </c>
      <c r="F7" s="6"/>
      <c r="G7" s="6">
        <f>'9'!I7</f>
        <v>1007</v>
      </c>
      <c r="H7" s="6">
        <v>13</v>
      </c>
      <c r="I7" s="6">
        <f t="shared" si="0"/>
        <v>994</v>
      </c>
      <c r="J7" s="7"/>
      <c r="K7" s="7">
        <f>'8'!K7</f>
        <v>0</v>
      </c>
      <c r="L7" s="7">
        <f>'8'!L7</f>
        <v>0</v>
      </c>
      <c r="M7" s="2"/>
      <c r="N7" s="2"/>
      <c r="O7" s="2"/>
      <c r="P7" s="2"/>
      <c r="Q7" s="2">
        <v>2</v>
      </c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5">
      <c r="A8" s="6">
        <f>'9'!A8</f>
        <v>3</v>
      </c>
      <c r="B8" s="6" t="str">
        <f>'9'!B8</f>
        <v>TABLET TAMBAH DARAH</v>
      </c>
      <c r="C8" s="6" t="str">
        <f>'9'!C8</f>
        <v>DAK FISIK</v>
      </c>
      <c r="D8" s="6">
        <f>'9'!D8</f>
        <v>2023</v>
      </c>
      <c r="E8" s="6" t="str">
        <f>'9'!E8</f>
        <v>TABLET</v>
      </c>
      <c r="F8" s="6"/>
      <c r="G8" s="6">
        <f>'9'!I8</f>
        <v>25890</v>
      </c>
      <c r="H8" s="6">
        <v>11790</v>
      </c>
      <c r="I8" s="6">
        <f t="shared" si="0"/>
        <v>14100</v>
      </c>
      <c r="J8" s="7">
        <f>'8'!J8</f>
        <v>0</v>
      </c>
      <c r="K8" s="7">
        <f>'8'!K8</f>
        <v>0</v>
      </c>
      <c r="L8" s="7">
        <f>'8'!L8</f>
        <v>0</v>
      </c>
      <c r="M8" s="2"/>
      <c r="N8" s="2"/>
      <c r="O8" s="2"/>
      <c r="P8" s="2"/>
      <c r="Q8" s="2">
        <v>3</v>
      </c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5">
      <c r="A9" s="6">
        <f>'9'!A9</f>
        <v>4</v>
      </c>
      <c r="B9" s="6" t="str">
        <f>'9'!B9</f>
        <v>BISKUIT BALITA</v>
      </c>
      <c r="C9" s="6" t="str">
        <f>'9'!C9</f>
        <v>APBD PROV</v>
      </c>
      <c r="D9" s="6">
        <f>'9'!D9</f>
        <v>2023</v>
      </c>
      <c r="E9" s="6" t="str">
        <f>'9'!E9</f>
        <v>BUNGKUS</v>
      </c>
      <c r="F9" s="6"/>
      <c r="G9" s="6">
        <f>'9'!I9</f>
        <v>0</v>
      </c>
      <c r="H9" s="9"/>
      <c r="I9" s="6">
        <f t="shared" si="0"/>
        <v>0</v>
      </c>
      <c r="J9" s="7">
        <f>'8'!J9</f>
        <v>0</v>
      </c>
      <c r="K9" s="7">
        <f>'8'!K9</f>
        <v>0</v>
      </c>
      <c r="L9" s="7">
        <f>'8'!L9</f>
        <v>0</v>
      </c>
      <c r="M9" s="2"/>
      <c r="N9" s="2"/>
      <c r="O9" s="2"/>
      <c r="P9" s="2"/>
      <c r="Q9" s="2">
        <v>4</v>
      </c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5">
      <c r="A10" s="6">
        <f>'9'!A10</f>
        <v>5</v>
      </c>
      <c r="B10" s="6" t="str">
        <f>'9'!B10</f>
        <v>BISKUIT IBU HAMIL</v>
      </c>
      <c r="C10" s="6" t="str">
        <f>'9'!C10</f>
        <v>APBD PROV</v>
      </c>
      <c r="D10" s="6">
        <f>'9'!D10</f>
        <v>2023</v>
      </c>
      <c r="E10" s="6" t="str">
        <f>'9'!E10</f>
        <v>BUNGKUS</v>
      </c>
      <c r="F10" s="6"/>
      <c r="G10" s="6">
        <f>'9'!I10</f>
        <v>84</v>
      </c>
      <c r="H10" s="9">
        <v>84</v>
      </c>
      <c r="I10" s="6">
        <f t="shared" si="0"/>
        <v>0</v>
      </c>
      <c r="J10" s="7">
        <f>'8'!J10</f>
        <v>0</v>
      </c>
      <c r="K10" s="7">
        <f>'8'!K10</f>
        <v>0</v>
      </c>
      <c r="L10" s="7">
        <f>'8'!L10</f>
        <v>0</v>
      </c>
      <c r="M10" s="2"/>
      <c r="N10" s="2"/>
      <c r="O10" s="2"/>
      <c r="P10" s="2"/>
      <c r="Q10" s="2">
        <v>5</v>
      </c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5">
      <c r="A11" s="6">
        <f>'9'!A11</f>
        <v>6</v>
      </c>
      <c r="B11" s="6" t="str">
        <f>'9'!B11</f>
        <v>LACTOGEN PREMATURE 400gr</v>
      </c>
      <c r="C11" s="6" t="str">
        <f>'9'!C11</f>
        <v>APBDP KOTA MALANG</v>
      </c>
      <c r="D11" s="6">
        <f>'9'!D11</f>
        <v>0</v>
      </c>
      <c r="E11" s="6" t="str">
        <f>'9'!E11</f>
        <v xml:space="preserve">KALENG </v>
      </c>
      <c r="F11" s="6"/>
      <c r="G11" s="6">
        <f>'9'!I11</f>
        <v>51</v>
      </c>
      <c r="H11" s="9">
        <v>6</v>
      </c>
      <c r="I11" s="6">
        <f t="shared" si="0"/>
        <v>45</v>
      </c>
      <c r="J11" s="7">
        <f>'8'!J11</f>
        <v>0</v>
      </c>
      <c r="K11" s="7">
        <f>'8'!K11</f>
        <v>0</v>
      </c>
      <c r="L11" s="7">
        <f>'8'!L11</f>
        <v>0</v>
      </c>
      <c r="M11" s="2"/>
      <c r="N11" s="2"/>
      <c r="O11" s="2"/>
      <c r="P11" s="2"/>
      <c r="Q11" s="2">
        <v>6</v>
      </c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5">
      <c r="A12" s="6">
        <f>'9'!A12</f>
        <v>7</v>
      </c>
      <c r="B12" s="6" t="str">
        <f>'9'!B12</f>
        <v>SUSU FORMULA F 100</v>
      </c>
      <c r="C12" s="6" t="str">
        <f>'9'!C12</f>
        <v>APBD</v>
      </c>
      <c r="D12" s="6">
        <f>'9'!D12</f>
        <v>0</v>
      </c>
      <c r="E12" s="6" t="str">
        <f>'9'!E12</f>
        <v>SACHET</v>
      </c>
      <c r="F12" s="6"/>
      <c r="G12" s="6">
        <f>'9'!I12</f>
        <v>0</v>
      </c>
      <c r="H12" s="9"/>
      <c r="I12" s="6">
        <f t="shared" si="0"/>
        <v>0</v>
      </c>
      <c r="J12" s="7">
        <f>'8'!J12</f>
        <v>0</v>
      </c>
      <c r="K12" s="7">
        <f>'8'!K12</f>
        <v>0</v>
      </c>
      <c r="L12" s="7">
        <f>'8'!L12</f>
        <v>0</v>
      </c>
      <c r="M12" s="2"/>
      <c r="N12" s="2"/>
      <c r="O12" s="2"/>
      <c r="P12" s="2"/>
      <c r="Q12" s="2">
        <v>7</v>
      </c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5">
      <c r="A13" s="6">
        <f>'9'!A13</f>
        <v>8</v>
      </c>
      <c r="B13" s="6" t="str">
        <f>'9'!B13</f>
        <v>IODINE TEST</v>
      </c>
      <c r="C13" s="6" t="str">
        <f>'9'!C13</f>
        <v>APBD</v>
      </c>
      <c r="D13" s="6">
        <f>'9'!D13</f>
        <v>0</v>
      </c>
      <c r="E13" s="6" t="str">
        <f>'9'!E13</f>
        <v>BOTOL</v>
      </c>
      <c r="F13" s="6"/>
      <c r="G13" s="6">
        <f>'9'!I13</f>
        <v>0</v>
      </c>
      <c r="H13" s="6"/>
      <c r="I13" s="6">
        <f t="shared" si="0"/>
        <v>0</v>
      </c>
      <c r="J13" s="7">
        <f>'8'!J13</f>
        <v>0</v>
      </c>
      <c r="K13" s="7">
        <f>'8'!K13</f>
        <v>0</v>
      </c>
      <c r="L13" s="7">
        <f>'8'!L13</f>
        <v>0</v>
      </c>
      <c r="M13" s="2"/>
      <c r="N13" s="2"/>
      <c r="O13" s="2"/>
      <c r="P13" s="2"/>
      <c r="Q13" s="2">
        <v>8</v>
      </c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5">
      <c r="A14" s="6">
        <f>'9'!A14</f>
        <v>9</v>
      </c>
      <c r="B14" s="6" t="str">
        <f>'9'!B14</f>
        <v>PEDIACOMPLETE</v>
      </c>
      <c r="C14" s="6" t="str">
        <f>'9'!C14</f>
        <v>APBDP KOTA MALANG</v>
      </c>
      <c r="D14" s="6">
        <f>'9'!D14</f>
        <v>0</v>
      </c>
      <c r="E14" s="6" t="str">
        <f>'9'!E14</f>
        <v>KALENG</v>
      </c>
      <c r="F14" s="6"/>
      <c r="G14" s="6">
        <f>'9'!I14</f>
        <v>0</v>
      </c>
      <c r="H14" s="6"/>
      <c r="I14" s="6">
        <f t="shared" si="0"/>
        <v>0</v>
      </c>
      <c r="J14" s="7">
        <f>'8'!J14</f>
        <v>0</v>
      </c>
      <c r="K14" s="7">
        <f>'8'!K14</f>
        <v>0</v>
      </c>
      <c r="L14" s="7">
        <f>'8'!L14</f>
        <v>0</v>
      </c>
      <c r="M14" s="2"/>
      <c r="N14" s="2"/>
      <c r="O14" s="2"/>
      <c r="P14" s="2"/>
      <c r="Q14" s="2">
        <v>9</v>
      </c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5">
      <c r="A15" s="6">
        <f>'9'!A15</f>
        <v>10</v>
      </c>
      <c r="B15" s="6" t="str">
        <f>'9'!B15</f>
        <v>TABURIA</v>
      </c>
      <c r="C15" s="6" t="str">
        <f>'9'!C15</f>
        <v>APBN</v>
      </c>
      <c r="D15" s="13">
        <f>'9'!D15</f>
        <v>45261</v>
      </c>
      <c r="E15" s="6" t="str">
        <f>'9'!E15</f>
        <v>Pack</v>
      </c>
      <c r="F15" s="6"/>
      <c r="G15" s="6">
        <f>'9'!I15</f>
        <v>20</v>
      </c>
      <c r="H15" s="6">
        <v>0</v>
      </c>
      <c r="I15" s="6">
        <f t="shared" si="0"/>
        <v>20</v>
      </c>
      <c r="J15" s="7">
        <f>'8'!J15</f>
        <v>0</v>
      </c>
      <c r="K15" s="7">
        <f>'8'!K15</f>
        <v>0</v>
      </c>
      <c r="L15" s="7">
        <f>'8'!L15</f>
        <v>0</v>
      </c>
      <c r="M15" s="2"/>
      <c r="N15" s="2"/>
      <c r="O15" s="2"/>
      <c r="P15" s="2"/>
      <c r="Q15" s="2">
        <v>10</v>
      </c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5">
      <c r="A16" s="6">
        <f>'9'!A16</f>
        <v>11</v>
      </c>
      <c r="B16" s="6">
        <f>'9'!B16</f>
        <v>0</v>
      </c>
      <c r="C16" s="6">
        <f>'9'!C16</f>
        <v>0</v>
      </c>
      <c r="D16" s="6">
        <f>'9'!D16</f>
        <v>0</v>
      </c>
      <c r="E16" s="6">
        <f>'9'!E16</f>
        <v>0</v>
      </c>
      <c r="F16" s="6"/>
      <c r="G16" s="6">
        <f>'9'!I16</f>
        <v>0</v>
      </c>
      <c r="H16" s="6"/>
      <c r="I16" s="6">
        <f t="shared" si="0"/>
        <v>0</v>
      </c>
      <c r="J16" s="7">
        <f>'8'!J16</f>
        <v>0</v>
      </c>
      <c r="K16" s="7">
        <f>'8'!K16</f>
        <v>0</v>
      </c>
      <c r="L16" s="7">
        <f>'8'!L16</f>
        <v>0</v>
      </c>
      <c r="M16" s="2"/>
      <c r="N16" s="2"/>
      <c r="O16" s="2"/>
      <c r="P16" s="2"/>
      <c r="Q16" s="2">
        <v>11</v>
      </c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5">
      <c r="A17" s="6">
        <f>'9'!A17</f>
        <v>12</v>
      </c>
      <c r="B17" s="6">
        <f>'9'!B17</f>
        <v>0</v>
      </c>
      <c r="C17" s="6">
        <f>'9'!C17</f>
        <v>0</v>
      </c>
      <c r="D17" s="6">
        <f>'9'!D17</f>
        <v>0</v>
      </c>
      <c r="E17" s="6">
        <f>'9'!E17</f>
        <v>0</v>
      </c>
      <c r="F17" s="6"/>
      <c r="G17" s="6"/>
      <c r="H17" s="6"/>
      <c r="I17" s="6"/>
      <c r="J17" s="7">
        <f>'8'!J17</f>
        <v>0</v>
      </c>
      <c r="K17" s="7">
        <f>'8'!K17</f>
        <v>0</v>
      </c>
      <c r="L17" s="7">
        <f>'8'!L17</f>
        <v>0</v>
      </c>
      <c r="M17" s="2"/>
      <c r="N17" s="2"/>
      <c r="O17" s="2"/>
      <c r="P17" s="2"/>
      <c r="Q17" s="2">
        <v>12</v>
      </c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5">
      <c r="A18" s="6">
        <f>'9'!A18</f>
        <v>13</v>
      </c>
      <c r="B18" s="6">
        <f>'9'!B18</f>
        <v>0</v>
      </c>
      <c r="C18" s="6">
        <f>'9'!C18</f>
        <v>0</v>
      </c>
      <c r="D18" s="6">
        <f>'9'!D18</f>
        <v>0</v>
      </c>
      <c r="E18" s="6">
        <f>'9'!E18</f>
        <v>0</v>
      </c>
      <c r="F18" s="6"/>
      <c r="G18" s="6"/>
      <c r="H18" s="6"/>
      <c r="I18" s="6"/>
      <c r="J18" s="7">
        <f>'8'!J18</f>
        <v>0</v>
      </c>
      <c r="K18" s="7">
        <f>'8'!K18</f>
        <v>0</v>
      </c>
      <c r="L18" s="7">
        <f>'8'!L18</f>
        <v>0</v>
      </c>
      <c r="M18" s="2"/>
      <c r="N18" s="2"/>
      <c r="O18" s="2"/>
      <c r="P18" s="2"/>
      <c r="Q18" s="2">
        <v>13</v>
      </c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5">
      <c r="A19" s="6">
        <f>'9'!A19</f>
        <v>14</v>
      </c>
      <c r="B19" s="6">
        <f>'9'!B19</f>
        <v>0</v>
      </c>
      <c r="C19" s="6">
        <f>'9'!C19</f>
        <v>0</v>
      </c>
      <c r="D19" s="6">
        <f>'9'!D19</f>
        <v>0</v>
      </c>
      <c r="E19" s="6">
        <f>'9'!E19</f>
        <v>0</v>
      </c>
      <c r="F19" s="6"/>
      <c r="G19" s="6"/>
      <c r="H19" s="6"/>
      <c r="I19" s="6"/>
      <c r="J19" s="7">
        <f>'8'!J19</f>
        <v>0</v>
      </c>
      <c r="K19" s="7">
        <f>'8'!K19</f>
        <v>0</v>
      </c>
      <c r="L19" s="7">
        <f>'8'!L19</f>
        <v>0</v>
      </c>
      <c r="M19" s="2"/>
      <c r="N19" s="2"/>
      <c r="O19" s="2"/>
      <c r="P19" s="2"/>
      <c r="Q19" s="2">
        <v>14</v>
      </c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5">
      <c r="A20" s="6">
        <f>'9'!A20</f>
        <v>15</v>
      </c>
      <c r="B20" s="6">
        <f>'9'!B20</f>
        <v>0</v>
      </c>
      <c r="C20" s="6">
        <f>'9'!C20</f>
        <v>0</v>
      </c>
      <c r="D20" s="6">
        <f>'9'!D20</f>
        <v>0</v>
      </c>
      <c r="E20" s="6">
        <f>'9'!E20</f>
        <v>0</v>
      </c>
      <c r="F20" s="6"/>
      <c r="G20" s="6"/>
      <c r="H20" s="6"/>
      <c r="I20" s="6"/>
      <c r="J20" s="7">
        <f>'8'!J20</f>
        <v>0</v>
      </c>
      <c r="K20" s="7">
        <f>'8'!K20</f>
        <v>0</v>
      </c>
      <c r="L20" s="7">
        <f>'8'!L20</f>
        <v>0</v>
      </c>
      <c r="M20" s="2"/>
      <c r="N20" s="2"/>
      <c r="O20" s="2"/>
      <c r="P20" s="2"/>
      <c r="Q20" s="2">
        <v>15</v>
      </c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25">
      <c r="A21" s="6">
        <f>'9'!A21</f>
        <v>16</v>
      </c>
      <c r="B21" s="6">
        <f>'9'!B21</f>
        <v>0</v>
      </c>
      <c r="C21" s="6">
        <f>'9'!C21</f>
        <v>0</v>
      </c>
      <c r="D21" s="6">
        <f>'9'!D21</f>
        <v>0</v>
      </c>
      <c r="E21" s="6">
        <f>'9'!E21</f>
        <v>0</v>
      </c>
      <c r="F21" s="6"/>
      <c r="G21" s="6"/>
      <c r="H21" s="6"/>
      <c r="I21" s="6"/>
      <c r="J21" s="7">
        <f>'8'!J21</f>
        <v>0</v>
      </c>
      <c r="K21" s="7">
        <f>'8'!K21</f>
        <v>0</v>
      </c>
      <c r="L21" s="7">
        <f>'8'!L21</f>
        <v>0</v>
      </c>
      <c r="M21" s="2"/>
      <c r="N21" s="2"/>
      <c r="O21" s="2"/>
      <c r="P21" s="2"/>
      <c r="Q21" s="2">
        <v>16</v>
      </c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3"/>
      <c r="B22" s="2"/>
      <c r="C22" s="3"/>
      <c r="D22" s="3"/>
      <c r="E22" s="3"/>
      <c r="F22" s="3"/>
      <c r="G22" s="3"/>
      <c r="H22" s="3"/>
      <c r="I22" s="1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2" t="s">
        <v>38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3">
        <v>1</v>
      </c>
      <c r="B24" s="2" t="s">
        <v>39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3">
        <v>2</v>
      </c>
      <c r="B25" s="2" t="s">
        <v>40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3"/>
      <c r="B28" s="14"/>
      <c r="C28" s="2"/>
      <c r="D28" s="2"/>
      <c r="E28" s="2"/>
      <c r="F28" s="2"/>
      <c r="G28" s="2"/>
      <c r="H28" s="1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4.2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3">
    <mergeCell ref="A1:L1"/>
    <mergeCell ref="A2:L2"/>
    <mergeCell ref="A3:L3"/>
  </mergeCells>
  <pageMargins left="0.7" right="0.7" top="0.75" bottom="0.75" header="0" footer="0"/>
  <pageSetup paperSize="14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FF"/>
    <pageSetUpPr fitToPage="1"/>
  </sheetPr>
  <dimension ref="A1:Z997"/>
  <sheetViews>
    <sheetView workbookViewId="0">
      <selection sqref="A1:L1"/>
    </sheetView>
  </sheetViews>
  <sheetFormatPr defaultColWidth="14.42578125" defaultRowHeight="15" customHeight="1" x14ac:dyDescent="0.25"/>
  <cols>
    <col min="1" max="1" width="7.140625" customWidth="1"/>
    <col min="2" max="2" width="32.42578125" customWidth="1"/>
    <col min="3" max="3" width="24.5703125" customWidth="1"/>
    <col min="4" max="4" width="13" customWidth="1"/>
    <col min="5" max="5" width="12.42578125" customWidth="1"/>
    <col min="6" max="6" width="13" customWidth="1"/>
    <col min="7" max="7" width="10.85546875" customWidth="1"/>
    <col min="8" max="8" width="18.140625" customWidth="1"/>
    <col min="9" max="9" width="13" customWidth="1"/>
    <col min="10" max="10" width="14.28515625" customWidth="1"/>
    <col min="11" max="11" width="15.42578125" customWidth="1"/>
    <col min="12" max="12" width="16.140625" customWidth="1"/>
    <col min="13" max="16" width="9.140625" customWidth="1"/>
    <col min="17" max="17" width="9.140625" hidden="1" customWidth="1"/>
    <col min="18" max="26" width="9.140625" customWidth="1"/>
  </cols>
  <sheetData>
    <row r="1" spans="1:26" ht="14.2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36" t="s">
        <v>51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5">
      <c r="A6" s="6">
        <v>1</v>
      </c>
      <c r="B6" s="8" t="str">
        <f>'10'!B6</f>
        <v>VITAMIN A 100.000 IU</v>
      </c>
      <c r="C6" s="8" t="str">
        <f>'10'!C6</f>
        <v>DAK FISIK</v>
      </c>
      <c r="D6" s="8">
        <f>'10'!D6</f>
        <v>0</v>
      </c>
      <c r="E6" s="8" t="str">
        <f>'10'!E6</f>
        <v>KAPSUL</v>
      </c>
      <c r="F6" s="8">
        <f>'10'!F6</f>
        <v>0</v>
      </c>
      <c r="G6" s="6">
        <f>'10'!I6</f>
        <v>86</v>
      </c>
      <c r="H6" s="6">
        <v>0</v>
      </c>
      <c r="I6" s="6">
        <f t="shared" ref="I6:I16" si="0">IF(Q6&gt;0,((F6+G6)-H6),"")</f>
        <v>86</v>
      </c>
      <c r="J6" s="7"/>
      <c r="K6" s="8"/>
      <c r="L6" s="6"/>
      <c r="M6" s="2"/>
      <c r="N6" s="2"/>
      <c r="O6" s="2"/>
      <c r="P6" s="2"/>
      <c r="Q6" s="2">
        <v>1</v>
      </c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5">
      <c r="A7" s="6">
        <v>2</v>
      </c>
      <c r="B7" s="8" t="str">
        <f>'10'!B7</f>
        <v>VITAMIN A 200.000 IU</v>
      </c>
      <c r="C7" s="8" t="str">
        <f>'10'!C7</f>
        <v>DAK FISIK</v>
      </c>
      <c r="D7" s="8">
        <f>'10'!D7</f>
        <v>2023</v>
      </c>
      <c r="E7" s="8" t="str">
        <f>'10'!E7</f>
        <v>KAPSUL</v>
      </c>
      <c r="F7" s="8">
        <f>'10'!F7</f>
        <v>0</v>
      </c>
      <c r="G7" s="6">
        <f>'10'!I7</f>
        <v>994</v>
      </c>
      <c r="H7" s="6">
        <v>4</v>
      </c>
      <c r="I7" s="6">
        <f t="shared" si="0"/>
        <v>990</v>
      </c>
      <c r="J7" s="7"/>
      <c r="K7" s="8"/>
      <c r="L7" s="6"/>
      <c r="M7" s="2"/>
      <c r="N7" s="2"/>
      <c r="O7" s="2"/>
      <c r="P7" s="2"/>
      <c r="Q7" s="2">
        <v>2</v>
      </c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5">
      <c r="A8" s="6">
        <v>3</v>
      </c>
      <c r="B8" s="8" t="str">
        <f>'10'!B8</f>
        <v>TABLET TAMBAH DARAH</v>
      </c>
      <c r="C8" s="8" t="str">
        <f>'10'!C8</f>
        <v>DAK FISIK</v>
      </c>
      <c r="D8" s="8">
        <f>'10'!D8</f>
        <v>2023</v>
      </c>
      <c r="E8" s="8" t="str">
        <f>'10'!E8</f>
        <v>TABLET</v>
      </c>
      <c r="F8" s="8">
        <f>'10'!F8</f>
        <v>0</v>
      </c>
      <c r="G8" s="6">
        <f>'10'!I8</f>
        <v>14100</v>
      </c>
      <c r="H8" s="9">
        <v>2400</v>
      </c>
      <c r="I8" s="6">
        <f t="shared" si="0"/>
        <v>11700</v>
      </c>
      <c r="J8" s="10"/>
      <c r="K8" s="8"/>
      <c r="L8" s="11"/>
      <c r="M8" s="2"/>
      <c r="N8" s="2"/>
      <c r="O8" s="2"/>
      <c r="P8" s="2"/>
      <c r="Q8" s="2">
        <v>3</v>
      </c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5">
      <c r="A9" s="6">
        <v>4</v>
      </c>
      <c r="B9" s="8" t="str">
        <f>'10'!B9</f>
        <v>BISKUIT BALITA</v>
      </c>
      <c r="C9" s="8" t="str">
        <f>'10'!C9</f>
        <v>APBD PROV</v>
      </c>
      <c r="D9" s="8">
        <f>'10'!D9</f>
        <v>2023</v>
      </c>
      <c r="E9" s="8" t="str">
        <f>'10'!E9</f>
        <v>BUNGKUS</v>
      </c>
      <c r="F9" s="8">
        <f>'10'!F9</f>
        <v>0</v>
      </c>
      <c r="G9" s="6">
        <f>'10'!I9</f>
        <v>0</v>
      </c>
      <c r="H9" s="9"/>
      <c r="I9" s="6">
        <f t="shared" si="0"/>
        <v>0</v>
      </c>
      <c r="J9" s="10"/>
      <c r="K9" s="8"/>
      <c r="L9" s="11"/>
      <c r="M9" s="2"/>
      <c r="N9" s="2"/>
      <c r="O9" s="2"/>
      <c r="P9" s="2"/>
      <c r="Q9" s="2">
        <v>6</v>
      </c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5">
      <c r="A10" s="6">
        <v>5</v>
      </c>
      <c r="B10" s="8" t="str">
        <f>'10'!B10</f>
        <v>BISKUIT IBU HAMIL</v>
      </c>
      <c r="C10" s="8" t="str">
        <f>'10'!C10</f>
        <v>APBD PROV</v>
      </c>
      <c r="D10" s="8">
        <f>'10'!D10</f>
        <v>2023</v>
      </c>
      <c r="E10" s="8" t="str">
        <f>'10'!E10</f>
        <v>BUNGKUS</v>
      </c>
      <c r="F10" s="8">
        <f>'10'!F10</f>
        <v>0</v>
      </c>
      <c r="G10" s="6">
        <f>'10'!I10</f>
        <v>0</v>
      </c>
      <c r="H10" s="6"/>
      <c r="I10" s="6">
        <f t="shared" si="0"/>
        <v>0</v>
      </c>
      <c r="J10" s="6"/>
      <c r="K10" s="12"/>
      <c r="L10" s="12"/>
      <c r="M10" s="2"/>
      <c r="N10" s="2"/>
      <c r="O10" s="2"/>
      <c r="P10" s="2"/>
      <c r="Q10" s="2">
        <v>7</v>
      </c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5">
      <c r="A11" s="6">
        <v>6</v>
      </c>
      <c r="B11" s="8" t="str">
        <f>'10'!B11</f>
        <v>LACTOGEN PREMATURE 400gr</v>
      </c>
      <c r="C11" s="8" t="str">
        <f>'10'!C11</f>
        <v>APBDP KOTA MALANG</v>
      </c>
      <c r="D11" s="8">
        <f>'10'!D11</f>
        <v>0</v>
      </c>
      <c r="E11" s="8" t="str">
        <f>'10'!E11</f>
        <v xml:space="preserve">KALENG </v>
      </c>
      <c r="F11" s="8">
        <f>'10'!F11</f>
        <v>0</v>
      </c>
      <c r="G11" s="6">
        <f>'10'!I11</f>
        <v>45</v>
      </c>
      <c r="H11" s="6">
        <v>10</v>
      </c>
      <c r="I11" s="6">
        <f t="shared" si="0"/>
        <v>35</v>
      </c>
      <c r="J11" s="6"/>
      <c r="K11" s="12"/>
      <c r="L11" s="12"/>
      <c r="M11" s="2"/>
      <c r="N11" s="2"/>
      <c r="O11" s="2"/>
      <c r="P11" s="2"/>
      <c r="Q11" s="2">
        <v>8</v>
      </c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5">
      <c r="A12" s="6">
        <v>7</v>
      </c>
      <c r="B12" s="8" t="str">
        <f>'10'!B12</f>
        <v>SUSU FORMULA F 100</v>
      </c>
      <c r="C12" s="8" t="str">
        <f>'10'!C12</f>
        <v>APBD</v>
      </c>
      <c r="D12" s="8">
        <f>'10'!D12</f>
        <v>0</v>
      </c>
      <c r="E12" s="8" t="str">
        <f>'10'!E12</f>
        <v>SACHET</v>
      </c>
      <c r="F12" s="8">
        <f>'10'!F12</f>
        <v>0</v>
      </c>
      <c r="G12" s="6">
        <f>'10'!I12</f>
        <v>0</v>
      </c>
      <c r="H12" s="6"/>
      <c r="I12" s="6">
        <f t="shared" si="0"/>
        <v>0</v>
      </c>
      <c r="J12" s="10"/>
      <c r="K12" s="12"/>
      <c r="L12" s="12"/>
      <c r="M12" s="2"/>
      <c r="N12" s="2"/>
      <c r="O12" s="2"/>
      <c r="P12" s="2"/>
      <c r="Q12" s="2">
        <v>9</v>
      </c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5">
      <c r="A13" s="6">
        <v>8</v>
      </c>
      <c r="B13" s="8" t="str">
        <f>'10'!B13</f>
        <v>IODINE TEST</v>
      </c>
      <c r="C13" s="8" t="str">
        <f>'10'!C13</f>
        <v>APBD</v>
      </c>
      <c r="D13" s="8">
        <f>'10'!D13</f>
        <v>0</v>
      </c>
      <c r="E13" s="8" t="str">
        <f>'10'!E13</f>
        <v>BOTOL</v>
      </c>
      <c r="F13" s="8">
        <f>'10'!F13</f>
        <v>0</v>
      </c>
      <c r="G13" s="6">
        <f>'10'!I13</f>
        <v>0</v>
      </c>
      <c r="H13" s="6"/>
      <c r="I13" s="6">
        <f t="shared" si="0"/>
        <v>0</v>
      </c>
      <c r="J13" s="10"/>
      <c r="K13" s="12"/>
      <c r="L13" s="12"/>
      <c r="M13" s="2"/>
      <c r="N13" s="2"/>
      <c r="O13" s="2"/>
      <c r="P13" s="2"/>
      <c r="Q13" s="2">
        <v>13</v>
      </c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5">
      <c r="A14" s="6">
        <v>9</v>
      </c>
      <c r="B14" s="8" t="str">
        <f>'10'!B14</f>
        <v>PEDIACOMPLETE</v>
      </c>
      <c r="C14" s="8" t="str">
        <f>'10'!C14</f>
        <v>APBDP KOTA MALANG</v>
      </c>
      <c r="D14" s="8">
        <f>'10'!D14</f>
        <v>0</v>
      </c>
      <c r="E14" s="8" t="str">
        <f>'10'!E14</f>
        <v>KALENG</v>
      </c>
      <c r="F14" s="8">
        <f>'10'!F14</f>
        <v>0</v>
      </c>
      <c r="G14" s="6">
        <f>'10'!I14</f>
        <v>0</v>
      </c>
      <c r="H14" s="6"/>
      <c r="I14" s="6">
        <f t="shared" si="0"/>
        <v>0</v>
      </c>
      <c r="J14" s="10"/>
      <c r="K14" s="12"/>
      <c r="L14" s="12"/>
      <c r="M14" s="2"/>
      <c r="N14" s="2"/>
      <c r="O14" s="2"/>
      <c r="P14" s="2"/>
      <c r="Q14" s="2">
        <v>14</v>
      </c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5">
      <c r="A15" s="6">
        <v>10</v>
      </c>
      <c r="B15" s="8" t="str">
        <f>'10'!B15</f>
        <v>TABURIA</v>
      </c>
      <c r="C15" s="8" t="str">
        <f>'10'!C15</f>
        <v>APBN</v>
      </c>
      <c r="D15" s="30">
        <f>'10'!D15</f>
        <v>45261</v>
      </c>
      <c r="E15" s="8" t="str">
        <f>'10'!E15</f>
        <v>Pack</v>
      </c>
      <c r="F15" s="8">
        <f>'10'!F15</f>
        <v>0</v>
      </c>
      <c r="G15" s="6">
        <f>'10'!I15</f>
        <v>20</v>
      </c>
      <c r="H15" s="6">
        <v>2</v>
      </c>
      <c r="I15" s="6">
        <f t="shared" si="0"/>
        <v>18</v>
      </c>
      <c r="J15" s="10"/>
      <c r="K15" s="12"/>
      <c r="L15" s="12"/>
      <c r="M15" s="2"/>
      <c r="N15" s="2"/>
      <c r="O15" s="2"/>
      <c r="P15" s="2"/>
      <c r="Q15" s="2">
        <v>15</v>
      </c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 x14ac:dyDescent="0.25">
      <c r="A16" s="6">
        <v>11</v>
      </c>
      <c r="B16" s="32" t="s">
        <v>52</v>
      </c>
      <c r="C16" s="8" t="s">
        <v>53</v>
      </c>
      <c r="D16" s="33">
        <v>45620</v>
      </c>
      <c r="E16" s="8" t="s">
        <v>54</v>
      </c>
      <c r="F16" s="8">
        <v>222</v>
      </c>
      <c r="G16" s="6">
        <v>0</v>
      </c>
      <c r="H16" s="6">
        <v>0</v>
      </c>
      <c r="I16" s="6">
        <f t="shared" si="0"/>
        <v>222</v>
      </c>
      <c r="J16" s="34">
        <v>45348</v>
      </c>
      <c r="K16" s="35">
        <v>85950</v>
      </c>
      <c r="L16" s="8"/>
      <c r="M16" s="2"/>
      <c r="N16" s="2"/>
      <c r="O16" s="2"/>
      <c r="P16" s="2"/>
      <c r="Q16" s="2">
        <v>16</v>
      </c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 x14ac:dyDescent="0.25">
      <c r="A17" s="6">
        <v>12</v>
      </c>
      <c r="B17" s="8">
        <f>'10'!B17</f>
        <v>0</v>
      </c>
      <c r="C17" s="8">
        <f>'10'!C17</f>
        <v>0</v>
      </c>
      <c r="D17" s="8">
        <f>'10'!D17</f>
        <v>0</v>
      </c>
      <c r="E17" s="8">
        <f>'10'!E17</f>
        <v>0</v>
      </c>
      <c r="F17" s="8">
        <f>'10'!F17</f>
        <v>0</v>
      </c>
      <c r="G17" s="6"/>
      <c r="H17" s="6"/>
      <c r="I17" s="6"/>
      <c r="J17" s="6"/>
      <c r="K17" s="8"/>
      <c r="L17" s="8"/>
      <c r="M17" s="2"/>
      <c r="N17" s="2"/>
      <c r="O17" s="2"/>
      <c r="P17" s="2"/>
      <c r="Q17" s="2">
        <v>17</v>
      </c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25">
      <c r="A18" s="3"/>
      <c r="B18" s="2"/>
      <c r="C18" s="3"/>
      <c r="D18" s="3"/>
      <c r="E18" s="3"/>
      <c r="F18" s="3"/>
      <c r="G18" s="3"/>
      <c r="H18" s="3"/>
      <c r="I18" s="1"/>
      <c r="J18" s="3"/>
      <c r="K18" s="2"/>
      <c r="L18" s="2"/>
      <c r="M18" s="2"/>
      <c r="N18" s="2"/>
      <c r="O18" s="2"/>
      <c r="P18" s="2"/>
      <c r="Q18" s="2">
        <v>18</v>
      </c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25">
      <c r="A19" s="3"/>
      <c r="B19" s="2"/>
      <c r="C19" s="3"/>
      <c r="D19" s="3"/>
      <c r="E19" s="3"/>
      <c r="F19" s="3"/>
      <c r="G19" s="3"/>
      <c r="H19" s="3"/>
      <c r="I19" s="1"/>
      <c r="J19" s="3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25">
      <c r="A20" s="2" t="s">
        <v>38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25">
      <c r="A21" s="3">
        <v>1</v>
      </c>
      <c r="B21" s="2" t="s">
        <v>39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3">
        <v>2</v>
      </c>
      <c r="B22" s="2" t="s">
        <v>40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3"/>
      <c r="B25" s="14"/>
      <c r="C25" s="2"/>
      <c r="D25" s="2"/>
      <c r="E25" s="2"/>
      <c r="F25" s="2"/>
      <c r="G25" s="2"/>
      <c r="H25" s="14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</sheetData>
  <mergeCells count="3">
    <mergeCell ref="A1:L1"/>
    <mergeCell ref="A2:L2"/>
    <mergeCell ref="A3:L3"/>
  </mergeCells>
  <pageMargins left="0.31496062992125984" right="0.55406471981057615" top="0.35433070866141736" bottom="0.35433070866141736" header="0" footer="0"/>
  <pageSetup paperSize="14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FF"/>
    <pageSetUpPr fitToPage="1"/>
  </sheetPr>
  <dimension ref="A1:Z996"/>
  <sheetViews>
    <sheetView workbookViewId="0">
      <selection sqref="A1:L1"/>
    </sheetView>
  </sheetViews>
  <sheetFormatPr defaultColWidth="14.42578125" defaultRowHeight="15" customHeight="1" x14ac:dyDescent="0.25"/>
  <cols>
    <col min="1" max="1" width="7.140625" customWidth="1"/>
    <col min="2" max="2" width="32.42578125" customWidth="1"/>
    <col min="3" max="3" width="23.85546875" customWidth="1"/>
    <col min="4" max="4" width="13" customWidth="1"/>
    <col min="5" max="5" width="12.42578125" customWidth="1"/>
    <col min="6" max="6" width="13" customWidth="1"/>
    <col min="7" max="7" width="10.85546875" customWidth="1"/>
    <col min="8" max="8" width="18.140625" customWidth="1"/>
    <col min="9" max="9" width="13" customWidth="1"/>
    <col min="10" max="10" width="14.28515625" customWidth="1"/>
    <col min="11" max="11" width="12.42578125" customWidth="1"/>
    <col min="12" max="12" width="16.140625" customWidth="1"/>
    <col min="13" max="16" width="9.140625" customWidth="1"/>
    <col min="17" max="17" width="9.140625" hidden="1" customWidth="1"/>
    <col min="18" max="26" width="9.140625" customWidth="1"/>
  </cols>
  <sheetData>
    <row r="1" spans="1:26" ht="14.2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36" t="s">
        <v>55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5">
      <c r="A6" s="6">
        <f>'11'!A6</f>
        <v>1</v>
      </c>
      <c r="B6" s="6" t="str">
        <f>'11'!B6</f>
        <v>VITAMIN A 100.000 IU</v>
      </c>
      <c r="C6" s="6" t="str">
        <f>'11'!C6</f>
        <v>DAK FISIK</v>
      </c>
      <c r="D6" s="6">
        <f>'11'!D6</f>
        <v>0</v>
      </c>
      <c r="E6" s="6" t="str">
        <f>'11'!E6</f>
        <v>KAPSUL</v>
      </c>
      <c r="F6" s="8">
        <f>'11'!F6</f>
        <v>0</v>
      </c>
      <c r="G6" s="6">
        <f>'11'!I6</f>
        <v>86</v>
      </c>
      <c r="H6" s="6">
        <v>0</v>
      </c>
      <c r="I6" s="6">
        <f t="shared" ref="I6:I16" si="0">IF(Q6&gt;0,((F6+G6)-H6),"")</f>
        <v>86</v>
      </c>
      <c r="J6" s="7"/>
      <c r="K6" s="8"/>
      <c r="L6" s="6"/>
      <c r="M6" s="2"/>
      <c r="N6" s="2"/>
      <c r="O6" s="2"/>
      <c r="P6" s="2"/>
      <c r="Q6" s="2">
        <v>1</v>
      </c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5">
      <c r="A7" s="6">
        <f>'11'!A7</f>
        <v>2</v>
      </c>
      <c r="B7" s="6" t="str">
        <f>'11'!B7</f>
        <v>VITAMIN A 200.000 IU</v>
      </c>
      <c r="C7" s="6" t="str">
        <f>'11'!C7</f>
        <v>DAK FISIK</v>
      </c>
      <c r="D7" s="6">
        <f>'11'!D7</f>
        <v>2023</v>
      </c>
      <c r="E7" s="6" t="str">
        <f>'11'!E7</f>
        <v>KAPSUL</v>
      </c>
      <c r="F7" s="8">
        <f>'11'!F7</f>
        <v>0</v>
      </c>
      <c r="G7" s="6">
        <f>'11'!I7</f>
        <v>990</v>
      </c>
      <c r="H7" s="6">
        <v>0</v>
      </c>
      <c r="I7" s="6">
        <f t="shared" si="0"/>
        <v>990</v>
      </c>
      <c r="J7" s="7"/>
      <c r="K7" s="8"/>
      <c r="L7" s="6"/>
      <c r="M7" s="2"/>
      <c r="N7" s="2"/>
      <c r="O7" s="2"/>
      <c r="P7" s="2"/>
      <c r="Q7" s="2">
        <f t="shared" ref="Q7:Q17" si="1">1+Q6</f>
        <v>2</v>
      </c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5">
      <c r="A8" s="6">
        <f>'11'!A8</f>
        <v>3</v>
      </c>
      <c r="B8" s="6" t="str">
        <f>'11'!B8</f>
        <v>TABLET TAMBAH DARAH</v>
      </c>
      <c r="C8" s="6" t="str">
        <f>'11'!C8</f>
        <v>DAK FISIK</v>
      </c>
      <c r="D8" s="6">
        <f>'11'!D8</f>
        <v>2023</v>
      </c>
      <c r="E8" s="6" t="str">
        <f>'11'!E8</f>
        <v>TABLET</v>
      </c>
      <c r="F8" s="8"/>
      <c r="G8" s="6">
        <f>'11'!I8</f>
        <v>11700</v>
      </c>
      <c r="H8" s="6">
        <v>2400</v>
      </c>
      <c r="I8" s="6">
        <f t="shared" si="0"/>
        <v>9300</v>
      </c>
      <c r="J8" s="7"/>
      <c r="K8" s="8"/>
      <c r="L8" s="6"/>
      <c r="M8" s="2"/>
      <c r="N8" s="2"/>
      <c r="O8" s="2"/>
      <c r="P8" s="2"/>
      <c r="Q8" s="2">
        <f t="shared" si="1"/>
        <v>3</v>
      </c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5">
      <c r="A9" s="6">
        <f>'11'!A9</f>
        <v>4</v>
      </c>
      <c r="B9" s="6" t="str">
        <f>'11'!B9</f>
        <v>BISKUIT BALITA</v>
      </c>
      <c r="C9" s="6" t="str">
        <f>'11'!C9</f>
        <v>APBD PROV</v>
      </c>
      <c r="D9" s="6">
        <f>'11'!D9</f>
        <v>2023</v>
      </c>
      <c r="E9" s="6" t="str">
        <f>'11'!E9</f>
        <v>BUNGKUS</v>
      </c>
      <c r="F9" s="8"/>
      <c r="G9" s="6">
        <f>'11'!I9</f>
        <v>0</v>
      </c>
      <c r="H9" s="9"/>
      <c r="I9" s="6">
        <f t="shared" si="0"/>
        <v>0</v>
      </c>
      <c r="J9" s="10"/>
      <c r="K9" s="8"/>
      <c r="L9" s="11"/>
      <c r="M9" s="2"/>
      <c r="N9" s="2"/>
      <c r="O9" s="2"/>
      <c r="P9" s="2"/>
      <c r="Q9" s="2">
        <f t="shared" si="1"/>
        <v>4</v>
      </c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5">
      <c r="A10" s="6">
        <f>'11'!A10</f>
        <v>5</v>
      </c>
      <c r="B10" s="6" t="str">
        <f>'11'!B10</f>
        <v>BISKUIT IBU HAMIL</v>
      </c>
      <c r="C10" s="6" t="str">
        <f>'11'!C10</f>
        <v>APBD PROV</v>
      </c>
      <c r="D10" s="6">
        <f>'11'!D10</f>
        <v>2023</v>
      </c>
      <c r="E10" s="6" t="str">
        <f>'11'!E10</f>
        <v>BUNGKUS</v>
      </c>
      <c r="F10" s="8"/>
      <c r="G10" s="6">
        <f>'11'!I10</f>
        <v>0</v>
      </c>
      <c r="H10" s="9"/>
      <c r="I10" s="6">
        <f t="shared" si="0"/>
        <v>0</v>
      </c>
      <c r="J10" s="10"/>
      <c r="K10" s="8"/>
      <c r="L10" s="11"/>
      <c r="M10" s="2"/>
      <c r="N10" s="2"/>
      <c r="O10" s="2"/>
      <c r="P10" s="2"/>
      <c r="Q10" s="2">
        <f t="shared" si="1"/>
        <v>5</v>
      </c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5">
      <c r="A11" s="6">
        <f>'11'!A11</f>
        <v>6</v>
      </c>
      <c r="B11" s="6" t="str">
        <f>'11'!B11</f>
        <v>LACTOGEN PREMATURE 400gr</v>
      </c>
      <c r="C11" s="6" t="str">
        <f>'11'!C11</f>
        <v>APBDP KOTA MALANG</v>
      </c>
      <c r="D11" s="6">
        <f>'11'!D11</f>
        <v>0</v>
      </c>
      <c r="E11" s="6" t="str">
        <f>'11'!E11</f>
        <v xml:space="preserve">KALENG </v>
      </c>
      <c r="F11" s="8"/>
      <c r="G11" s="6">
        <f>'11'!I11</f>
        <v>35</v>
      </c>
      <c r="H11" s="9">
        <v>6</v>
      </c>
      <c r="I11" s="6">
        <f t="shared" si="0"/>
        <v>29</v>
      </c>
      <c r="J11" s="10"/>
      <c r="K11" s="8"/>
      <c r="L11" s="11"/>
      <c r="M11" s="2"/>
      <c r="N11" s="2"/>
      <c r="O11" s="2"/>
      <c r="P11" s="2"/>
      <c r="Q11" s="2">
        <f t="shared" si="1"/>
        <v>6</v>
      </c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5">
      <c r="A12" s="6">
        <f>'11'!A12</f>
        <v>7</v>
      </c>
      <c r="B12" s="6" t="str">
        <f>'11'!B12</f>
        <v>SUSU FORMULA F 100</v>
      </c>
      <c r="C12" s="6" t="str">
        <f>'11'!C12</f>
        <v>APBD</v>
      </c>
      <c r="D12" s="6">
        <f>'11'!D12</f>
        <v>0</v>
      </c>
      <c r="E12" s="6" t="str">
        <f>'11'!E12</f>
        <v>SACHET</v>
      </c>
      <c r="F12" s="8"/>
      <c r="G12" s="6">
        <f>'11'!I12</f>
        <v>0</v>
      </c>
      <c r="H12" s="9"/>
      <c r="I12" s="6">
        <f t="shared" si="0"/>
        <v>0</v>
      </c>
      <c r="J12" s="10"/>
      <c r="K12" s="8"/>
      <c r="L12" s="11"/>
      <c r="M12" s="2"/>
      <c r="N12" s="2"/>
      <c r="O12" s="2"/>
      <c r="P12" s="2"/>
      <c r="Q12" s="2">
        <f t="shared" si="1"/>
        <v>7</v>
      </c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5">
      <c r="A13" s="6">
        <f>'11'!A13</f>
        <v>8</v>
      </c>
      <c r="B13" s="6" t="str">
        <f>'11'!B13</f>
        <v>IODINE TEST</v>
      </c>
      <c r="C13" s="6" t="str">
        <f>'11'!C13</f>
        <v>APBD</v>
      </c>
      <c r="D13" s="6">
        <f>'11'!D13</f>
        <v>0</v>
      </c>
      <c r="E13" s="6" t="str">
        <f>'11'!E13</f>
        <v>BOTOL</v>
      </c>
      <c r="F13" s="8"/>
      <c r="G13" s="6">
        <f>'11'!I13</f>
        <v>0</v>
      </c>
      <c r="H13" s="6"/>
      <c r="I13" s="6">
        <f t="shared" si="0"/>
        <v>0</v>
      </c>
      <c r="J13" s="6"/>
      <c r="K13" s="12"/>
      <c r="L13" s="12"/>
      <c r="M13" s="2"/>
      <c r="N13" s="2"/>
      <c r="O13" s="2"/>
      <c r="P13" s="2"/>
      <c r="Q13" s="2">
        <f t="shared" si="1"/>
        <v>8</v>
      </c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5">
      <c r="A14" s="6">
        <f>'11'!A14</f>
        <v>9</v>
      </c>
      <c r="B14" s="6" t="str">
        <f>'11'!B14</f>
        <v>PEDIACOMPLETE</v>
      </c>
      <c r="C14" s="6" t="str">
        <f>'11'!C14</f>
        <v>APBDP KOTA MALANG</v>
      </c>
      <c r="D14" s="6">
        <f>'11'!D14</f>
        <v>0</v>
      </c>
      <c r="E14" s="6" t="str">
        <f>'11'!E14</f>
        <v>KALENG</v>
      </c>
      <c r="F14" s="8"/>
      <c r="G14" s="6">
        <f>'11'!I14</f>
        <v>0</v>
      </c>
      <c r="H14" s="6"/>
      <c r="I14" s="6">
        <f t="shared" si="0"/>
        <v>0</v>
      </c>
      <c r="J14" s="6"/>
      <c r="K14" s="12"/>
      <c r="L14" s="12"/>
      <c r="M14" s="2"/>
      <c r="N14" s="2"/>
      <c r="O14" s="2"/>
      <c r="P14" s="2"/>
      <c r="Q14" s="2">
        <f t="shared" si="1"/>
        <v>9</v>
      </c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5">
      <c r="A15" s="6">
        <f>'11'!A15</f>
        <v>10</v>
      </c>
      <c r="B15" s="6" t="str">
        <f>'11'!B15</f>
        <v>TABURIA</v>
      </c>
      <c r="C15" s="6" t="str">
        <f>'11'!C15</f>
        <v>APBN</v>
      </c>
      <c r="D15" s="13">
        <f>'11'!D15</f>
        <v>45261</v>
      </c>
      <c r="E15" s="6" t="str">
        <f>'11'!E15</f>
        <v>Pack</v>
      </c>
      <c r="F15" s="8">
        <v>25</v>
      </c>
      <c r="G15" s="6">
        <f>'11'!I15</f>
        <v>18</v>
      </c>
      <c r="H15" s="6"/>
      <c r="I15" s="6">
        <f t="shared" si="0"/>
        <v>43</v>
      </c>
      <c r="J15" s="10"/>
      <c r="K15" s="12"/>
      <c r="L15" s="12"/>
      <c r="M15" s="2"/>
      <c r="N15" s="2"/>
      <c r="O15" s="2"/>
      <c r="P15" s="2"/>
      <c r="Q15" s="2">
        <f t="shared" si="1"/>
        <v>10</v>
      </c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5">
      <c r="A16" s="6">
        <f>'11'!A16</f>
        <v>11</v>
      </c>
      <c r="B16" s="6" t="str">
        <f>'11'!B16</f>
        <v>SUSU DANGRO NESTLE 400 gr</v>
      </c>
      <c r="C16" s="6" t="str">
        <f>'11'!C16</f>
        <v>DAU dan APBD</v>
      </c>
      <c r="D16" s="34">
        <f>'11'!D16</f>
        <v>45620</v>
      </c>
      <c r="E16" s="6" t="str">
        <f>'11'!E16</f>
        <v>Kotak</v>
      </c>
      <c r="F16" s="8"/>
      <c r="G16" s="6">
        <f>'11'!I16</f>
        <v>222</v>
      </c>
      <c r="H16" s="6">
        <v>0</v>
      </c>
      <c r="I16" s="6">
        <f t="shared" si="0"/>
        <v>222</v>
      </c>
      <c r="J16" s="10"/>
      <c r="K16" s="12"/>
      <c r="L16" s="12"/>
      <c r="M16" s="2"/>
      <c r="N16" s="2"/>
      <c r="O16" s="2"/>
      <c r="P16" s="2"/>
      <c r="Q16" s="2">
        <f t="shared" si="1"/>
        <v>11</v>
      </c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5">
      <c r="A17" s="6">
        <f>'11'!A17</f>
        <v>12</v>
      </c>
      <c r="B17" s="6">
        <f>'11'!B17</f>
        <v>0</v>
      </c>
      <c r="C17" s="6">
        <f>'11'!C17</f>
        <v>0</v>
      </c>
      <c r="D17" s="6">
        <f>'11'!D17</f>
        <v>0</v>
      </c>
      <c r="E17" s="6">
        <f>'11'!E17</f>
        <v>0</v>
      </c>
      <c r="F17" s="8"/>
      <c r="G17" s="6"/>
      <c r="H17" s="6"/>
      <c r="I17" s="6"/>
      <c r="J17" s="6"/>
      <c r="K17" s="12"/>
      <c r="L17" s="12"/>
      <c r="M17" s="2"/>
      <c r="N17" s="2"/>
      <c r="O17" s="2"/>
      <c r="P17" s="2"/>
      <c r="Q17" s="2">
        <f t="shared" si="1"/>
        <v>12</v>
      </c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25">
      <c r="A18" s="3"/>
      <c r="B18" s="2"/>
      <c r="C18" s="3"/>
      <c r="D18" s="3"/>
      <c r="E18" s="3"/>
      <c r="F18" s="3"/>
      <c r="G18" s="3"/>
      <c r="H18" s="3"/>
      <c r="I18" s="1"/>
      <c r="J18" s="3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25">
      <c r="A19" s="2" t="s">
        <v>38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25">
      <c r="A20" s="3">
        <v>1</v>
      </c>
      <c r="B20" s="2" t="s">
        <v>39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25">
      <c r="A21" s="3">
        <v>2</v>
      </c>
      <c r="B21" s="2" t="s">
        <v>40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3"/>
      <c r="B24" s="14"/>
      <c r="C24" s="2"/>
      <c r="D24" s="2"/>
      <c r="E24" s="2"/>
      <c r="F24" s="2"/>
      <c r="G24" s="2"/>
      <c r="H24" s="14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</sheetData>
  <mergeCells count="3">
    <mergeCell ref="A1:L1"/>
    <mergeCell ref="A2:L2"/>
    <mergeCell ref="A3:L3"/>
  </mergeCells>
  <pageMargins left="0.31496062992125984" right="1.1023622047244095" top="0.74803149606299213" bottom="0.74803149606299213" header="0" footer="0"/>
  <pageSetup paperSize="5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satudatapolowijen@outlook.com</cp:lastModifiedBy>
  <dcterms:created xsi:type="dcterms:W3CDTF">2021-01-05T06:30:36Z</dcterms:created>
  <dcterms:modified xsi:type="dcterms:W3CDTF">2025-01-13T02:01:05Z</dcterms:modified>
</cp:coreProperties>
</file>