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DESEMBER2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Y18" i="1"/>
  <c r="X18"/>
  <c r="V18"/>
  <c r="T18"/>
  <c r="R18"/>
  <c r="P18"/>
  <c r="N18"/>
  <c r="L18"/>
  <c r="J18"/>
  <c r="H18" s="1"/>
  <c r="G18" s="1"/>
  <c r="D18"/>
  <c r="W17"/>
  <c r="U17"/>
  <c r="S17"/>
  <c r="Q17"/>
  <c r="O17"/>
  <c r="M17"/>
  <c r="K17"/>
  <c r="H17"/>
  <c r="G17" s="1"/>
  <c r="I17" s="1"/>
  <c r="H16"/>
  <c r="G16" s="1"/>
  <c r="E16"/>
  <c r="F16" s="1"/>
  <c r="W16" s="1"/>
  <c r="H15"/>
  <c r="G15" s="1"/>
  <c r="E15"/>
  <c r="F15" s="1"/>
  <c r="W15" s="1"/>
  <c r="H14"/>
  <c r="G14" s="1"/>
  <c r="E14"/>
  <c r="F14" s="1"/>
  <c r="W14" s="1"/>
  <c r="H13"/>
  <c r="G13" s="1"/>
  <c r="E13"/>
  <c r="E18" s="1"/>
  <c r="I18" l="1"/>
  <c r="I13"/>
  <c r="I15"/>
  <c r="F13"/>
  <c r="W13" s="1"/>
  <c r="I14"/>
  <c r="I16"/>
  <c r="Q13"/>
  <c r="M14"/>
  <c r="Q14"/>
  <c r="U14"/>
  <c r="M15"/>
  <c r="Q15"/>
  <c r="U15"/>
  <c r="M16"/>
  <c r="Q16"/>
  <c r="U16"/>
  <c r="K13"/>
  <c r="S13"/>
  <c r="K14"/>
  <c r="O14"/>
  <c r="S14"/>
  <c r="K15"/>
  <c r="O15"/>
  <c r="S15"/>
  <c r="K16"/>
  <c r="O16"/>
  <c r="S16"/>
  <c r="O13" l="1"/>
  <c r="F18"/>
  <c r="W18" s="1"/>
  <c r="U13"/>
  <c r="M13"/>
  <c r="U18"/>
  <c r="Q18"/>
  <c r="M18"/>
  <c r="K18" l="1"/>
  <c r="O18"/>
  <c r="S18"/>
</calcChain>
</file>

<file path=xl/sharedStrings.xml><?xml version="1.0" encoding="utf-8"?>
<sst xmlns="http://schemas.openxmlformats.org/spreadsheetml/2006/main" count="51" uniqueCount="35">
  <si>
    <t>REVISI ALTERNATIF 1</t>
  </si>
  <si>
    <t>BULAN/TAHUN</t>
  </si>
  <si>
    <t>: DESEMBER / 22</t>
  </si>
  <si>
    <t xml:space="preserve"> </t>
  </si>
  <si>
    <t>NO</t>
  </si>
  <si>
    <t>NAMA PUSKESMAS</t>
  </si>
  <si>
    <t>KELURAHAN</t>
  </si>
  <si>
    <t>JUMLAH PENDUDUK</t>
  </si>
  <si>
    <t>PUS</t>
  </si>
  <si>
    <t>TARGET PESERTA KB BARU</t>
  </si>
  <si>
    <t>KOMULATIF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</si>
  <si>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</si>
  <si>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</si>
  <si>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</si>
  <si>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</si>
  <si>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</si>
  <si>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</si>
  <si>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</si>
  <si>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</si>
  <si>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</si>
  <si>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</si>
  <si>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</si>
  <si>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</si>
  <si>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</si>
  <si>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ARJOWINANGUN</t>
  </si>
  <si>
    <t>Arjowinangun</t>
  </si>
  <si>
    <t>Bumiayu</t>
  </si>
  <si>
    <t>Mergosono</t>
  </si>
  <si>
    <t>Tlogowaru</t>
  </si>
  <si>
    <t>………………..,………………..</t>
  </si>
  <si>
    <t>KEPALA KEPALA PUSKESMAS</t>
  </si>
  <si>
    <t>………………………………</t>
  </si>
  <si>
    <t>NIP.</t>
  </si>
  <si>
    <t>DATA PESERTA KB BARU</t>
  </si>
  <si>
    <t>PUSKESMAS ARJOWINANGUN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</si>
</sst>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0"/>
      <color rgb="FF000000"/>
      <name val="Calibri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b/>
      <sz val="10"/>
      <color theme="1"/>
      <name val="Comic Sans MS"/>
    </font>
    <font>
      <sz val="10"/>
      <name val="Arial"/>
    </font>
    <font>
      <sz val="10"/>
      <color theme="1"/>
      <name val="Comic Sans M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2" fillId="2" borderId="0" xfId="0" applyFont="1" applyFill="1" applyBorder="1" applyAlignment="1"/>
    <xf numFmtId="0" fontId="1" fillId="3" borderId="0" xfId="0" applyFont="1" applyFill="1" applyBorder="1" applyAlignment="1"/>
    <xf numFmtId="0" fontId="0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0" fontId="5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4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0" xfId="0" applyFont="1" applyBorder="1"/>
    <xf numFmtId="0" fontId="0" fillId="0" borderId="0" xfId="0" applyFont="1" applyAlignme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9" xfId="0" applyFont="1" applyBorder="1" applyAlignment="1"/>
    <xf numFmtId="1" fontId="8" fillId="0" borderId="19" xfId="0" applyNumberFormat="1" applyFont="1" applyBorder="1" applyAlignment="1"/>
    <xf numFmtId="164" fontId="8" fillId="0" borderId="19" xfId="0" applyNumberFormat="1" applyFont="1" applyBorder="1" applyAlignment="1"/>
    <xf numFmtId="0" fontId="8" fillId="5" borderId="19" xfId="0" applyFont="1" applyFill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7" xfId="0" applyFont="1" applyBorder="1"/>
    <xf numFmtId="0" fontId="8" fillId="6" borderId="19" xfId="0" applyFont="1" applyFill="1" applyBorder="1" applyAlignment="1"/>
    <xf numFmtId="1" fontId="8" fillId="6" borderId="19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/>
    <xf numFmtId="164" fontId="8" fillId="6" borderId="19" xfId="0" applyNumberFormat="1" applyFont="1" applyFill="1" applyBorder="1" applyAlignment="1"/>
    <xf numFmtId="0" fontId="8" fillId="6" borderId="19" xfId="0" applyFont="1" applyFill="1" applyBorder="1" applyAlignment="1">
      <alignment horizontal="right"/>
    </xf>
    <xf numFmtId="0" fontId="8" fillId="6" borderId="14" xfId="0" applyFont="1" applyFill="1" applyBorder="1" applyAlignment="1">
      <alignment horizontal="right"/>
    </xf>
    <xf numFmtId="0" fontId="8" fillId="6" borderId="13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1" fontId="8" fillId="5" borderId="20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PESERTA%20KB%20BARU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REKAP JAN22"/>
      <sheetName val="FEB22"/>
      <sheetName val="REKAP FEB22 "/>
      <sheetName val="MARET22"/>
      <sheetName val="REKAP MARET22 "/>
      <sheetName val="REKAP JAN-MAR"/>
      <sheetName val="APRIL22 "/>
      <sheetName val="REKAP APRIL22 "/>
      <sheetName val="MEI22"/>
      <sheetName val="REKAP MEI22 "/>
      <sheetName val="JUNI22 "/>
      <sheetName val="REKAP JUNI22 "/>
      <sheetName val="REKAP JANUARI-JUNI"/>
      <sheetName val="JULI22"/>
      <sheetName val="REKAP JULI22"/>
      <sheetName val="AGUSTUS22"/>
      <sheetName val="REKAP AGUSTUS22 "/>
      <sheetName val="SEPTEMBER22"/>
      <sheetName val="REKAP SEPTEMBER22"/>
      <sheetName val="REKAP JANUARI-SEPTEMBER"/>
      <sheetName val="OKTOBER22"/>
      <sheetName val="REKAP OKTOBER22"/>
      <sheetName val="NOVEMBER22"/>
      <sheetName val="REKAP NOVEMBER22 "/>
      <sheetName val="DESEMBER22"/>
      <sheetName val="REKAP DESEMBER22 "/>
      <sheetName val="REKAP JAN-DESEMBER2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6">
          <cell r="G56">
            <v>130</v>
          </cell>
        </row>
        <row r="57">
          <cell r="G57">
            <v>171</v>
          </cell>
        </row>
        <row r="58">
          <cell r="G58">
            <v>108</v>
          </cell>
        </row>
        <row r="59">
          <cell r="G59">
            <v>113</v>
          </cell>
        </row>
        <row r="60">
          <cell r="G60">
            <v>0</v>
          </cell>
        </row>
        <row r="61">
          <cell r="G61">
            <v>522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13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24" sqref="B24"/>
    </sheetView>
  </sheetViews>
  <sheetFormatPr defaultColWidth="12.5703125" defaultRowHeight="15" customHeight="1"/>
  <cols>
    <col min="1" max="1" width="4" style="4" customWidth="1"/>
    <col min="2" max="2" width="34" style="4" customWidth="1"/>
    <col min="3" max="3" width="22.7109375" style="4" customWidth="1"/>
    <col min="4" max="4" width="13.28515625" style="4" customWidth="1"/>
    <col min="5" max="5" width="10.140625" style="4" customWidth="1"/>
    <col min="6" max="7" width="16.28515625" style="4" customWidth="1"/>
    <col min="8" max="8" width="8.5703125" style="4" customWidth="1"/>
    <col min="9" max="9" width="11.5703125" style="4" customWidth="1"/>
    <col min="10" max="10" width="8.140625" style="4" customWidth="1"/>
    <col min="11" max="11" width="9.85546875" style="4" customWidth="1"/>
    <col min="12" max="12" width="8.7109375" style="4" customWidth="1"/>
    <col min="13" max="13" width="9.28515625" style="4" customWidth="1"/>
    <col min="14" max="14" width="7.5703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28515625" style="4" customWidth="1"/>
    <col min="24" max="25" width="8" style="4" hidden="1" customWidth="1"/>
    <col min="26" max="27" width="8" style="4" customWidth="1"/>
    <col min="28" max="16384" width="12.5703125" style="4"/>
  </cols>
  <sheetData>
    <row r="1" spans="1:25" ht="15.75" customHeight="1">
      <c r="A1" s="1" t="s">
        <v>33</v>
      </c>
      <c r="B1" s="1"/>
      <c r="C1" s="1"/>
      <c r="D1" s="1"/>
      <c r="E1" s="1"/>
      <c r="F1" s="2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 customHeight="1">
      <c r="A2" s="1" t="s">
        <v>34</v>
      </c>
      <c r="B2" s="1"/>
      <c r="C2" s="1"/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 customHeight="1">
      <c r="A3" s="1" t="s">
        <v>1</v>
      </c>
      <c r="B3" s="1"/>
      <c r="C3" s="5" t="s">
        <v>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ht="15.75" customHeight="1">
      <c r="A4" s="1"/>
      <c r="B4" s="1"/>
      <c r="C4" s="5"/>
      <c r="D4" s="5"/>
      <c r="F4" s="7" t="s">
        <v>3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ht="13.5" customHeight="1">
      <c r="A5" s="8" t="s">
        <v>4</v>
      </c>
      <c r="B5" s="9" t="s">
        <v>5</v>
      </c>
      <c r="C5" s="10" t="s">
        <v>6</v>
      </c>
      <c r="D5" s="11" t="s">
        <v>7</v>
      </c>
      <c r="E5" s="9" t="s">
        <v>8</v>
      </c>
      <c r="F5" s="9" t="s">
        <v>9</v>
      </c>
      <c r="G5" s="9" t="s">
        <v>10</v>
      </c>
      <c r="H5" s="10" t="s">
        <v>11</v>
      </c>
      <c r="I5" s="12"/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2"/>
    </row>
    <row r="6" spans="1:25" ht="7.5" customHeight="1">
      <c r="A6" s="15"/>
      <c r="B6" s="15"/>
      <c r="C6" s="16"/>
      <c r="D6" s="17"/>
      <c r="E6" s="15"/>
      <c r="F6" s="15"/>
      <c r="G6" s="15"/>
      <c r="H6" s="16"/>
      <c r="I6" s="18"/>
      <c r="J6" s="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8"/>
    </row>
    <row r="7" spans="1:25" ht="13.5" hidden="1" customHeight="1">
      <c r="A7" s="15"/>
      <c r="B7" s="15"/>
      <c r="C7" s="16"/>
      <c r="D7" s="17"/>
      <c r="E7" s="15"/>
      <c r="F7" s="15"/>
      <c r="G7" s="15"/>
      <c r="H7" s="21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2"/>
    </row>
    <row r="8" spans="1:25" ht="16.5" customHeight="1">
      <c r="A8" s="15"/>
      <c r="B8" s="15"/>
      <c r="C8" s="16"/>
      <c r="D8" s="17"/>
      <c r="E8" s="15"/>
      <c r="F8" s="15"/>
      <c r="G8" s="15"/>
      <c r="H8" s="8" t="s">
        <v>12</v>
      </c>
      <c r="I8" s="8" t="s">
        <v>13</v>
      </c>
      <c r="J8" s="24" t="s">
        <v>14</v>
      </c>
      <c r="K8" s="25"/>
      <c r="L8" s="24" t="s">
        <v>15</v>
      </c>
      <c r="M8" s="25"/>
      <c r="N8" s="24" t="s">
        <v>16</v>
      </c>
      <c r="O8" s="25"/>
      <c r="P8" s="24" t="s">
        <v>17</v>
      </c>
      <c r="Q8" s="25"/>
      <c r="R8" s="24" t="s">
        <v>18</v>
      </c>
      <c r="S8" s="25"/>
      <c r="T8" s="24" t="s">
        <v>19</v>
      </c>
      <c r="U8" s="25"/>
      <c r="V8" s="24" t="s">
        <v>20</v>
      </c>
      <c r="W8" s="25"/>
      <c r="X8" s="24" t="s">
        <v>21</v>
      </c>
      <c r="Y8" s="25"/>
    </row>
    <row r="9" spans="1:25" ht="12.75" customHeight="1">
      <c r="A9" s="15"/>
      <c r="B9" s="15"/>
      <c r="C9" s="16"/>
      <c r="D9" s="17"/>
      <c r="E9" s="15"/>
      <c r="F9" s="15"/>
      <c r="G9" s="15"/>
      <c r="H9" s="15"/>
      <c r="I9" s="15"/>
      <c r="J9" s="8" t="s">
        <v>12</v>
      </c>
      <c r="K9" s="8" t="s">
        <v>13</v>
      </c>
      <c r="L9" s="8" t="s">
        <v>12</v>
      </c>
      <c r="M9" s="8" t="s">
        <v>13</v>
      </c>
      <c r="N9" s="8" t="s">
        <v>12</v>
      </c>
      <c r="O9" s="8" t="s">
        <v>13</v>
      </c>
      <c r="P9" s="8" t="s">
        <v>12</v>
      </c>
      <c r="Q9" s="8" t="s">
        <v>13</v>
      </c>
      <c r="R9" s="8" t="s">
        <v>12</v>
      </c>
      <c r="S9" s="8" t="s">
        <v>13</v>
      </c>
      <c r="T9" s="8" t="s">
        <v>12</v>
      </c>
      <c r="U9" s="8" t="s">
        <v>13</v>
      </c>
      <c r="V9" s="8" t="s">
        <v>12</v>
      </c>
      <c r="W9" s="8" t="s">
        <v>13</v>
      </c>
      <c r="X9" s="8" t="s">
        <v>12</v>
      </c>
      <c r="Y9" s="8" t="s">
        <v>13</v>
      </c>
    </row>
    <row r="10" spans="1:25" ht="12.75" customHeight="1">
      <c r="A10" s="15"/>
      <c r="B10" s="15"/>
      <c r="C10" s="16"/>
      <c r="D10" s="17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3.5" customHeight="1" thickBot="1">
      <c r="A11" s="26"/>
      <c r="B11" s="26"/>
      <c r="C11" s="16"/>
      <c r="D11" s="27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.5" customHeight="1" thickBot="1">
      <c r="A12" s="28">
        <v>1</v>
      </c>
      <c r="B12" s="28">
        <v>2</v>
      </c>
      <c r="C12" s="29">
        <v>3</v>
      </c>
      <c r="D12" s="28">
        <v>4</v>
      </c>
      <c r="E12" s="28">
        <v>5</v>
      </c>
      <c r="F12" s="29">
        <v>6</v>
      </c>
      <c r="G12" s="28"/>
      <c r="H12" s="28">
        <v>8</v>
      </c>
      <c r="I12" s="28">
        <v>9</v>
      </c>
      <c r="J12" s="28">
        <v>10</v>
      </c>
      <c r="K12" s="28">
        <v>11</v>
      </c>
      <c r="L12" s="29">
        <v>12</v>
      </c>
      <c r="M12" s="28">
        <v>13</v>
      </c>
      <c r="N12" s="28">
        <v>14</v>
      </c>
      <c r="O12" s="28">
        <v>15</v>
      </c>
      <c r="P12" s="29">
        <v>16</v>
      </c>
      <c r="Q12" s="28">
        <v>17</v>
      </c>
      <c r="R12" s="28">
        <v>18</v>
      </c>
      <c r="S12" s="28">
        <v>19</v>
      </c>
      <c r="T12" s="28">
        <v>20</v>
      </c>
      <c r="U12" s="28">
        <v>21</v>
      </c>
      <c r="V12" s="28">
        <v>22</v>
      </c>
      <c r="W12" s="28">
        <v>23</v>
      </c>
      <c r="X12" s="28">
        <v>24</v>
      </c>
      <c r="Y12" s="28">
        <v>25</v>
      </c>
    </row>
    <row r="13" spans="1:25" ht="15.75" customHeight="1" thickTop="1">
      <c r="A13" s="30">
        <v>9</v>
      </c>
      <c r="B13" s="31" t="s">
        <v>24</v>
      </c>
      <c r="C13" s="49" t="s">
        <v>25</v>
      </c>
      <c r="D13" s="33">
        <v>11997</v>
      </c>
      <c r="E13" s="33">
        <f t="shared" ref="E13:E16" si="0">D13*17%</f>
        <v>2039.4900000000002</v>
      </c>
      <c r="F13" s="33">
        <f t="shared" ref="F13:F16" si="1">10%*E13</f>
        <v>203.94900000000004</v>
      </c>
      <c r="G13" s="33">
        <f>[1]NOVEMBER22!G56+H13</f>
        <v>132</v>
      </c>
      <c r="H13" s="33">
        <f t="shared" ref="H13:H18" si="2">J13+L13+N13+P13+R13+T13+V13</f>
        <v>2</v>
      </c>
      <c r="I13" s="34">
        <f t="shared" ref="I13:I18" si="3">G13/E13%</f>
        <v>6.4722062868658332</v>
      </c>
      <c r="J13" s="47">
        <v>0</v>
      </c>
      <c r="K13" s="36">
        <f t="shared" ref="K13:K18" si="4">J13/F13%</f>
        <v>0</v>
      </c>
      <c r="L13" s="48">
        <v>0</v>
      </c>
      <c r="M13" s="37">
        <f t="shared" ref="M13:M18" si="5">L13/F13%</f>
        <v>0</v>
      </c>
      <c r="N13" s="47">
        <v>1</v>
      </c>
      <c r="O13" s="38">
        <f t="shared" ref="O13:O18" si="6">N13/F13%</f>
        <v>0.49031865809589648</v>
      </c>
      <c r="P13" s="47">
        <v>0</v>
      </c>
      <c r="Q13" s="38">
        <f t="shared" ref="Q13:Q18" si="7">P13/F13%</f>
        <v>0</v>
      </c>
      <c r="R13" s="47">
        <v>1</v>
      </c>
      <c r="S13" s="38">
        <f t="shared" ref="S13:S18" si="8">R13/F13%</f>
        <v>0.49031865809589648</v>
      </c>
      <c r="T13" s="47">
        <v>0</v>
      </c>
      <c r="U13" s="38">
        <f t="shared" ref="U13:U18" si="9">T13/F13%</f>
        <v>0</v>
      </c>
      <c r="V13" s="47">
        <v>0</v>
      </c>
      <c r="W13" s="37">
        <f t="shared" ref="W13:W18" si="10">V13/F13%</f>
        <v>0</v>
      </c>
      <c r="X13" s="32"/>
      <c r="Y13" s="32"/>
    </row>
    <row r="14" spans="1:25" ht="15" customHeight="1">
      <c r="A14" s="15"/>
      <c r="B14" s="15"/>
      <c r="C14" s="49" t="s">
        <v>26</v>
      </c>
      <c r="D14" s="33">
        <v>20516</v>
      </c>
      <c r="E14" s="33">
        <f t="shared" si="0"/>
        <v>3487.7200000000003</v>
      </c>
      <c r="F14" s="33">
        <f t="shared" si="1"/>
        <v>348.77200000000005</v>
      </c>
      <c r="G14" s="33">
        <f>[1]NOVEMBER22!G57+H14</f>
        <v>178</v>
      </c>
      <c r="H14" s="32">
        <f t="shared" si="2"/>
        <v>7</v>
      </c>
      <c r="I14" s="34">
        <f t="shared" si="3"/>
        <v>5.1036207034968397</v>
      </c>
      <c r="J14" s="35">
        <v>0</v>
      </c>
      <c r="K14" s="36">
        <f t="shared" si="4"/>
        <v>0</v>
      </c>
      <c r="L14" s="35">
        <v>0</v>
      </c>
      <c r="M14" s="37">
        <f t="shared" si="5"/>
        <v>0</v>
      </c>
      <c r="N14" s="35">
        <v>2</v>
      </c>
      <c r="O14" s="38">
        <f t="shared" si="6"/>
        <v>0.57344052848279103</v>
      </c>
      <c r="P14" s="35">
        <v>1</v>
      </c>
      <c r="Q14" s="38">
        <f t="shared" si="7"/>
        <v>0.28672026424139552</v>
      </c>
      <c r="R14" s="35">
        <v>2</v>
      </c>
      <c r="S14" s="38">
        <f t="shared" si="8"/>
        <v>0.57344052848279103</v>
      </c>
      <c r="T14" s="35">
        <v>2</v>
      </c>
      <c r="U14" s="38">
        <f t="shared" si="9"/>
        <v>0.57344052848279103</v>
      </c>
      <c r="V14" s="35">
        <v>0</v>
      </c>
      <c r="W14" s="37">
        <f t="shared" si="10"/>
        <v>0</v>
      </c>
      <c r="X14" s="32"/>
      <c r="Y14" s="32"/>
    </row>
    <row r="15" spans="1:25" ht="15" customHeight="1">
      <c r="A15" s="15"/>
      <c r="B15" s="15"/>
      <c r="C15" s="49" t="s">
        <v>27</v>
      </c>
      <c r="D15" s="33">
        <v>19023</v>
      </c>
      <c r="E15" s="33">
        <f t="shared" si="0"/>
        <v>3233.9100000000003</v>
      </c>
      <c r="F15" s="33">
        <f t="shared" si="1"/>
        <v>323.39100000000008</v>
      </c>
      <c r="G15" s="33">
        <f>[1]NOVEMBER22!G58+H15</f>
        <v>108</v>
      </c>
      <c r="H15" s="32">
        <f t="shared" si="2"/>
        <v>0</v>
      </c>
      <c r="I15" s="34">
        <f t="shared" si="3"/>
        <v>3.339610564301418</v>
      </c>
      <c r="J15" s="35">
        <v>0</v>
      </c>
      <c r="K15" s="36">
        <f t="shared" si="4"/>
        <v>0</v>
      </c>
      <c r="L15" s="35">
        <v>0</v>
      </c>
      <c r="M15" s="37">
        <f t="shared" si="5"/>
        <v>0</v>
      </c>
      <c r="N15" s="35">
        <v>0</v>
      </c>
      <c r="O15" s="38">
        <f t="shared" si="6"/>
        <v>0</v>
      </c>
      <c r="P15" s="35">
        <v>0</v>
      </c>
      <c r="Q15" s="38">
        <f t="shared" si="7"/>
        <v>0</v>
      </c>
      <c r="R15" s="35">
        <v>0</v>
      </c>
      <c r="S15" s="38">
        <f t="shared" si="8"/>
        <v>0</v>
      </c>
      <c r="T15" s="35">
        <v>0</v>
      </c>
      <c r="U15" s="38">
        <f t="shared" si="9"/>
        <v>0</v>
      </c>
      <c r="V15" s="35">
        <v>0</v>
      </c>
      <c r="W15" s="37">
        <f t="shared" si="10"/>
        <v>0</v>
      </c>
      <c r="X15" s="32"/>
      <c r="Y15" s="32"/>
    </row>
    <row r="16" spans="1:25" ht="15" customHeight="1">
      <c r="A16" s="15"/>
      <c r="B16" s="15"/>
      <c r="C16" s="49" t="s">
        <v>28</v>
      </c>
      <c r="D16" s="33">
        <v>7174</v>
      </c>
      <c r="E16" s="33">
        <f t="shared" si="0"/>
        <v>1219.5800000000002</v>
      </c>
      <c r="F16" s="33">
        <f t="shared" si="1"/>
        <v>121.95800000000003</v>
      </c>
      <c r="G16" s="33">
        <f>[1]NOVEMBER22!G59+H16</f>
        <v>114</v>
      </c>
      <c r="H16" s="32">
        <f t="shared" si="2"/>
        <v>1</v>
      </c>
      <c r="I16" s="34">
        <f t="shared" si="3"/>
        <v>9.3474802800964252</v>
      </c>
      <c r="J16" s="35">
        <v>0</v>
      </c>
      <c r="K16" s="36">
        <f t="shared" si="4"/>
        <v>0</v>
      </c>
      <c r="L16" s="35">
        <v>0</v>
      </c>
      <c r="M16" s="37">
        <f t="shared" si="5"/>
        <v>0</v>
      </c>
      <c r="N16" s="35">
        <v>0</v>
      </c>
      <c r="O16" s="38">
        <f t="shared" si="6"/>
        <v>0</v>
      </c>
      <c r="P16" s="35">
        <v>1</v>
      </c>
      <c r="Q16" s="38">
        <f t="shared" si="7"/>
        <v>0.81995441053477403</v>
      </c>
      <c r="R16" s="35">
        <v>0</v>
      </c>
      <c r="S16" s="38">
        <f t="shared" si="8"/>
        <v>0</v>
      </c>
      <c r="T16" s="35">
        <v>0</v>
      </c>
      <c r="U16" s="38">
        <f t="shared" si="9"/>
        <v>0</v>
      </c>
      <c r="V16" s="35">
        <v>0</v>
      </c>
      <c r="W16" s="37">
        <f t="shared" si="10"/>
        <v>0</v>
      </c>
      <c r="X16" s="32"/>
      <c r="Y16" s="32"/>
    </row>
    <row r="17" spans="1:25" ht="15" customHeight="1">
      <c r="A17" s="15"/>
      <c r="B17" s="15"/>
      <c r="C17" s="49" t="s">
        <v>22</v>
      </c>
      <c r="D17" s="33"/>
      <c r="E17" s="33"/>
      <c r="F17" s="33"/>
      <c r="G17" s="33">
        <f>[1]NOVEMBER22!G60+H17</f>
        <v>0</v>
      </c>
      <c r="H17" s="32">
        <f t="shared" si="2"/>
        <v>0</v>
      </c>
      <c r="I17" s="34" t="e">
        <f t="shared" si="3"/>
        <v>#DIV/0!</v>
      </c>
      <c r="J17" s="35"/>
      <c r="K17" s="36" t="e">
        <f t="shared" si="4"/>
        <v>#DIV/0!</v>
      </c>
      <c r="L17" s="35"/>
      <c r="M17" s="37" t="e">
        <f t="shared" si="5"/>
        <v>#DIV/0!</v>
      </c>
      <c r="N17" s="35"/>
      <c r="O17" s="38" t="e">
        <f t="shared" si="6"/>
        <v>#DIV/0!</v>
      </c>
      <c r="P17" s="35"/>
      <c r="Q17" s="38" t="e">
        <f t="shared" si="7"/>
        <v>#DIV/0!</v>
      </c>
      <c r="R17" s="35"/>
      <c r="S17" s="38" t="e">
        <f t="shared" si="8"/>
        <v>#DIV/0!</v>
      </c>
      <c r="T17" s="35"/>
      <c r="U17" s="38" t="e">
        <f t="shared" si="9"/>
        <v>#DIV/0!</v>
      </c>
      <c r="V17" s="35"/>
      <c r="W17" s="37" t="e">
        <f t="shared" si="10"/>
        <v>#DIV/0!</v>
      </c>
      <c r="X17" s="32"/>
      <c r="Y17" s="32"/>
    </row>
    <row r="18" spans="1:25" ht="15" customHeight="1">
      <c r="A18" s="39"/>
      <c r="B18" s="39"/>
      <c r="C18" s="40" t="s">
        <v>23</v>
      </c>
      <c r="D18" s="42">
        <f t="shared" ref="D18:F18" si="11">SUM(D13:D17)</f>
        <v>58710</v>
      </c>
      <c r="E18" s="42">
        <f t="shared" si="11"/>
        <v>9980.7000000000007</v>
      </c>
      <c r="F18" s="42">
        <f t="shared" si="11"/>
        <v>998.07000000000016</v>
      </c>
      <c r="G18" s="42">
        <f>[1]NOVEMBER22!G61+H18</f>
        <v>532</v>
      </c>
      <c r="H18" s="42">
        <f t="shared" si="2"/>
        <v>10</v>
      </c>
      <c r="I18" s="43">
        <f t="shared" si="3"/>
        <v>5.3302874547877401</v>
      </c>
      <c r="J18" s="44">
        <f>SUM(J13:J17)</f>
        <v>0</v>
      </c>
      <c r="K18" s="45">
        <f t="shared" si="4"/>
        <v>0</v>
      </c>
      <c r="L18" s="41">
        <f>SUM(L13:L17)</f>
        <v>0</v>
      </c>
      <c r="M18" s="44">
        <f t="shared" si="5"/>
        <v>0</v>
      </c>
      <c r="N18" s="44">
        <f>SUM(N13:N17)</f>
        <v>3</v>
      </c>
      <c r="O18" s="46">
        <f t="shared" si="6"/>
        <v>0.30058011963088754</v>
      </c>
      <c r="P18" s="44">
        <f>SUM(P13:P17)</f>
        <v>2</v>
      </c>
      <c r="Q18" s="46">
        <f t="shared" si="7"/>
        <v>0.2003867464205917</v>
      </c>
      <c r="R18" s="44">
        <f>SUM(R13:R17)</f>
        <v>3</v>
      </c>
      <c r="S18" s="46">
        <f t="shared" si="8"/>
        <v>0.30058011963088754</v>
      </c>
      <c r="T18" s="44">
        <f>SUM(T13:T17)</f>
        <v>2</v>
      </c>
      <c r="U18" s="46">
        <f t="shared" si="9"/>
        <v>0.2003867464205917</v>
      </c>
      <c r="V18" s="44">
        <f>SUM(V13:V17)</f>
        <v>0</v>
      </c>
      <c r="W18" s="44">
        <f t="shared" si="10"/>
        <v>0</v>
      </c>
      <c r="X18" s="40">
        <f t="shared" ref="X18:Y18" si="12">SUM(X13:X17)</f>
        <v>0</v>
      </c>
      <c r="Y18" s="40">
        <f t="shared" si="12"/>
        <v>0</v>
      </c>
    </row>
    <row r="19" spans="1:25" ht="12.75" customHeight="1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5" ht="12.75" customHeight="1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5" ht="12.75" customHeight="1"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ht="12.75" customHeight="1"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5" ht="12.75" customHeight="1"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5" ht="12.75" customHeight="1"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5" ht="12.75" customHeight="1"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5" ht="12.75" customHeight="1"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5" ht="12.75" customHeight="1"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5" ht="12.75" customHeight="1"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5" ht="12.75" customHeight="1"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5" ht="12.75" customHeight="1"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5" ht="12.75" customHeight="1"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5" ht="12.75" customHeight="1"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8:23" ht="12.75" customHeight="1"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8:23" ht="12.75" customHeight="1"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8:23" ht="12.75" customHeight="1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8:23" ht="12.75" customHeight="1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8:23" ht="12.75" customHeight="1"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8:23" ht="12.75" customHeight="1"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8:23" ht="12.75" customHeight="1"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8:23" ht="12.75" customHeight="1"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8:23" ht="12.75" customHeight="1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8:23" ht="12.75" customHeight="1"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8:23" ht="12.75" customHeight="1"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8:23" ht="12.75" customHeight="1"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8:23" ht="12.75" customHeight="1"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 t="s">
        <v>29</v>
      </c>
    </row>
    <row r="46" spans="8:23" ht="12.75" customHeight="1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 t="s">
        <v>30</v>
      </c>
    </row>
    <row r="47" spans="8:23" ht="12.75" customHeight="1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8:23" ht="12.75" customHeight="1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 t="s">
        <v>31</v>
      </c>
    </row>
    <row r="49" spans="8:23" ht="12.75" customHeight="1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 t="s">
        <v>32</v>
      </c>
    </row>
    <row r="50" spans="8:23" ht="12.75" customHeight="1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8:23" ht="12.75" customHeight="1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8:23" ht="12.75" customHeight="1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8:23" ht="12.75" customHeight="1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8:23" ht="12.75" customHeight="1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8:23" ht="12.75" customHeight="1"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8:23" ht="12.75" customHeight="1"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8:23" ht="12.75" customHeight="1"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8:23" ht="12.75" customHeight="1"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8:23" ht="12.75" customHeight="1"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8:23" ht="12.75" customHeight="1"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8:23" ht="12.75" customHeight="1"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8:23" ht="12.75" customHeight="1"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8:23" ht="12.75" customHeight="1"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8:23" ht="12.75" customHeight="1"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8:23" ht="12.75" customHeight="1"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8:23" ht="12.75" customHeight="1"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8:23" ht="12.75" customHeight="1"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8:23" ht="12.75" customHeight="1"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8:23" ht="12.75" customHeight="1"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8:23" ht="12.75" customHeight="1"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8:23" ht="12.75" customHeight="1"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8:23" ht="12.75" customHeight="1"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8:23" ht="12.75" customHeight="1"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8:23" ht="12.75" customHeight="1"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8:23" ht="12.75" customHeight="1"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8:23" ht="12.75" customHeight="1"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8:23" ht="12.75" customHeight="1"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8:23" ht="12.75" customHeight="1"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8:23" ht="12.75" customHeight="1"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8:23" ht="12.75" customHeight="1"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8:23" ht="12.75" customHeight="1"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8:23" ht="12.75" customHeight="1"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8:23" ht="12.75" customHeight="1"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8:23" ht="12.75" customHeight="1"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8:23" ht="12.75" customHeight="1"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8:23" ht="12.75" customHeight="1"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8:23" ht="12.75" customHeight="1"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8:23" ht="12.75" customHeight="1"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8:23" ht="12.75" customHeight="1"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8:23" ht="12.75" customHeight="1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8:23" ht="12.75" customHeight="1"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8:23" ht="12.75" customHeight="1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8:23" ht="12.75" customHeight="1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8:23" ht="12.75" customHeight="1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8:23" ht="12.75" customHeight="1"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8:23" ht="12.75" customHeight="1"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8:23" ht="12.75" customHeight="1"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8:23" ht="12.75" customHeight="1"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8:23" ht="12.75" customHeight="1"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8:23" ht="12.75" customHeight="1"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8:23" ht="12.75" customHeight="1"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8:23" ht="12.75" customHeight="1"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8:23" ht="12.75" customHeight="1"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8:23" ht="12.75" customHeight="1"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8:23" ht="12.75" customHeight="1"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8:23" ht="12.75" customHeight="1"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8:23" ht="12.75" customHeight="1"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8:23" ht="12.75" customHeight="1"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8:23" ht="12.75" customHeight="1"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8:23" ht="12.75" customHeight="1"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8:23" ht="12.75" customHeight="1"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8:23" ht="12.75" customHeight="1"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8:23" ht="12.75" customHeight="1"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8:23" ht="12.75" customHeight="1"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8:23" ht="12.75" customHeight="1"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8:23" ht="12.75" customHeight="1"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8:23" ht="12.75" customHeight="1"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8:23" ht="12.75" customHeight="1"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8:23" ht="12.75" customHeight="1"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8:23" ht="12.75" customHeight="1"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8:23" ht="12.75" customHeight="1"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8:23" ht="12.75" customHeight="1"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8:23" ht="12.75" customHeight="1"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8:23" ht="12.75" customHeight="1"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8:23" ht="12.75" customHeight="1"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8:23" ht="12.75" customHeight="1"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8:23" ht="12.75" customHeight="1"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8:23" ht="12.75" customHeight="1"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8:23" ht="12.75" customHeight="1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8:23" ht="12.75" customHeight="1"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8:23" ht="12.75" customHeight="1"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8:23" ht="12.75" customHeight="1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8:23" ht="12.75" customHeight="1"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8:23" ht="12.75" customHeight="1"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8:23" ht="12.75" customHeight="1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8:23" ht="12.75" customHeight="1"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8:23" ht="12.75" customHeight="1"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8:23" ht="12.75" customHeight="1"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8:23" ht="12.75" customHeight="1"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8:23" ht="12.75" customHeight="1"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8:23" ht="12.75" customHeight="1"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8:23" ht="12.75" customHeight="1"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8:23" ht="12.75" customHeight="1"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8:23" ht="12.75" customHeight="1"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8:23" ht="12.75" customHeight="1"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8:23" ht="12.75" customHeight="1"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8:23" ht="12.75" customHeight="1"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8:23" ht="12.75" customHeight="1"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8:23" ht="12.75" customHeight="1"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8:23" ht="12.75" customHeight="1"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8:23" ht="12.75" customHeight="1"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8:23" ht="12.75" customHeight="1"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8:23" ht="12.75" customHeight="1"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8:23" ht="12.75" customHeight="1"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8:23" ht="12.75" customHeight="1"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8:23" ht="12.75" customHeight="1"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8:23" ht="12.75" customHeight="1"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8:23" ht="12.75" customHeight="1"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8:23" ht="12.75" customHeight="1"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8:23" ht="12.75" customHeight="1"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8:23" ht="12.75" customHeight="1"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8:23" ht="12.75" customHeight="1"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8:23" ht="12.75" customHeight="1"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8:23" ht="12.75" customHeight="1"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8:23" ht="12.75" customHeight="1"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8:23" ht="12.75" customHeight="1"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8:23" ht="12.75" customHeight="1"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8:23" ht="12.75" customHeight="1"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8:23" ht="12.75" customHeight="1"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8:23" ht="12.75" customHeight="1"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8:23" ht="12.75" customHeight="1"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8:23" ht="12.75" customHeight="1"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8:23" ht="12.75" customHeight="1"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8:23" ht="12.75" customHeight="1"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8:23" ht="12.75" customHeight="1"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8:23" ht="12.75" customHeight="1"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8:23" ht="12.75" customHeight="1"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8:23" ht="12.75" customHeight="1"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8:23" ht="12.75" customHeight="1"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8:23" ht="12.75" customHeight="1"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8:23" ht="12.75" customHeight="1"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8:23" ht="12.75" customHeight="1"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8:23" ht="12.75" customHeight="1"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8:23" ht="12.75" customHeight="1"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8:23" ht="12.75" customHeight="1"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8:23" ht="12.75" customHeight="1"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8:23" ht="12.75" customHeight="1"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8:23" ht="12.75" customHeight="1"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8:23" ht="12.75" customHeight="1"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8:23" ht="12.75" customHeight="1"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8:23" ht="12.75" customHeight="1"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8:23" ht="12.75" customHeight="1"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8:23" ht="12.75" customHeight="1"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8:23" ht="12.75" customHeight="1"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8:23" ht="12.75" customHeight="1"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8:23" ht="12.75" customHeight="1"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8:23" ht="12.75" customHeight="1"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8:23" ht="12.75" customHeight="1"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8:23" ht="12.75" customHeight="1"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8:23" ht="12.75" customHeight="1"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8:23" ht="12.75" customHeight="1"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8:23" ht="12.75" customHeight="1"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8:23" ht="12.75" customHeight="1"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8:23" ht="12.75" customHeight="1"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8:23" ht="12.75" customHeight="1"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8:23" ht="12.75" customHeight="1"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8:23" ht="12.75" customHeight="1"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8:23" ht="12.75" customHeight="1"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8:23" ht="12.75" customHeight="1"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8:23" ht="12.75" customHeight="1"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8:23" ht="12.75" customHeight="1"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8:23" ht="12.75" customHeight="1"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8:23" ht="12.75" customHeight="1"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8:23" ht="12.75" customHeight="1"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8:23" ht="12.75" customHeight="1"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8:23" ht="12.75" customHeight="1"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8:23" ht="12.75" customHeight="1"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8:23" ht="12.75" customHeight="1"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8:23" ht="12.75" customHeight="1"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8:23" ht="12.75" customHeight="1"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8:23" ht="12.75" customHeight="1"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8:23" ht="12.75" customHeight="1"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8:23" ht="12.75" customHeight="1"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8:23" ht="12.75" customHeight="1"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8:23" ht="12.75" customHeight="1"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8:23" ht="12.75" customHeight="1"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8:23" ht="12.75" customHeight="1"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8:23" ht="12.75" customHeight="1"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8:23" ht="12.75" customHeight="1"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8:23" ht="12.75" customHeight="1"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8:23" ht="12.75" customHeight="1"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8:23" ht="12.75" customHeight="1"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8:23" ht="12.75" customHeight="1"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8:23" ht="12.75" customHeight="1"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8:23" ht="12.75" customHeight="1"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8:23" ht="12.75" customHeight="1"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8:23" ht="12.75" customHeight="1"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8:23" ht="12.75" customHeight="1"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8:23" ht="12.75" customHeight="1"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8:23" ht="12.75" customHeight="1"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8:23" ht="12.75" customHeight="1"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8:23" ht="12.75" customHeight="1"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8:23" ht="12.75" customHeight="1"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8:23" ht="12.75" customHeight="1"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8:23" ht="12.75" customHeight="1"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8:23" ht="12.75" customHeight="1"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8:23" ht="12.75" customHeight="1"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8:23" ht="12.75" customHeight="1"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8:23" ht="12.75" customHeight="1"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8:23" ht="12.75" customHeight="1"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8:23" ht="12.75" customHeight="1"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8:23" ht="12.75" customHeight="1"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8:23" ht="12.75" customHeight="1"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8:23" ht="12.75" customHeight="1"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8:23" ht="12.75" customHeight="1"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8:23" ht="12.75" customHeight="1"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8:23" ht="12.75" customHeight="1"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8:23" ht="12.75" customHeight="1"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8:23" ht="12.75" customHeight="1"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8:23" ht="12.75" customHeight="1"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8:23" ht="12.75" customHeight="1"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8:23" ht="12.75" customHeight="1"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8:23" ht="12.75" customHeight="1"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8:23" ht="12.75" customHeight="1"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8:23" ht="12.75" customHeight="1"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8:23" ht="12.75" customHeight="1"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8:23" ht="12.75" customHeight="1"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8:23" ht="12.75" customHeight="1"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8:23" ht="12.75" customHeight="1"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8:23" ht="12.75" customHeight="1"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8:23" ht="12.75" customHeight="1"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8:23" ht="12.75" customHeight="1"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8:23" ht="12.75" customHeight="1"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8:23" ht="12.75" customHeight="1"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8:23" ht="12.75" customHeight="1"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8:23" ht="12.75" customHeight="1"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8:23" ht="12.75" customHeight="1"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8:23" ht="12.75" customHeight="1"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8:23" ht="12.75" customHeight="1"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8:23" ht="12.75" customHeight="1"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8:23" ht="12.75" customHeight="1"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8:23" ht="12.75" customHeight="1"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8:23" ht="12.75" customHeight="1"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8:23" ht="12.75" customHeight="1"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8:23" ht="12.75" customHeight="1"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8:23" ht="12.75" customHeight="1"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8:23" ht="12.75" customHeight="1"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8:23" ht="12.75" customHeight="1"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8:23" ht="12.75" customHeight="1"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8:23" ht="12.75" customHeight="1"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8:23" ht="12.75" customHeight="1"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8:23" ht="12.75" customHeight="1"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8:23" ht="12.75" customHeight="1"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8:23" ht="12.75" customHeight="1"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8:23" ht="12.75" customHeight="1"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8:23" ht="12.75" customHeight="1"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8:23" ht="12.75" customHeight="1"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8:23" ht="12.75" customHeight="1"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8:23" ht="12.75" customHeight="1"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8:23" ht="12.75" customHeight="1"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8:23" ht="12.75" customHeight="1"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8:23" ht="12.75" customHeight="1"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8:23" ht="12.75" customHeight="1"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8:23" ht="12.75" customHeight="1"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8:23" ht="12.75" customHeight="1"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8:23" ht="12.75" customHeight="1"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8:23" ht="12.75" customHeight="1"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8:23" ht="12.75" customHeight="1"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8:23" ht="12.75" customHeight="1"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8:23" ht="12.75" customHeight="1"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8:23" ht="12.75" customHeight="1"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8:23" ht="12.75" customHeight="1"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8:23" ht="12.75" customHeight="1"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8:23" ht="12.75" customHeight="1"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8:23" ht="12.75" customHeight="1"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8:23" ht="12.75" customHeight="1"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8:23" ht="12.75" customHeight="1"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8:23" ht="12.75" customHeight="1"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8:23" ht="12.75" customHeight="1"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8:23" ht="12.75" customHeight="1"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8:23" ht="12.75" customHeight="1"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8:23" ht="12.75" customHeight="1"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8:23" ht="12.75" customHeight="1"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8:23" ht="12.75" customHeight="1"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8:23" ht="12.75" customHeight="1"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8:23" ht="12.75" customHeight="1"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8:23" ht="12.75" customHeight="1"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8:23" ht="12.75" customHeight="1"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8:23" ht="12.75" customHeight="1"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8:23" ht="12.75" customHeight="1"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8:23" ht="12.75" customHeight="1"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8:23" ht="12.75" customHeight="1"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8:23" ht="12.75" customHeight="1"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8:23" ht="12.75" customHeight="1"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8:23" ht="12.75" customHeight="1"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8:23" ht="12.75" customHeight="1"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8:23" ht="12.75" customHeight="1"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8:23" ht="12.75" customHeight="1"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8:23" ht="12.75" customHeight="1"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8:23" ht="12.75" customHeight="1"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8:23" ht="12.75" customHeight="1"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8:23" ht="12.75" customHeight="1"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8:23" ht="12.75" customHeight="1"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8:23" ht="12.75" customHeight="1"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8:23" ht="12.75" customHeight="1"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8:23" ht="12.75" customHeight="1"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8:23" ht="12.75" customHeight="1"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8:23" ht="12.75" customHeight="1"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8:23" ht="12.75" customHeight="1"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8:23" ht="12.75" customHeight="1"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8:23" ht="12.75" customHeight="1"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8:23" ht="12.75" customHeight="1"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8:23" ht="12.75" customHeight="1"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8:23" ht="12.75" customHeight="1"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8:23" ht="12.75" customHeight="1"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8:23" ht="12.75" customHeight="1"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8:23" ht="12.75" customHeight="1"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8:23" ht="12.75" customHeight="1"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8:23" ht="12.75" customHeight="1"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8:23" ht="12.75" customHeight="1"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8:23" ht="12.75" customHeight="1"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8:23" ht="12.75" customHeight="1"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8:23" ht="12.75" customHeight="1"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8:23" ht="12.75" customHeight="1"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8:23" ht="12.75" customHeight="1"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8:23" ht="12.75" customHeight="1"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8:23" ht="12.75" customHeight="1"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8:23" ht="12.75" customHeight="1"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8:23" ht="12.75" customHeight="1"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8:23" ht="12.75" customHeight="1"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8:23" ht="12.75" customHeight="1"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8:23" ht="12.75" customHeight="1"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8:23" ht="12.75" customHeight="1"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8:23" ht="12.75" customHeight="1"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8:23" ht="12.75" customHeight="1"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8:23" ht="12.75" customHeight="1"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8:23" ht="12.75" customHeight="1"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8:23" ht="12.75" customHeight="1"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8:23" ht="12.75" customHeight="1"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8:23" ht="12.75" customHeight="1"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8:23" ht="12.75" customHeight="1"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8:23" ht="12.75" customHeight="1"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8:23" ht="12.75" customHeight="1"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8:23" ht="12.75" customHeight="1"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8:23" ht="12.75" customHeight="1"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8:23" ht="12.75" customHeight="1"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8:23" ht="12.75" customHeight="1"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8:23" ht="12.75" customHeight="1"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8:23" ht="12.75" customHeight="1"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8:23" ht="12.75" customHeight="1"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8:23" ht="12.75" customHeight="1"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8:23" ht="12.75" customHeight="1"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8:23" ht="12.75" customHeight="1"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8:23" ht="12.75" customHeight="1"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8:23" ht="12.75" customHeight="1"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8:23" ht="12.75" customHeight="1"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8:23" ht="12.75" customHeight="1"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8:23" ht="12.75" customHeight="1"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8:23" ht="12.75" customHeight="1"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8:23" ht="12.75" customHeight="1"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8:23" ht="12.75" customHeight="1"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8:23" ht="12.75" customHeight="1"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8:23" ht="12.75" customHeight="1"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8:23" ht="12.75" customHeight="1"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8:23" ht="12.75" customHeight="1"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8:23" ht="12.75" customHeight="1"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8:23" ht="12.75" customHeight="1"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8:23" ht="12.75" customHeight="1"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8:23" ht="12.75" customHeight="1"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8:23" ht="12.75" customHeight="1"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8:23" ht="12.75" customHeight="1"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8:23" ht="12.75" customHeight="1"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8:23" ht="12.75" customHeight="1"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8:23" ht="12.75" customHeight="1"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8:23" ht="12.75" customHeight="1"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8:23" ht="12.75" customHeight="1"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8:23" ht="12.75" customHeight="1"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8:23" ht="12.75" customHeight="1"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8:23" ht="12.75" customHeight="1"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8:23" ht="12.75" customHeight="1"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8:23" ht="12.75" customHeight="1"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8:23" ht="12.75" customHeight="1"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8:23" ht="12.75" customHeight="1"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8:23" ht="12.75" customHeight="1"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8:23" ht="12.75" customHeight="1"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8:23" ht="12.75" customHeight="1"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8:23" ht="12.75" customHeight="1"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8:23" ht="12.75" customHeight="1"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8:23" ht="12.75" customHeight="1"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8:23" ht="12.75" customHeight="1"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8:23" ht="12.75" customHeight="1"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8:23" ht="12.75" customHeight="1"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8:23" ht="12.75" customHeight="1"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8:23" ht="12.75" customHeight="1"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8:23" ht="12.75" customHeight="1"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8:23" ht="12.75" customHeight="1"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8:23" ht="12.75" customHeight="1"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8:23" ht="12.75" customHeight="1"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8:23" ht="12.75" customHeight="1"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8:23" ht="12.75" customHeight="1"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8:23" ht="12.75" customHeight="1"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8:23" ht="12.75" customHeight="1"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8:23" ht="12.75" customHeight="1"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8:23" ht="12.75" customHeight="1"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8:23" ht="12.75" customHeight="1"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8:23" ht="12.75" customHeight="1"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8:23" ht="12.75" customHeight="1"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8:23" ht="12.75" customHeight="1"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8:23" ht="12.75" customHeight="1"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8:23" ht="12.75" customHeight="1"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8:23" ht="12.75" customHeight="1"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8:23" ht="12.75" customHeight="1"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8:23" ht="12.75" customHeight="1"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8:23" ht="12.75" customHeight="1"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8:23" ht="12.75" customHeight="1"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8:23" ht="12.75" customHeight="1"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8:23" ht="12.75" customHeight="1"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8:23" ht="12.75" customHeight="1"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8:23" ht="12.75" customHeight="1"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8:23" ht="12.75" customHeight="1"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8:23" ht="12.75" customHeight="1"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8:23" ht="12.75" customHeight="1"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8:23" ht="12.75" customHeight="1"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8:23" ht="12.75" customHeight="1"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8:23" ht="12.75" customHeight="1"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8:23" ht="12.75" customHeight="1"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8:23" ht="12.75" customHeight="1"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8:23" ht="12.75" customHeight="1"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8:23" ht="12.75" customHeight="1"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8:23" ht="12.75" customHeight="1"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8:23" ht="12.75" customHeight="1"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8:23" ht="12.75" customHeight="1"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8:23" ht="12.75" customHeight="1"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8:23" ht="12.75" customHeight="1"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8:23" ht="12.75" customHeight="1"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8:23" ht="12.75" customHeight="1"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8:23" ht="12.75" customHeight="1"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8:23" ht="12.75" customHeight="1"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8:23" ht="12.75" customHeight="1"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8:23" ht="12.75" customHeight="1"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8:23" ht="12.75" customHeight="1"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8:23" ht="12.75" customHeight="1"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8:23" ht="12.75" customHeight="1"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8:23" ht="12.75" customHeight="1"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8:23" ht="12.75" customHeight="1"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8:23" ht="12.75" customHeight="1"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8:23" ht="12.75" customHeight="1"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8:23" ht="12.75" customHeight="1"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8:23" ht="12.75" customHeight="1"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8:23" ht="12.75" customHeight="1"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8:23" ht="12.75" customHeight="1"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8:23" ht="12.75" customHeight="1"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8:23" ht="12.75" customHeight="1"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8:23" ht="12.75" customHeight="1"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8:23" ht="12.75" customHeight="1"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8:23" ht="12.75" customHeight="1"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8:23" ht="12.75" customHeight="1"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8:23" ht="12.75" customHeight="1"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8:23" ht="12.75" customHeight="1"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8:23" ht="12.75" customHeight="1"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8:23" ht="12.75" customHeight="1"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8:23" ht="12.75" customHeight="1"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8:23" ht="12.75" customHeight="1"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8:23" ht="12.75" customHeight="1"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8:23" ht="12.75" customHeight="1"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8:23" ht="12.75" customHeight="1"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8:23" ht="12.75" customHeight="1"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8:23" ht="12.75" customHeight="1"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8:23" ht="12.75" customHeight="1"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8:23" ht="12.75" customHeight="1"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8:23" ht="12.75" customHeight="1"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8:23" ht="12.75" customHeight="1"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8:23" ht="12.75" customHeight="1"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8:23" ht="12.75" customHeight="1"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8:23" ht="12.75" customHeight="1"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8:23" ht="12.75" customHeight="1"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8:23" ht="12.75" customHeight="1"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8:23" ht="12.75" customHeight="1"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8:23" ht="12.75" customHeight="1"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8:23" ht="12.75" customHeight="1"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8:23" ht="12.75" customHeight="1"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8:23" ht="12.75" customHeight="1"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8:23" ht="12.75" customHeight="1"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8:23" ht="12.75" customHeight="1"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8:23" ht="12.75" customHeight="1"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8:23" ht="12.75" customHeight="1"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8:23" ht="12.75" customHeight="1"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8:23" ht="12.75" customHeight="1"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8:23" ht="12.75" customHeight="1"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8:23" ht="12.75" customHeight="1"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8:23" ht="12.75" customHeight="1"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8:23" ht="12.75" customHeight="1"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8:23" ht="12.75" customHeight="1"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8:23" ht="12.75" customHeight="1"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8:23" ht="12.75" customHeight="1"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8:23" ht="12.75" customHeight="1"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8:23" ht="12.75" customHeight="1"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8:23" ht="12.75" customHeight="1"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8:23" ht="12.75" customHeight="1"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8:23" ht="12.75" customHeight="1"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8:23" ht="12.75" customHeight="1"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8:23" ht="12.75" customHeight="1"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8:23" ht="12.75" customHeight="1"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8:23" ht="12.75" customHeight="1"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8:23" ht="12.75" customHeight="1"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8:23" ht="12.75" customHeight="1"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8:23" ht="12.75" customHeight="1"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8:23" ht="12.75" customHeight="1"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8:23" ht="12.75" customHeight="1"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8:23" ht="12.75" customHeight="1"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8:23" ht="12.75" customHeight="1"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8:23" ht="12.75" customHeight="1"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8:23" ht="12.75" customHeight="1"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8:23" ht="12.75" customHeight="1"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8:23" ht="12.75" customHeight="1"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8:23" ht="12.75" customHeight="1"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8:23" ht="12.75" customHeight="1"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8:23" ht="12.75" customHeight="1"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8:23" ht="12.75" customHeight="1"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8:23" ht="12.75" customHeight="1"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8:23" ht="12.75" customHeight="1"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8:23" ht="12.75" customHeight="1"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8:23" ht="12.75" customHeight="1"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8:23" ht="12.75" customHeight="1"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8:23" ht="12.75" customHeight="1"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8:23" ht="12.75" customHeight="1"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8:23" ht="12.75" customHeight="1"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8:23" ht="12.75" customHeight="1"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8:23" ht="12.75" customHeight="1"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8:23" ht="12.75" customHeight="1"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8:23" ht="12.75" customHeight="1"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8:23" ht="12.75" customHeight="1"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8:23" ht="12.75" customHeight="1"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8:23" ht="12.75" customHeight="1"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8:23" ht="12.75" customHeight="1"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8:23" ht="12.75" customHeight="1"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8:23" ht="12.75" customHeight="1"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8:23" ht="12.75" customHeight="1"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8:23" ht="12.75" customHeight="1"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8:23" ht="12.75" customHeight="1"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8:23" ht="12.75" customHeight="1"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8:23" ht="12.75" customHeight="1"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8:23" ht="12.75" customHeight="1"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8:23" ht="12.75" customHeight="1"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8:23" ht="12.75" customHeight="1"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8:23" ht="12.75" customHeight="1"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8:23" ht="12.75" customHeight="1"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8:23" ht="12.75" customHeight="1"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8:23" ht="12.75" customHeight="1"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8:23" ht="12.75" customHeight="1"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8:23" ht="12.75" customHeight="1"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8:23" ht="12.75" customHeight="1"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8:23" ht="12.75" customHeight="1"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8:23" ht="12.75" customHeight="1"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8:23" ht="12.75" customHeight="1"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8:23" ht="12.75" customHeight="1"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8:23" ht="12.75" customHeight="1"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8:23" ht="12.75" customHeight="1"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8:23" ht="12.75" customHeight="1"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8:23" ht="12.75" customHeight="1"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8:23" ht="12.75" customHeight="1"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8:23" ht="12.75" customHeight="1"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8:23" ht="12.75" customHeight="1"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8:23" ht="12.75" customHeight="1"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8:23" ht="12.75" customHeight="1"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8:23" ht="12.75" customHeight="1"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8:23" ht="12.75" customHeight="1"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8:23" ht="12.75" customHeight="1"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8:23" ht="12.75" customHeight="1"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8:23" ht="12.75" customHeight="1"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8:23" ht="12.75" customHeight="1"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8:23" ht="12.75" customHeight="1"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8:23" ht="12.75" customHeight="1"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8:23" ht="12.75" customHeight="1"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8:23" ht="12.75" customHeight="1"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8:23" ht="12.75" customHeight="1"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8:23" ht="12.75" customHeight="1"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8:23" ht="12.75" customHeight="1"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8:23" ht="12.75" customHeight="1"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8:23" ht="12.75" customHeight="1"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8:23" ht="12.75" customHeight="1"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8:23" ht="12.75" customHeight="1"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8:23" ht="12.75" customHeight="1"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8:23" ht="12.75" customHeight="1"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8:23" ht="12.75" customHeight="1"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8:23" ht="12.75" customHeight="1"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8:23" ht="12.75" customHeight="1"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8:23" ht="12.75" customHeight="1"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8:23" ht="12.75" customHeight="1"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8:23" ht="12.75" customHeight="1"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8:23" ht="12.75" customHeight="1"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8:23" ht="12.75" customHeight="1"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8:23" ht="12.75" customHeight="1"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8:23" ht="12.75" customHeight="1"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8:23" ht="12.75" customHeight="1"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8:23" ht="12.75" customHeight="1"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8:23" ht="12.75" customHeight="1"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8:23" ht="12.75" customHeight="1"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8:23" ht="12.75" customHeight="1"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8:23" ht="12.75" customHeight="1"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8:23" ht="12.75" customHeight="1"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8:23" ht="12.75" customHeight="1"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8:23" ht="12.75" customHeight="1"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8:23" ht="12.75" customHeight="1"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8:23" ht="12.75" customHeight="1"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8:23" ht="12.75" customHeight="1"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8:23" ht="12.75" customHeight="1"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8:23" ht="12.75" customHeight="1"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8:23" ht="12.75" customHeight="1"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8:23" ht="12.75" customHeight="1"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8:23" ht="12.75" customHeight="1"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8:23" ht="12.75" customHeight="1"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8:23" ht="12.75" customHeight="1"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8:23" ht="12.75" customHeight="1"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8:23" ht="12.75" customHeight="1"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8:23" ht="12.75" customHeight="1"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8:23" ht="12.75" customHeight="1"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8:23" ht="12.75" customHeight="1"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8:23" ht="12.75" customHeight="1"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8:23" ht="12.75" customHeight="1"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8:23" ht="12.75" customHeight="1"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8:23" ht="12.75" customHeight="1"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8:23" ht="12.75" customHeight="1"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8:23" ht="12.75" customHeight="1"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8:23" ht="12.75" customHeight="1"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8:23" ht="12.75" customHeight="1"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8:23" ht="12.75" customHeight="1"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8:23" ht="12.75" customHeight="1"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8:23" ht="12.75" customHeight="1"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8:23" ht="12.75" customHeight="1"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8:23" ht="12.75" customHeight="1"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8:23" ht="12.75" customHeight="1"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8:23" ht="12.75" customHeight="1"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8:23" ht="12.75" customHeight="1"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8:23" ht="12.75" customHeight="1"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8:23" ht="12.75" customHeight="1"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8:23" ht="12.75" customHeight="1"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8:23" ht="12.75" customHeight="1"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8:23" ht="12.75" customHeight="1"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8:23" ht="12.75" customHeight="1"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8:23" ht="12.75" customHeight="1"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8:23" ht="12.75" customHeight="1"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8:23" ht="12.75" customHeight="1"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8:23" ht="12.75" customHeight="1"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8:23" ht="12.75" customHeight="1"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8:23" ht="12.75" customHeight="1"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8:23" ht="12.75" customHeight="1"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8:23" ht="12.75" customHeight="1"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8:23" ht="12.75" customHeight="1"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8:23" ht="12.75" customHeight="1"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8:23" ht="12.75" customHeight="1"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8:23" ht="12.75" customHeight="1"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8:23" ht="12.75" customHeight="1"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8:23" ht="12.75" customHeight="1"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8:23" ht="12.75" customHeight="1"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8:23" ht="12.75" customHeight="1"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8:23" ht="12.75" customHeight="1"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8:23" ht="12.75" customHeight="1"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8:23" ht="12.75" customHeight="1"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8:23" ht="12.75" customHeight="1"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8:23" ht="12.75" customHeight="1"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8:23" ht="12.75" customHeight="1"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8:23" ht="12.75" customHeight="1"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8:23" ht="12.75" customHeight="1"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8:23" ht="12.75" customHeight="1"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8:23" ht="12.75" customHeight="1"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8:23" ht="12.75" customHeight="1"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8:23" ht="12.75" customHeight="1"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8:23" ht="12.75" customHeight="1"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8:23" ht="12.75" customHeight="1"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8:23" ht="12.75" customHeight="1"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8:23" ht="12.75" customHeight="1"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8:23" ht="12.75" customHeight="1"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8:23" ht="12.75" customHeight="1"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8:23" ht="12.75" customHeight="1"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8:23" ht="12.75" customHeight="1"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8:23" ht="12.75" customHeight="1"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8:23" ht="12.75" customHeight="1"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8:23" ht="12.75" customHeight="1"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8:23" ht="12.75" customHeight="1"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8:23" ht="12.75" customHeight="1"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8:23" ht="12.75" customHeight="1"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8:23" ht="12.75" customHeight="1"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8:23" ht="12.75" customHeight="1"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8:23" ht="12.75" customHeight="1"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8:23" ht="12.75" customHeight="1"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8:23" ht="12.75" customHeight="1"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8:23" ht="12.75" customHeight="1"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8:23" ht="12.75" customHeight="1"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8:23" ht="12.75" customHeight="1"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8:23" ht="12.75" customHeight="1"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8:23" ht="12.75" customHeight="1"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8:23" ht="12.75" customHeight="1"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8:23" ht="12.75" customHeight="1"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8:23" ht="12.75" customHeight="1"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8:23" ht="12.75" customHeight="1"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8:23" ht="12.75" customHeight="1"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8:23" ht="12.75" customHeight="1"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8:23" ht="12.75" customHeight="1"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8:23" ht="12.75" customHeight="1"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8:23" ht="12.75" customHeight="1"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8:23" ht="12.75" customHeight="1"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8:23" ht="12.75" customHeight="1"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8:23" ht="12.75" customHeight="1"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8:23" ht="12.75" customHeight="1"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8:23" ht="12.75" customHeight="1"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8:23" ht="12.75" customHeight="1"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8:23" ht="12.75" customHeight="1"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8:23" ht="12.75" customHeight="1"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8:23" ht="12.75" customHeight="1"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8:23" ht="12.75" customHeight="1"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8:23" ht="12.75" customHeight="1"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8:23" ht="12.75" customHeight="1"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8:23" ht="12.75" customHeight="1"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8:23" ht="12.75" customHeight="1"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8:23" ht="12.75" customHeight="1"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8:23" ht="12.75" customHeight="1"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8:23" ht="12.75" customHeight="1"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8:23" ht="12.75" customHeight="1"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8:23" ht="12.75" customHeight="1"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8:23" ht="12.75" customHeight="1"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8:23" ht="12.75" customHeight="1"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8:23" ht="12.75" customHeight="1"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8:23" ht="12.75" customHeight="1"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8:23" ht="12.75" customHeight="1"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8:23" ht="12.75" customHeight="1"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8:23" ht="12.75" customHeight="1"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8:23" ht="12.75" customHeight="1"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8:23" ht="12.75" customHeight="1"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8:23" ht="12.75" customHeight="1"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8:23" ht="12.75" customHeight="1"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8:23" ht="12.75" customHeight="1"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8:23" ht="12.75" customHeight="1"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8:23" ht="12.75" customHeight="1"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8:23" ht="12.75" customHeight="1"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8:23" ht="12.75" customHeight="1"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8:23" ht="12.75" customHeight="1"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8:23" ht="12.75" customHeight="1"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8:23" ht="12.75" customHeight="1"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8:23" ht="12.75" customHeight="1"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8:23" ht="12.75" customHeight="1"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8:23" ht="12.75" customHeight="1"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8:23" ht="12.75" customHeight="1"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8:23" ht="12.75" customHeight="1"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8:23" ht="12.75" customHeight="1"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8:23" ht="12.75" customHeight="1"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8:23" ht="12.75" customHeight="1"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8:23" ht="12.75" customHeight="1"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8:23" ht="12.75" customHeight="1"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8:23" ht="12.75" customHeight="1"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8:23" ht="12.75" customHeight="1"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8:23" ht="12.75" customHeight="1"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8:23" ht="12.75" customHeight="1"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8:23" ht="12.75" customHeight="1"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8:23" ht="12.75" customHeight="1"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8:23" ht="12.75" customHeight="1"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8:23" ht="12.75" customHeight="1"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8:23" ht="12.75" customHeight="1"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8:23" ht="12.75" customHeight="1"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8:23" ht="12.75" customHeight="1"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8:23" ht="12.75" customHeight="1"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8:23" ht="12.75" customHeight="1"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8:23" ht="12.75" customHeight="1"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8:23" ht="12.75" customHeight="1"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8:23" ht="12.75" customHeight="1"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8:23" ht="12.75" customHeight="1"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8:23" ht="12.75" customHeight="1"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8:23" ht="12.75" customHeight="1"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8:23" ht="12.75" customHeight="1"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8:23" ht="12.75" customHeight="1"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8:23" ht="12.75" customHeight="1"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8:23" ht="12.75" customHeight="1"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8:23" ht="12.75" customHeight="1"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8:23" ht="12.75" customHeight="1"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8:23" ht="12.75" customHeight="1"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8:23" ht="12.75" customHeight="1"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8:23" ht="12.75" customHeight="1"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8:23" ht="12.75" customHeight="1"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8:23" ht="12.75" customHeight="1"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8:23" ht="12.75" customHeight="1"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8:23" ht="12.75" customHeight="1"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8:23" ht="12.75" customHeight="1"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8:23" ht="12.75" customHeight="1"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8:23" ht="12.75" customHeight="1"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8:23" ht="12.75" customHeight="1"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8:23" ht="12.75" customHeight="1"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8:23" ht="12.75" customHeight="1"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8:23" ht="12.75" customHeight="1"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8:23" ht="12.75" customHeight="1"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8:23" ht="12.75" customHeight="1"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8:23" ht="12.75" customHeight="1"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8:23" ht="12.75" customHeight="1"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8:23" ht="12.75" customHeight="1"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8:23" ht="12.75" customHeight="1"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8:23" ht="12.75" customHeight="1"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8:23" ht="12.75" customHeight="1"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8:23" ht="12.75" customHeight="1"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8:23" ht="12.75" customHeight="1"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8:23" ht="12.75" customHeight="1"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8:23" ht="12.75" customHeight="1"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8:23" ht="12.75" customHeight="1"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8:23" ht="12.75" customHeight="1"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8:23" ht="12.75" customHeight="1"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8:23" ht="12.75" customHeight="1"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8:23" ht="12.75" customHeight="1"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8:23" ht="12.75" customHeight="1"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8:23" ht="12.75" customHeight="1"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8:23" ht="12.75" customHeight="1"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8:23" ht="12.75" customHeight="1"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8:23" ht="12.75" customHeight="1"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8:23" ht="12.75" customHeight="1"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8:23" ht="12.75" customHeight="1"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8:23" ht="12.75" customHeight="1"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8:23" ht="12.75" customHeight="1"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8:23" ht="12.75" customHeight="1"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8:23" ht="12.75" customHeight="1"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8:23" ht="12.75" customHeight="1"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8:23" ht="12.75" customHeight="1"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8:23" ht="12.75" customHeight="1"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8:23" ht="12.75" customHeight="1"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8:23" ht="12.75" customHeight="1"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8:23" ht="12.75" customHeight="1"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8:23" ht="12.75" customHeight="1"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8:23" ht="12.75" customHeight="1"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8:23" ht="12.75" customHeight="1"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8:23" ht="12.75" customHeight="1"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8:23" ht="12.75" customHeight="1"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8:23" ht="12.75" customHeight="1"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8:23" ht="12.75" customHeight="1"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8:23" ht="12.75" customHeight="1"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8:23" ht="12.75" customHeight="1"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8:23" ht="12.75" customHeight="1"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8:23" ht="12.75" customHeight="1"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8:23" ht="12.75" customHeight="1"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8:23" ht="12.75" customHeight="1"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8:23" ht="12.75" customHeight="1"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8:23" ht="12.75" customHeight="1"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8:23" ht="12.75" customHeight="1"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8:23" ht="12.75" customHeight="1"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8:23" ht="12.75" customHeight="1"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8:23" ht="12.75" customHeight="1"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8:23" ht="12.75" customHeight="1"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8:23" ht="12.75" customHeight="1"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8:23" ht="12.75" customHeight="1"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8:23" ht="12.75" customHeight="1"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8:23" ht="12.75" customHeight="1"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8:23" ht="12.75" customHeight="1"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8:23" ht="12.75" customHeight="1"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8:23" ht="12.75" customHeight="1"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8:23" ht="12.75" customHeight="1"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8:23" ht="12.75" customHeight="1"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8:23" ht="12.75" customHeight="1"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8:23" ht="12.75" customHeight="1"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8:23" ht="12.75" customHeight="1"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8:23" ht="12.75" customHeight="1"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8:23" ht="12.75" customHeight="1"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8:23" ht="12.75" customHeight="1"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8:23" ht="12.75" customHeight="1"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8:23" ht="12.75" customHeight="1"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8:23" ht="12.75" customHeight="1"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8:23" ht="12.75" customHeight="1"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8:23" ht="12.75" customHeight="1"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8:23" ht="12.75" customHeight="1"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8:23" ht="12.75" customHeight="1"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8:23" ht="12.75" customHeight="1"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8:23" ht="12.75" customHeight="1"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8:23" ht="12.75" customHeight="1"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8:23" ht="12.75" customHeight="1"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8:23" ht="12.75" customHeight="1"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8:23" ht="12.75" customHeight="1"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8:23" ht="12.75" customHeight="1"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8:23" ht="12.75" customHeight="1"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8:23" ht="12.75" customHeight="1"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</sheetData>
  <mergeCells count="37">
    <mergeCell ref="A13:A18"/>
    <mergeCell ref="B13:B18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G11"/>
    <mergeCell ref="H5:I7"/>
    <mergeCell ref="J5:Y7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2023-03-01T01:15:27Z</dcterms:created>
  <dcterms:modified xsi:type="dcterms:W3CDTF">2023-03-01T01:17:07Z</dcterms:modified>
</cp:coreProperties>
</file>