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2CC3772B-DB15-4F44-AE17-5BD6D823DDF2}" xr6:coauthVersionLast="47" xr6:coauthVersionMax="47" xr10:uidLastSave="{00000000-0000-0000-0000-000000000000}"/>
  <bookViews>
    <workbookView xWindow="-110" yWindow="-110" windowWidth="19420" windowHeight="10300" firstSheet="9" activeTab="9" xr2:uid="{00000000-000D-0000-FFFF-FFFF00000000}"/>
  </bookViews>
  <sheets>
    <sheet name="JAN 24" sheetId="54" r:id="rId1"/>
    <sheet name="FEB 24" sheetId="56" r:id="rId2"/>
    <sheet name="MAR 24" sheetId="57" r:id="rId3"/>
    <sheet name="Apr 24" sheetId="58" r:id="rId4"/>
    <sheet name="MEI 24" sheetId="59" r:id="rId5"/>
    <sheet name="AGUST 24" sheetId="61" r:id="rId6"/>
    <sheet name="JUNI 24" sheetId="60" r:id="rId7"/>
    <sheet name="SEPT 24" sheetId="62" r:id="rId8"/>
    <sheet name="OKT 24" sheetId="63" r:id="rId9"/>
    <sheet name="DES 24" sheetId="65" r:id="rId10"/>
    <sheet name="Sheet1" sheetId="55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5" l="1"/>
  <c r="C17" i="65"/>
  <c r="B17" i="65"/>
  <c r="H16" i="65"/>
  <c r="D17" i="63"/>
  <c r="C17" i="63"/>
  <c r="B17" i="63"/>
  <c r="H16" i="63"/>
  <c r="D17" i="62"/>
  <c r="C17" i="62"/>
  <c r="B17" i="62"/>
  <c r="H16" i="62"/>
  <c r="D17" i="61"/>
  <c r="C17" i="61"/>
  <c r="B17" i="61"/>
  <c r="H16" i="61"/>
  <c r="D17" i="60"/>
  <c r="C17" i="60"/>
  <c r="B17" i="60"/>
  <c r="H16" i="60"/>
  <c r="D17" i="59"/>
  <c r="C17" i="59"/>
  <c r="B17" i="59"/>
  <c r="H16" i="59"/>
  <c r="D17" i="58"/>
  <c r="C17" i="58"/>
  <c r="B17" i="58"/>
  <c r="H16" i="58"/>
  <c r="H16" i="57"/>
  <c r="E17" i="57"/>
  <c r="I16" i="57"/>
  <c r="H18" i="57"/>
  <c r="D17" i="57"/>
  <c r="C17" i="57"/>
  <c r="B17" i="57"/>
  <c r="H18" i="56"/>
  <c r="E17" i="56"/>
  <c r="D17" i="56"/>
  <c r="C17" i="56"/>
  <c r="B17" i="56"/>
  <c r="I16" i="56"/>
  <c r="D17" i="54"/>
  <c r="C17" i="54"/>
  <c r="B17" i="54"/>
  <c r="H18" i="65" l="1"/>
  <c r="E17" i="65"/>
  <c r="I16" i="65" s="1"/>
  <c r="H18" i="63"/>
  <c r="E17" i="63"/>
  <c r="I16" i="63" s="1"/>
  <c r="H18" i="62"/>
  <c r="E17" i="62"/>
  <c r="I16" i="62" s="1"/>
  <c r="H18" i="61"/>
  <c r="E17" i="61"/>
  <c r="I16" i="61" s="1"/>
  <c r="H18" i="60"/>
  <c r="E17" i="60"/>
  <c r="I16" i="60" s="1"/>
  <c r="H18" i="59"/>
  <c r="E17" i="59"/>
  <c r="I16" i="59" s="1"/>
  <c r="H18" i="58"/>
  <c r="E17" i="58"/>
  <c r="I16" i="58" s="1"/>
  <c r="H18" i="54"/>
  <c r="E17" i="54"/>
  <c r="I16" i="54" s="1"/>
</calcChain>
</file>

<file path=xl/sharedStrings.xml><?xml version="1.0" encoding="utf-8"?>
<sst xmlns="http://schemas.openxmlformats.org/spreadsheetml/2006/main" count="430" uniqueCount="61">
  <si>
    <t xml:space="preserve">LAPORAN INDIKATOR PERESEPAN DI PUSKESMAS </t>
  </si>
  <si>
    <t>BULAN : JANUARI 2024</t>
  </si>
  <si>
    <t>NAMA PUSKESMAS</t>
  </si>
  <si>
    <t>: BARENG</t>
  </si>
  <si>
    <t>JENIS PUSKESMAS</t>
  </si>
  <si>
    <t>: RAWAT JALAN</t>
  </si>
  <si>
    <t>JUMLAH APOTEKER</t>
  </si>
  <si>
    <t>: 1</t>
  </si>
  <si>
    <t xml:space="preserve">JUMLAH AA/D3 </t>
  </si>
  <si>
    <t>: 2</t>
  </si>
  <si>
    <t>JUMLAH DOKTER</t>
  </si>
  <si>
    <t>: 3 DOKTER UMUM, 2 DOKTER GIGI</t>
  </si>
  <si>
    <t>KABUPATEN/ KOTA</t>
  </si>
  <si>
    <t>: MALANG</t>
  </si>
  <si>
    <t>PROPINSI</t>
  </si>
  <si>
    <t>: JAWA TIMUR</t>
  </si>
  <si>
    <t>No</t>
  </si>
  <si>
    <t>% Penggunaan Antibiotik pada ISPA Non-Pneumonia                                                 (a)</t>
  </si>
  <si>
    <t>% Penggunaan Antibiotik pada Diare Non-Spesifik                                   (b)</t>
  </si>
  <si>
    <t>% Penggunaan Injeksi pada Myalgia                        (c)</t>
  </si>
  <si>
    <t>Rerata Item / lembar Resep</t>
  </si>
  <si>
    <t>Capaian Kinerja POR                                                                                          (%)</t>
  </si>
  <si>
    <t>ISPA</t>
  </si>
  <si>
    <t>Diare</t>
  </si>
  <si>
    <t>Myalgia</t>
  </si>
  <si>
    <t xml:space="preserve">Rata- rata  </t>
  </si>
  <si>
    <t>(1)</t>
  </si>
  <si>
    <t>(2)</t>
  </si>
  <si>
    <t>(3)</t>
  </si>
  <si>
    <t>(4)</t>
  </si>
  <si>
    <t>(5)</t>
  </si>
  <si>
    <t>(6)</t>
  </si>
  <si>
    <t>(7)</t>
  </si>
  <si>
    <t>(8)</t>
  </si>
  <si>
    <t>Capaian kinerja puskesmas</t>
  </si>
  <si>
    <t>Mengetahui,</t>
  </si>
  <si>
    <t>Malang, 31 Januari 2024</t>
  </si>
  <si>
    <t>Kepala Puskesmas Bareng</t>
  </si>
  <si>
    <t>Petugas</t>
  </si>
  <si>
    <t>drg. Dinna Indarti</t>
  </si>
  <si>
    <t>Ratna Indrawati, A.Md Farm</t>
  </si>
  <si>
    <t>NIP. 19780717 201001 2 012</t>
  </si>
  <si>
    <t>NIP. 198208232005012009</t>
  </si>
  <si>
    <t>BULAN : FEBUARI 2024</t>
  </si>
  <si>
    <t>Malang, 29 Febuari 2024</t>
  </si>
  <si>
    <t>BULAN : MARET 2024</t>
  </si>
  <si>
    <t>Malang, 31 Maret 2024</t>
  </si>
  <si>
    <t>BULAN : APRIL 2024</t>
  </si>
  <si>
    <t>Malang, 30 April 2024</t>
  </si>
  <si>
    <t>BULAN : MEI 2024</t>
  </si>
  <si>
    <t>Malang, 30 Mei 2024</t>
  </si>
  <si>
    <t>BULAN : AGUSTUS 2024</t>
  </si>
  <si>
    <t>Malang, 31 Agustus 2024</t>
  </si>
  <si>
    <t>BULAN : JULI 2024</t>
  </si>
  <si>
    <t>Malang, 31 Juli 2024</t>
  </si>
  <si>
    <t>BULAN : SEPTEMBER 2024</t>
  </si>
  <si>
    <t>Malang, 30 SEPTEMBER 2024</t>
  </si>
  <si>
    <t>BULAN : OKTOBER 2024</t>
  </si>
  <si>
    <t>: 2 DOKTER UMUM, 2 DOKTER GIGI</t>
  </si>
  <si>
    <t>Malang, 31 DESEMBER 2024</t>
  </si>
  <si>
    <t>BULAN :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</si>
</sst>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0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3" fillId="0" borderId="8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  <xf numFmtId="0" fontId="3" fillId="0" borderId="9" xfId="1" quotePrefix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0" xfId="1" applyFont="1"/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7" fillId="0" borderId="9" xfId="1" applyNumberFormat="1" applyFont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" fontId="3" fillId="2" borderId="9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9" xfId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center" vertical="center" wrapText="1"/>
    </xf>
    <xf numFmtId="0" fontId="3" fillId="0" borderId="3" xfId="1" quotePrefix="1" applyFont="1" applyBorder="1" applyAlignment="1">
      <alignment horizontal="center" vertical="center" wrapText="1"/>
    </xf>
    <xf numFmtId="0" fontId="3" fillId="0" borderId="4" xfId="1" quotePrefix="1" applyFont="1" applyBorder="1" applyAlignment="1">
      <alignment horizontal="center" vertical="center" wrapText="1"/>
    </xf>
  </cellXfs>
  <cellStyles count="3">
    <cellStyle name="Normal" xfId="0" builtinId="0"/>
    <cellStyle name="Normal 102" xfId="2" xr:uid="{80C26437-6AA5-4920-9663-C93DDBBD2401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D87A-1CB4-414B-8130-33F48E9E812B}">
  <dimension ref="A1:L26"/>
  <sheetViews>
    <sheetView workbookViewId="0">
      <selection activeCell="D24" sqref="D24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3</v>
      </c>
      <c r="G16" s="26">
        <v>2</v>
      </c>
      <c r="H16" s="10">
        <v>0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0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36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F77B-187E-4BC4-A27D-832FCEB7843F}">
  <dimension ref="A1:L26"/>
  <sheetViews>
    <sheetView workbookViewId="0">
      <selection activeCell="F27" sqref="F27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1</v>
      </c>
      <c r="F16" s="26">
        <v>4</v>
      </c>
      <c r="G16" s="26">
        <v>2</v>
      </c>
      <c r="H16" s="10">
        <v>0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0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44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5C2B-8021-4DC7-AD0A-46C6E245998E}">
  <dimension ref="A1:L26"/>
  <sheetViews>
    <sheetView workbookViewId="0">
      <selection activeCell="H17" sqref="E17:H17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1</v>
      </c>
      <c r="F16" s="26">
        <v>4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46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2D95-5E14-4284-B016-230642961EAA}">
  <dimension ref="A1:L26"/>
  <sheetViews>
    <sheetView workbookViewId="0">
      <selection activeCell="I20" sqref="I20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1</v>
      </c>
      <c r="F16" s="26">
        <v>4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48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336E-7ED7-4136-AAE2-9D877478870C}">
  <dimension ref="A1:L26"/>
  <sheetViews>
    <sheetView workbookViewId="0">
      <selection activeCell="I20" sqref="I20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3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50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7BC5-695D-4968-8CAE-7D0DDEF4E600}">
  <dimension ref="A1:L26"/>
  <sheetViews>
    <sheetView workbookViewId="0">
      <selection activeCell="D24" sqref="D24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2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52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45D6-4072-45AC-9A45-0A2AA33DA5F2}">
  <dimension ref="A1:L26"/>
  <sheetViews>
    <sheetView workbookViewId="0">
      <selection activeCell="C47" sqref="C47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2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54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C5BB-57C8-4297-8D4A-1525BDC38AA0}">
  <dimension ref="A1:L26"/>
  <sheetViews>
    <sheetView workbookViewId="0">
      <selection activeCell="I20" sqref="I20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2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56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B28A-2D03-4175-92AF-291630B929C1}">
  <dimension ref="A1:L26"/>
  <sheetViews>
    <sheetView workbookViewId="0">
      <selection activeCell="A3" sqref="A3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58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2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56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BFC9-8523-4582-8E78-185E0264584F}">
  <dimension ref="A1:L26"/>
  <sheetViews>
    <sheetView tabSelected="1" workbookViewId="0">
      <selection activeCell="A3" sqref="A3"/>
    </sheetView>
  </sheetViews>
  <sheetFormatPr defaultColWidth="9.1796875" defaultRowHeight="14" x14ac:dyDescent="0.3"/>
  <cols>
    <col min="1" max="1" width="22.1796875" style="1" customWidth="1"/>
    <col min="2" max="4" width="17.7265625" style="1" customWidth="1"/>
    <col min="5" max="5" width="10.26953125" style="1" customWidth="1"/>
    <col min="6" max="11" width="9.1796875" style="1"/>
    <col min="12" max="12" width="7.54296875" style="1" customWidth="1"/>
    <col min="13" max="16384" width="9.1796875" style="1"/>
  </cols>
  <sheetData>
    <row r="1" spans="1:12" ht="17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 x14ac:dyDescent="0.35">
      <c r="A2" s="37" t="s">
        <v>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5" spans="1:12" x14ac:dyDescent="0.3">
      <c r="A5" s="1" t="s">
        <v>2</v>
      </c>
      <c r="B5" s="1" t="s">
        <v>3</v>
      </c>
    </row>
    <row r="6" spans="1:12" x14ac:dyDescent="0.3">
      <c r="A6" s="1" t="s">
        <v>4</v>
      </c>
      <c r="B6" s="1" t="s">
        <v>5</v>
      </c>
    </row>
    <row r="7" spans="1:12" x14ac:dyDescent="0.3">
      <c r="A7" s="2" t="s">
        <v>6</v>
      </c>
      <c r="B7" s="1" t="s">
        <v>7</v>
      </c>
    </row>
    <row r="8" spans="1:12" x14ac:dyDescent="0.3">
      <c r="A8" s="1" t="s">
        <v>8</v>
      </c>
      <c r="B8" s="1" t="s">
        <v>9</v>
      </c>
    </row>
    <row r="9" spans="1:12" x14ac:dyDescent="0.3">
      <c r="A9" s="1" t="s">
        <v>10</v>
      </c>
      <c r="B9" s="1" t="s">
        <v>11</v>
      </c>
    </row>
    <row r="10" spans="1:12" x14ac:dyDescent="0.3">
      <c r="A10" s="1" t="s">
        <v>12</v>
      </c>
      <c r="B10" s="1" t="s">
        <v>13</v>
      </c>
    </row>
    <row r="11" spans="1:12" x14ac:dyDescent="0.3">
      <c r="A11" s="1" t="s">
        <v>14</v>
      </c>
      <c r="B11" s="1" t="s">
        <v>15</v>
      </c>
    </row>
    <row r="13" spans="1:12" ht="15" customHeight="1" x14ac:dyDescent="0.3">
      <c r="A13" s="38" t="s">
        <v>16</v>
      </c>
      <c r="B13" s="38" t="s">
        <v>17</v>
      </c>
      <c r="C13" s="38" t="s">
        <v>18</v>
      </c>
      <c r="D13" s="38" t="s">
        <v>19</v>
      </c>
      <c r="E13" s="42" t="s">
        <v>20</v>
      </c>
      <c r="F13" s="43"/>
      <c r="G13" s="43"/>
      <c r="H13" s="44"/>
      <c r="I13" s="45" t="s">
        <v>21</v>
      </c>
      <c r="J13" s="46"/>
      <c r="K13" s="46"/>
      <c r="L13" s="47"/>
    </row>
    <row r="14" spans="1:12" ht="61.5" customHeight="1" x14ac:dyDescent="0.3">
      <c r="A14" s="39"/>
      <c r="B14" s="41"/>
      <c r="C14" s="41"/>
      <c r="D14" s="40"/>
      <c r="E14" s="3" t="s">
        <v>22</v>
      </c>
      <c r="F14" s="4" t="s">
        <v>23</v>
      </c>
      <c r="G14" s="3" t="s">
        <v>24</v>
      </c>
      <c r="H14" s="4" t="s">
        <v>25</v>
      </c>
      <c r="I14" s="48"/>
      <c r="J14" s="49"/>
      <c r="K14" s="49"/>
      <c r="L14" s="50"/>
    </row>
    <row r="15" spans="1:12" x14ac:dyDescent="0.3">
      <c r="A15" s="40"/>
      <c r="B15" s="5" t="s">
        <v>26</v>
      </c>
      <c r="C15" s="6" t="s">
        <v>27</v>
      </c>
      <c r="D15" s="6" t="s">
        <v>28</v>
      </c>
      <c r="E15" s="7" t="s">
        <v>29</v>
      </c>
      <c r="F15" s="8" t="s">
        <v>30</v>
      </c>
      <c r="G15" s="7" t="s">
        <v>31</v>
      </c>
      <c r="H15" s="8" t="s">
        <v>32</v>
      </c>
      <c r="I15" s="51" t="s">
        <v>33</v>
      </c>
      <c r="J15" s="52"/>
      <c r="K15" s="52"/>
      <c r="L15" s="53"/>
    </row>
    <row r="16" spans="1:12" x14ac:dyDescent="0.3">
      <c r="A16" s="9">
        <v>1</v>
      </c>
      <c r="B16" s="26">
        <v>0</v>
      </c>
      <c r="C16" s="26">
        <v>0</v>
      </c>
      <c r="D16" s="26">
        <v>0</v>
      </c>
      <c r="E16" s="26">
        <v>2</v>
      </c>
      <c r="F16" s="26">
        <v>2</v>
      </c>
      <c r="G16" s="26">
        <v>2</v>
      </c>
      <c r="H16" s="10">
        <f>7/3</f>
        <v>2.3333333333333335</v>
      </c>
      <c r="I16" s="30">
        <f>(B17+C17+D17+E17)/4</f>
        <v>100</v>
      </c>
      <c r="J16" s="31"/>
      <c r="K16" s="31"/>
      <c r="L16" s="32"/>
    </row>
    <row r="17" spans="1:12" x14ac:dyDescent="0.3">
      <c r="A17" s="11" t="s">
        <v>34</v>
      </c>
      <c r="B17" s="29">
        <f>IF(B16&lt;=20,100,IF(B16&gt;=20-40,75,IF(B16&gt;=40-60,50,IF(B16&gt;60-80,25,IF(B16&gt;80,0,(100-B16)*100/80)))))</f>
        <v>100</v>
      </c>
      <c r="C17" s="23">
        <f>IF(C16&lt;=8,100,(100-C16)*100/92)</f>
        <v>100</v>
      </c>
      <c r="D17" s="29">
        <f>IF(D16&lt;=1,100,(100-D16)*100/99)</f>
        <v>100</v>
      </c>
      <c r="E17" s="36">
        <f>IF(H16&lt;=2.6,100,IF(H16&gt;=2.6-4,75,IF(H16&gt;=5-7,50,IF(H16&gt;=7-9,25,IF(H16&gt;=9,0,(100-H18)*4/1.4)))))</f>
        <v>100</v>
      </c>
      <c r="F17" s="36"/>
      <c r="G17" s="36"/>
      <c r="H17" s="36"/>
      <c r="I17" s="33"/>
      <c r="J17" s="34"/>
      <c r="K17" s="34"/>
      <c r="L17" s="35"/>
    </row>
    <row r="18" spans="1:12" x14ac:dyDescent="0.3">
      <c r="A18" s="12"/>
      <c r="B18" s="13"/>
      <c r="C18" s="14"/>
      <c r="D18" s="15"/>
      <c r="E18" s="16"/>
      <c r="F18" s="16"/>
      <c r="G18" s="16"/>
      <c r="H18" s="17">
        <f>H16/4*100</f>
        <v>58.333333333333336</v>
      </c>
      <c r="I18" s="16"/>
      <c r="J18" s="12"/>
      <c r="K18" s="12"/>
      <c r="L18" s="12"/>
    </row>
    <row r="19" spans="1:12" x14ac:dyDescent="0.3">
      <c r="B19" s="1" t="s">
        <v>35</v>
      </c>
      <c r="I19" s="1" t="s">
        <v>59</v>
      </c>
    </row>
    <row r="20" spans="1:12" x14ac:dyDescent="0.3">
      <c r="B20" s="1" t="s">
        <v>37</v>
      </c>
      <c r="I20" s="1" t="s">
        <v>38</v>
      </c>
    </row>
    <row r="25" spans="1:12" ht="15.5" x14ac:dyDescent="0.3">
      <c r="B25" s="24" t="s">
        <v>39</v>
      </c>
      <c r="E25" s="18"/>
      <c r="F25" s="19"/>
      <c r="H25" s="20"/>
      <c r="I25" s="27" t="s">
        <v>40</v>
      </c>
    </row>
    <row r="26" spans="1:12" ht="15.5" x14ac:dyDescent="0.3">
      <c r="B26" s="25" t="s">
        <v>41</v>
      </c>
      <c r="F26" s="21"/>
      <c r="H26" s="22"/>
      <c r="I26" s="28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993B-D62F-4B34-84D4-4531126D670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JAN 24</vt:lpstr>
      <vt:lpstr>FEB 24</vt:lpstr>
      <vt:lpstr>MAR 24</vt:lpstr>
      <vt:lpstr>Apr 24</vt:lpstr>
      <vt:lpstr>MEI 24</vt:lpstr>
      <vt:lpstr>AGUST 24</vt:lpstr>
      <vt:lpstr>JUNI 24</vt:lpstr>
      <vt:lpstr>SEPT 24</vt:lpstr>
      <vt:lpstr>OKT 24</vt:lpstr>
      <vt:lpstr>DES 24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Mellisa D. Pitaloka</dc:creator>
  <cp:keywords/>
  <dc:description/>
  <cp:lastModifiedBy>hp</cp:lastModifiedBy>
  <cp:revision/>
  <dcterms:created xsi:type="dcterms:W3CDTF">2019-05-02T15:33:08Z</dcterms:created>
  <dcterms:modified xsi:type="dcterms:W3CDTF">2025-01-09T06:37:42Z</dcterms:modified>
  <cp:category/>
  <cp:contentStatus/>
</cp:coreProperties>
</file>