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KelSS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2" l="1"/>
  <c r="L4" i="2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L42" i="2" l="1"/>
  <c r="L39" i="2"/>
  <c r="L38" i="2"/>
  <c r="L36" i="2"/>
  <c r="L33" i="2"/>
  <c r="L34" i="2"/>
  <c r="L32" i="2"/>
  <c r="L28" i="2"/>
  <c r="L30" i="2"/>
  <c r="L29" i="2"/>
  <c r="L26" i="2"/>
  <c r="L23" i="2"/>
  <c r="L21" i="2"/>
  <c r="L22" i="2"/>
  <c r="L18" i="2"/>
  <c r="L19" i="2"/>
  <c r="L16" i="2"/>
  <c r="L17" i="2"/>
  <c r="L14" i="2"/>
  <c r="L15" i="2"/>
  <c r="L13" i="2"/>
  <c r="L11" i="2"/>
  <c r="L12" i="2"/>
  <c r="L10" i="2"/>
  <c r="L8" i="2"/>
  <c r="L9" i="2"/>
  <c r="L5" i="2"/>
  <c r="K42" i="2" l="1"/>
  <c r="J42" i="2"/>
  <c r="K39" i="2"/>
  <c r="J39" i="2"/>
  <c r="K38" i="2"/>
  <c r="J38" i="2"/>
  <c r="K36" i="2"/>
  <c r="J36" i="2"/>
  <c r="K34" i="2"/>
  <c r="J34" i="2"/>
  <c r="K33" i="2"/>
  <c r="J33" i="2"/>
  <c r="K32" i="2"/>
  <c r="J32" i="2"/>
  <c r="K30" i="2"/>
  <c r="J30" i="2"/>
  <c r="K29" i="2"/>
  <c r="J29" i="2"/>
  <c r="K28" i="2"/>
  <c r="J28" i="2"/>
  <c r="K26" i="2"/>
  <c r="J26" i="2"/>
  <c r="K23" i="2"/>
  <c r="J23" i="2"/>
  <c r="J20" i="2"/>
  <c r="K17" i="2"/>
  <c r="J17" i="2"/>
  <c r="K15" i="2"/>
  <c r="J15" i="2"/>
  <c r="K13" i="2"/>
  <c r="J13" i="2"/>
  <c r="K12" i="2"/>
  <c r="J12" i="2"/>
  <c r="K10" i="2"/>
  <c r="J10" i="2"/>
  <c r="K9" i="2"/>
  <c r="J9" i="2"/>
  <c r="K7" i="2"/>
  <c r="J7" i="2"/>
  <c r="K4" i="2"/>
  <c r="J4" i="2"/>
  <c r="I20" i="2"/>
  <c r="L20" i="2" s="1"/>
  <c r="K20" i="2" l="1"/>
  <c r="N20" i="2" s="1"/>
</calcChain>
</file>

<file path=xl/comments1.xml><?xml version="1.0" encoding="utf-8"?>
<comments xmlns="http://schemas.openxmlformats.org/spreadsheetml/2006/main">
  <authors>
    <author>EliteBook</author>
  </authors>
  <commentList>
    <comment ref="N20" authorId="0">
      <text>
        <r>
          <rPr>
            <b/>
            <sz val="9"/>
            <color indexed="81"/>
            <rFont val="Tahoma"/>
            <charset val="1"/>
          </rPr>
          <t>EliteBook:</t>
        </r>
        <r>
          <rPr>
            <sz val="9"/>
            <color indexed="81"/>
            <rFont val="Tahoma"/>
            <charset val="1"/>
          </rPr>
          <t xml:space="preserve">
mamin ke efektifitas</t>
        </r>
      </text>
    </comment>
  </commentList>
</comments>
</file>

<file path=xl/sharedStrings.xml><?xml version="1.0" encoding="utf-8"?>
<sst xmlns="http://schemas.openxmlformats.org/spreadsheetml/2006/main" count="169" uniqueCount="106">
  <si>
    <t>NO</t>
  </si>
  <si>
    <t>ID USULAN</t>
  </si>
  <si>
    <t>USULAN</t>
  </si>
  <si>
    <t>MASALAH</t>
  </si>
  <si>
    <t>ALAMAT LOKASI</t>
  </si>
  <si>
    <t>VOLUME</t>
  </si>
  <si>
    <t>SATUAN</t>
  </si>
  <si>
    <t>ANGGARAN</t>
  </si>
  <si>
    <t>VOLUME AKOMODIR</t>
  </si>
  <si>
    <t>NILAI AKOMODIR</t>
  </si>
  <si>
    <t>Pembangunan/Pemeliharaan Gorong-gorong Cor Setempat 50x40 cm (Kecamatan Lowokwaru)</t>
  </si>
  <si>
    <t>Turap Penahan Jalan/Saluran/Makam Swadaya (Kecamatan Lowokwaru)</t>
  </si>
  <si>
    <t>Rabat Beton (Kecamatan Lowokwaru)</t>
  </si>
  <si>
    <t>Tutup Saluran Air dari Besi Beban Dibawah 500kg (Kecamatan Lowokwaru)</t>
  </si>
  <si>
    <t>Pengadaan Tong Sampah Karet (Kecamatan Lowokwaru)</t>
  </si>
  <si>
    <t>Rehabilitasi Ringan/Sedang Bangunan Gedung Sederhana (Kecamatan Lowokwaru)</t>
  </si>
  <si>
    <t>m</t>
  </si>
  <si>
    <t>m2</t>
  </si>
  <si>
    <t>unit</t>
  </si>
  <si>
    <t>Pengadaan Meja Lipat (Kecamatan Lowokwaru)</t>
  </si>
  <si>
    <t>Pengadaan Kursi (Kecamatan Lowokwaru)</t>
  </si>
  <si>
    <t>Pengadaan Tenda Kerucut untuk Usaha (3x3) (Kecamatan Lowokwaru)</t>
  </si>
  <si>
    <t>Pengadaan Tenda 4 x 6 meter (Kecamatan Lowokwaru)</t>
  </si>
  <si>
    <t>Pengadaan Gerobak Sampah (Kecamatan Lowokwaru)</t>
  </si>
  <si>
    <t>Pengadaan Tong Sampah Fiber 3 Pilah Sampah (Kecamatan Lowokwaru)</t>
  </si>
  <si>
    <t>Pelatihan Manajerial Organisasi (Kecamatan Lowokwaru)</t>
  </si>
  <si>
    <t>paket</t>
  </si>
  <si>
    <t>orang</t>
  </si>
  <si>
    <t>Pembangunan/Rehabilitasi Drainase Pipa PVC 8" (Kecamatan Lowokwaru)</t>
  </si>
  <si>
    <t>Unit</t>
  </si>
  <si>
    <t>Pavingisasi Tanpa Kerb K250 (Kecamatan Lowokwaru)</t>
  </si>
  <si>
    <t>Pengadaan Bibit Tanaman TOGA (Kecamatan Lowokwaru)</t>
  </si>
  <si>
    <t>Penyelenggaraan Pembinaan Unsur Kemasyarakatan (selain Lembaga Kemasyarakatan) (Kecamatan Lowokwaru)</t>
  </si>
  <si>
    <t>Peningkatan Kapasitas Anggota Satlinmas tingkat Kelurahan (Kecamatan Lowokwaru)</t>
  </si>
  <si>
    <t>Pembangunan/Rehabilitasi Drainase Pipa PVC 12" (Kecamatan Lowokwaru)</t>
  </si>
  <si>
    <t>Pemasangan Batu Ampyang (Kecamatan Lowokwaru)</t>
  </si>
  <si>
    <t>Pengadaan Wahana Permainan Anak di PAUD (Kecamatan Lowokwaru)</t>
  </si>
  <si>
    <t xml:space="preserve">P001 Bocoran saluran drainase, mencemari sumur air minum
</t>
  </si>
  <si>
    <t>Jl. Sumbersari I-B RT. 001 RW. 001
, Kota Malang</t>
  </si>
  <si>
    <t xml:space="preserve">P002 Jalan banyak berlubang / tdk rata
</t>
  </si>
  <si>
    <t>Jl. Sumbersari I RT. 001 RW. 001
, Kota Malang</t>
  </si>
  <si>
    <t>P016 Belum ada</t>
  </si>
  <si>
    <t>JL Gajayana I (RT 008 RW 002), Kota Malang</t>
  </si>
  <si>
    <t xml:space="preserve">P003 Bibir turap saluran sudah miring akan runtuh
</t>
  </si>
  <si>
    <t>Jl. Sumbersari V RT. 005 RW. 002
, Kota Malang</t>
  </si>
  <si>
    <t xml:space="preserve">P004 Jalan tidak rata, bergelombang
</t>
  </si>
  <si>
    <t>Jl. Sumbersari VI (Gang Utara Jalan) RT. 003 RW. 003
, Kota Malang</t>
  </si>
  <si>
    <t xml:space="preserve">P005 Jalan tidak rata, bergelombang
</t>
  </si>
  <si>
    <t>Jl. Terusan Ambarawa (Gang sebelah Mushola Sn.Kalijogo) RT. 005 RW. 003
, Kota Malang</t>
  </si>
  <si>
    <t xml:space="preserve">P006 Jalan tidak rata, paving rusak
</t>
  </si>
  <si>
    <t>Jl. Terusan Ambarawa VI (Gang PAUD) RT. 005 RW. 003
, Kota Malang</t>
  </si>
  <si>
    <t xml:space="preserve">P007 Grill untuk menyerap air hujan sudah korosif berlubang
</t>
  </si>
  <si>
    <t>Jln. Terusan Ambarawa RT. 003 RW. 005, Kota Malang</t>
  </si>
  <si>
    <t xml:space="preserve">P008 Drainase banyak yang bocor, mencemari sumur air minum
</t>
  </si>
  <si>
    <t>Jl. Terusan Surabaya RT. 001 RW. 005
, Kota Malang</t>
  </si>
  <si>
    <t xml:space="preserve">P009 Terjadi Penyempitan Saluran Drainase
</t>
  </si>
  <si>
    <t>Jl. Bend.Wonorejo RT. 003 RW. 006
, Kota Malang</t>
  </si>
  <si>
    <t xml:space="preserve">P010 Bocoran saluran drainase, mencemari sumur air minum
</t>
  </si>
  <si>
    <t>Jl. Bend. Sigura-Gura I  (Samping Ketua RT.01) RT. 001 RW. 007
, Kota Malang</t>
  </si>
  <si>
    <t xml:space="preserve">P011 Jalan banyak berlubang
</t>
  </si>
  <si>
    <t>Jl. Bend. Sigura-Gura I  (Depan Ketua RT.01) RT. 001 RW. 007
, Kota Malang</t>
  </si>
  <si>
    <t xml:space="preserve">P012 Lahan TPU Sumbersari Longsor
</t>
  </si>
  <si>
    <t>Jl. Sumbersari Gang IV (Makam Umum Kelurahan Sumbersari) RT. 012 RW. 001
, Kota Malang</t>
  </si>
  <si>
    <t xml:space="preserve">P013 Jalan TPU Sumbersari sudah rusak ambles bergelombang
</t>
  </si>
  <si>
    <t>Jl. Sumbersari IV (Akses Jalan ke Makam Umum Sumbersari) RT. 012 RW. 001
, Kota Malang</t>
  </si>
  <si>
    <t xml:space="preserve">P014 Tempat bermain pos PAUD Dewisartika II belum ada kanopi
</t>
  </si>
  <si>
    <t>Jl. Sumbersari III/182-A RT. 006 RW. 001
, Kota Malang</t>
  </si>
  <si>
    <t xml:space="preserve">P015 Tempat bermain pos PAUD Kartini belum ada kanopi
</t>
  </si>
  <si>
    <t>Jl. Sumbersari V/510-A RT. 005 RW. 002
, Kota Malang</t>
  </si>
  <si>
    <t xml:space="preserve">P016 Peningkatan ketrampilan Satlinmas
</t>
  </si>
  <si>
    <t>Jl. Bend. Sigura-Gura 31 RT. 005 RW. 007
, Kota Malang</t>
  </si>
  <si>
    <t xml:space="preserve">P017 Sosialisasi tentang BKM
</t>
  </si>
  <si>
    <t>Jl. Bend. Sigura-Gura 31 RT. 005 RW. 007
, Kota Malang</t>
  </si>
  <si>
    <t xml:space="preserve">P018 Penguatan kelembagaan
</t>
  </si>
  <si>
    <t xml:space="preserve">P019 Tong Sampah Kurang (RT. 006)
</t>
  </si>
  <si>
    <t>Jl. Sumbersari IV / 62-H RT. 012 RW. 001
, Kota Malang</t>
  </si>
  <si>
    <t xml:space="preserve">P020 Lingkungan sehat
</t>
  </si>
  <si>
    <t>Jl. Bend. Sutami I (Jalan Poros) RT. 002 RW. 002
, Kota Malang</t>
  </si>
  <si>
    <t xml:space="preserve">P021 Belum memiliki tenda
</t>
  </si>
  <si>
    <t>Jl. B. Darma No.1-A RT. 003, RW. 006
, Kota Malang</t>
  </si>
  <si>
    <t xml:space="preserve">P022 Penggantian tong sampah yg tidak layak
</t>
  </si>
  <si>
    <t>Jl. Ters. Ambarawa dan Jl.Sumbersari VII RT. 005 RW. 003
, Kota Malang</t>
  </si>
  <si>
    <t xml:space="preserve">P023 Terjadi Penyempitan Saluran Drainase (sisi utara jalan)
</t>
  </si>
  <si>
    <t>Jl. B. Sigura-Gura V (Belakang Poskamling RT.05) RT. 005 RW. 007
, Kota Malang</t>
  </si>
  <si>
    <t xml:space="preserve">P024 Turap penahan saluran bocor, berakibat jalan sering ambles
</t>
  </si>
  <si>
    <t>P024 Turap penahan saluran bocor, berakibat jalan sering ambles
, Kota Malang</t>
  </si>
  <si>
    <t xml:space="preserve">P025 Tong sampah banyak yang rusak (RT. 003, 005, 006)
</t>
  </si>
  <si>
    <t xml:space="preserve">P026 Halaman kantor lembaga bersama pokja sehat belum ada tong sampah
</t>
  </si>
  <si>
    <t xml:space="preserve">P027 Belum mempunyai tenda
</t>
  </si>
  <si>
    <t xml:space="preserve">P028 Gerobak Sampah Rusak
</t>
  </si>
  <si>
    <t xml:space="preserve">P029 Gerobak Sampah Rusak
</t>
  </si>
  <si>
    <t>Jl. Bend. Sutami I-B/352 RT. 002 RW. 002
, Kota Malang</t>
  </si>
  <si>
    <t xml:space="preserve">P030 Gerobak Sampah Rusak
</t>
  </si>
  <si>
    <t>Jl. Sumbersari VII / 23 RT. 003 RW. 003
, Kota Malang</t>
  </si>
  <si>
    <t xml:space="preserve">P031 Gerobak Sampah Rusak
</t>
  </si>
  <si>
    <t>Jl. Bend. Sengguruh No.18 RT. 003 RW. 007
, Kota Malang</t>
  </si>
  <si>
    <t xml:space="preserve">P032 Belum memiliki tenda (RT. 006)
</t>
  </si>
  <si>
    <t xml:space="preserve">P033 Belum memiliki tenda (RT. 008)
</t>
  </si>
  <si>
    <t xml:space="preserve">P034 Belum memiliki peralatan edukasi PAUD Kartini
</t>
  </si>
  <si>
    <t xml:space="preserve">P035 Kekurangan meja Posyandu (RW.001,002,003,005)
</t>
  </si>
  <si>
    <t xml:space="preserve">P036 Belum mempunyai tenda Posyandu (RW.001,002,003,005)
</t>
  </si>
  <si>
    <t xml:space="preserve">P037 Kekurangan kursi Posyandu (RW.001,002,003,005)
</t>
  </si>
  <si>
    <t xml:space="preserve">P038 Belum memiliki kursi
</t>
  </si>
  <si>
    <t>Jl. B.Darma No.1-A RT. 003 RW. 006
, Kota Malang</t>
  </si>
  <si>
    <t>KETERANGAN/ NILAI PER SATUAN</t>
  </si>
  <si>
    <t>DATA USULAN MUSRENBANGKEL SUMBERSARI BERDASARKAN NILAI DIAKOMODIR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</si>
</sst>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_);_(* \(#,##0\);_(* &quot;-&quot;??_);_(@_)"/>
  </numFmts>
  <fonts count="7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/>
    <xf numFmtId="165" fontId="2" fillId="4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0" fillId="0" borderId="0" xfId="1" applyFont="1"/>
    <xf numFmtId="165" fontId="2" fillId="5" borderId="2" xfId="0" applyNumberFormat="1" applyFont="1" applyFill="1" applyBorder="1" applyAlignment="1">
      <alignment vertical="center"/>
    </xf>
    <xf numFmtId="165" fontId="2" fillId="6" borderId="2" xfId="0" applyNumberFormat="1" applyFont="1" applyFill="1" applyBorder="1" applyAlignment="1">
      <alignment vertical="center"/>
    </xf>
    <xf numFmtId="165" fontId="2" fillId="7" borderId="2" xfId="0" applyNumberFormat="1" applyFont="1" applyFill="1" applyBorder="1" applyAlignment="1">
      <alignment vertical="center"/>
    </xf>
    <xf numFmtId="165" fontId="2" fillId="3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164" fontId="0" fillId="5" borderId="0" xfId="1" applyFont="1" applyFill="1" applyAlignment="1">
      <alignment vertical="center"/>
    </xf>
    <xf numFmtId="164" fontId="0" fillId="6" borderId="0" xfId="1" applyFont="1" applyFill="1"/>
    <xf numFmtId="164" fontId="0" fillId="6" borderId="0" xfId="0" applyNumberFormat="1" applyFill="1"/>
    <xf numFmtId="0" fontId="0" fillId="6" borderId="0" xfId="0" applyFill="1"/>
    <xf numFmtId="165" fontId="0" fillId="6" borderId="0" xfId="0" applyNumberFormat="1" applyFill="1" applyAlignment="1">
      <alignment horizontal="left" vertical="top"/>
    </xf>
    <xf numFmtId="0" fontId="6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9"/>
  <sheetViews>
    <sheetView tabSelected="1" topLeftCell="C31" zoomScale="70" zoomScaleNormal="70" workbookViewId="0">
      <selection activeCell="J44" sqref="J44"/>
    </sheetView>
  </sheetViews>
  <sheetFormatPr defaultRowHeight="15" x14ac:dyDescent="0.25"/>
  <cols>
    <col min="1" max="1" width="6.7109375" customWidth="1"/>
    <col min="2" max="3" width="11.140625" customWidth="1"/>
    <col min="4" max="5" width="21.7109375" customWidth="1"/>
    <col min="6" max="6" width="18.7109375" customWidth="1"/>
    <col min="7" max="7" width="9.5703125" customWidth="1"/>
    <col min="8" max="8" width="11" customWidth="1"/>
    <col min="9" max="9" width="17.140625" customWidth="1"/>
    <col min="10" max="10" width="14.7109375" customWidth="1"/>
    <col min="11" max="11" width="17.7109375" customWidth="1"/>
    <col min="12" max="12" width="21.28515625" style="19" customWidth="1"/>
    <col min="14" max="14" width="15.85546875" customWidth="1"/>
    <col min="15" max="15" width="17.28515625" customWidth="1"/>
  </cols>
  <sheetData>
    <row r="1" spans="1:14" x14ac:dyDescent="0.25">
      <c r="C1" s="26" t="s">
        <v>105</v>
      </c>
      <c r="D1" s="26"/>
      <c r="E1" s="26"/>
      <c r="F1" s="26"/>
      <c r="G1" s="26"/>
      <c r="H1" s="26"/>
      <c r="I1" s="26"/>
      <c r="J1" s="26"/>
      <c r="K1" s="26"/>
      <c r="L1" s="26"/>
    </row>
    <row r="3" spans="1:14" ht="47.25" customHeight="1" x14ac:dyDescent="0.25">
      <c r="A3" s="1" t="s">
        <v>0</v>
      </c>
      <c r="B3" s="1" t="s">
        <v>1</v>
      </c>
      <c r="C3" s="1" t="s">
        <v>0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2" t="s">
        <v>7</v>
      </c>
      <c r="J3" s="3" t="s">
        <v>8</v>
      </c>
      <c r="K3" s="4" t="s">
        <v>9</v>
      </c>
      <c r="L3" s="3" t="s">
        <v>104</v>
      </c>
      <c r="N3" s="24"/>
    </row>
    <row r="4" spans="1:14" ht="71.25" x14ac:dyDescent="0.25">
      <c r="A4" s="5">
        <v>5291</v>
      </c>
      <c r="B4" s="5">
        <v>1933334</v>
      </c>
      <c r="C4" s="5">
        <v>1</v>
      </c>
      <c r="D4" s="5" t="s">
        <v>28</v>
      </c>
      <c r="E4" s="5" t="s">
        <v>37</v>
      </c>
      <c r="F4" s="5" t="s">
        <v>38</v>
      </c>
      <c r="G4" s="5">
        <v>72</v>
      </c>
      <c r="H4" s="5" t="s">
        <v>16</v>
      </c>
      <c r="I4" s="6">
        <v>45144000</v>
      </c>
      <c r="J4" s="7">
        <f>G4</f>
        <v>72</v>
      </c>
      <c r="K4" s="11">
        <f>I4</f>
        <v>45144000</v>
      </c>
      <c r="L4" s="14">
        <f>I4/G4</f>
        <v>627000</v>
      </c>
      <c r="N4" s="25"/>
    </row>
    <row r="5" spans="1:14" ht="42.75" x14ac:dyDescent="0.25">
      <c r="A5" s="5">
        <v>5332</v>
      </c>
      <c r="B5" s="5">
        <v>1933989</v>
      </c>
      <c r="C5" s="5">
        <f>1+C4</f>
        <v>2</v>
      </c>
      <c r="D5" s="5" t="s">
        <v>12</v>
      </c>
      <c r="E5" s="5" t="s">
        <v>39</v>
      </c>
      <c r="F5" s="5" t="s">
        <v>40</v>
      </c>
      <c r="G5" s="5">
        <v>128</v>
      </c>
      <c r="H5" s="5" t="s">
        <v>17</v>
      </c>
      <c r="I5" s="10"/>
      <c r="J5" s="7">
        <v>0</v>
      </c>
      <c r="K5" s="11"/>
      <c r="L5" s="15">
        <f>I5/G5</f>
        <v>0</v>
      </c>
    </row>
    <row r="6" spans="1:14" ht="57" x14ac:dyDescent="0.25">
      <c r="A6" s="5">
        <v>5851</v>
      </c>
      <c r="B6" s="5">
        <v>1936476</v>
      </c>
      <c r="C6" s="5">
        <f t="shared" ref="C6:C42" si="0">1+C5</f>
        <v>3</v>
      </c>
      <c r="D6" s="5" t="s">
        <v>14</v>
      </c>
      <c r="E6" s="5" t="s">
        <v>41</v>
      </c>
      <c r="F6" s="5" t="s">
        <v>42</v>
      </c>
      <c r="G6" s="5">
        <v>70</v>
      </c>
      <c r="H6" s="5" t="s">
        <v>29</v>
      </c>
      <c r="I6" s="6">
        <v>10500000</v>
      </c>
      <c r="J6" s="7">
        <v>0</v>
      </c>
      <c r="K6" s="8"/>
      <c r="L6" s="9"/>
    </row>
    <row r="7" spans="1:14" ht="71.25" x14ac:dyDescent="0.25">
      <c r="A7" s="5">
        <v>5910</v>
      </c>
      <c r="B7" s="5">
        <v>1937879</v>
      </c>
      <c r="C7" s="5">
        <f t="shared" si="0"/>
        <v>4</v>
      </c>
      <c r="D7" s="5" t="s">
        <v>11</v>
      </c>
      <c r="E7" s="5" t="s">
        <v>43</v>
      </c>
      <c r="F7" s="5" t="s">
        <v>44</v>
      </c>
      <c r="G7" s="5">
        <v>18</v>
      </c>
      <c r="H7" s="5" t="s">
        <v>16</v>
      </c>
      <c r="I7" s="6">
        <v>50242500</v>
      </c>
      <c r="J7" s="7">
        <f t="shared" ref="J7:J42" si="1">G7</f>
        <v>18</v>
      </c>
      <c r="K7" s="11">
        <f t="shared" ref="K7:K42" si="2">I7</f>
        <v>50242500</v>
      </c>
      <c r="L7" s="14">
        <f>I7/G7</f>
        <v>2791250</v>
      </c>
    </row>
    <row r="8" spans="1:14" ht="71.25" x14ac:dyDescent="0.25">
      <c r="A8" s="5">
        <v>5915</v>
      </c>
      <c r="B8" s="5">
        <v>1937914</v>
      </c>
      <c r="C8" s="5">
        <f t="shared" si="0"/>
        <v>5</v>
      </c>
      <c r="D8" s="5" t="s">
        <v>35</v>
      </c>
      <c r="E8" s="5" t="s">
        <v>45</v>
      </c>
      <c r="F8" s="5" t="s">
        <v>46</v>
      </c>
      <c r="G8" s="5">
        <v>35</v>
      </c>
      <c r="H8" s="5" t="s">
        <v>17</v>
      </c>
      <c r="I8" s="10"/>
      <c r="J8" s="7">
        <v>0</v>
      </c>
      <c r="K8" s="11"/>
      <c r="L8" s="15">
        <f t="shared" ref="L8:L23" si="3">I8/G8</f>
        <v>0</v>
      </c>
    </row>
    <row r="9" spans="1:14" ht="85.5" x14ac:dyDescent="0.25">
      <c r="A9" s="5">
        <v>5922</v>
      </c>
      <c r="B9" s="5">
        <v>1938018</v>
      </c>
      <c r="C9" s="5">
        <f t="shared" si="0"/>
        <v>6</v>
      </c>
      <c r="D9" s="5" t="s">
        <v>35</v>
      </c>
      <c r="E9" s="5" t="s">
        <v>47</v>
      </c>
      <c r="F9" s="5" t="s">
        <v>48</v>
      </c>
      <c r="G9" s="5">
        <v>21</v>
      </c>
      <c r="H9" s="5" t="s">
        <v>17</v>
      </c>
      <c r="I9" s="6">
        <v>8085000</v>
      </c>
      <c r="J9" s="7">
        <f t="shared" si="1"/>
        <v>21</v>
      </c>
      <c r="K9" s="11">
        <f t="shared" si="2"/>
        <v>8085000</v>
      </c>
      <c r="L9" s="14">
        <f t="shared" si="3"/>
        <v>385000</v>
      </c>
    </row>
    <row r="10" spans="1:14" ht="71.25" x14ac:dyDescent="0.25">
      <c r="A10" s="5">
        <v>5925</v>
      </c>
      <c r="B10" s="5">
        <v>1938072</v>
      </c>
      <c r="C10" s="5">
        <f t="shared" si="0"/>
        <v>7</v>
      </c>
      <c r="D10" s="5" t="s">
        <v>30</v>
      </c>
      <c r="E10" s="5" t="s">
        <v>49</v>
      </c>
      <c r="F10" s="5" t="s">
        <v>50</v>
      </c>
      <c r="G10" s="5">
        <v>100</v>
      </c>
      <c r="H10" s="5" t="s">
        <v>17</v>
      </c>
      <c r="I10" s="6">
        <v>30800000</v>
      </c>
      <c r="J10" s="7">
        <f t="shared" si="1"/>
        <v>100</v>
      </c>
      <c r="K10" s="11">
        <f t="shared" si="2"/>
        <v>30800000</v>
      </c>
      <c r="L10" s="14">
        <f t="shared" si="3"/>
        <v>308000</v>
      </c>
    </row>
    <row r="11" spans="1:14" ht="71.25" x14ac:dyDescent="0.25">
      <c r="A11" s="5">
        <v>5929</v>
      </c>
      <c r="B11" s="5">
        <v>1938106</v>
      </c>
      <c r="C11" s="5">
        <f t="shared" si="0"/>
        <v>8</v>
      </c>
      <c r="D11" s="5" t="s">
        <v>13</v>
      </c>
      <c r="E11" s="5" t="s">
        <v>51</v>
      </c>
      <c r="F11" s="5" t="s">
        <v>52</v>
      </c>
      <c r="G11" s="5">
        <v>36</v>
      </c>
      <c r="H11" s="5" t="s">
        <v>17</v>
      </c>
      <c r="I11" s="10"/>
      <c r="J11" s="7">
        <v>0</v>
      </c>
      <c r="K11" s="11"/>
      <c r="L11" s="15">
        <f t="shared" si="3"/>
        <v>0</v>
      </c>
    </row>
    <row r="12" spans="1:14" ht="71.25" x14ac:dyDescent="0.25">
      <c r="A12" s="5">
        <v>5935</v>
      </c>
      <c r="B12" s="5">
        <v>1938147</v>
      </c>
      <c r="C12" s="5">
        <f t="shared" si="0"/>
        <v>9</v>
      </c>
      <c r="D12" s="5" t="s">
        <v>28</v>
      </c>
      <c r="E12" s="5" t="s">
        <v>53</v>
      </c>
      <c r="F12" s="5" t="s">
        <v>54</v>
      </c>
      <c r="G12" s="5">
        <v>75</v>
      </c>
      <c r="H12" s="5" t="s">
        <v>16</v>
      </c>
      <c r="I12" s="6">
        <v>47025000</v>
      </c>
      <c r="J12" s="7">
        <f t="shared" si="1"/>
        <v>75</v>
      </c>
      <c r="K12" s="11">
        <f t="shared" si="2"/>
        <v>47025000</v>
      </c>
      <c r="L12" s="16">
        <f t="shared" si="3"/>
        <v>627000</v>
      </c>
    </row>
    <row r="13" spans="1:14" ht="85.5" x14ac:dyDescent="0.25">
      <c r="A13" s="5">
        <v>5937</v>
      </c>
      <c r="B13" s="5">
        <v>1938180</v>
      </c>
      <c r="C13" s="5">
        <f t="shared" si="0"/>
        <v>10</v>
      </c>
      <c r="D13" s="5" t="s">
        <v>10</v>
      </c>
      <c r="E13" s="5" t="s">
        <v>55</v>
      </c>
      <c r="F13" s="5" t="s">
        <v>56</v>
      </c>
      <c r="G13" s="5">
        <v>13</v>
      </c>
      <c r="H13" s="5" t="s">
        <v>16</v>
      </c>
      <c r="I13" s="6">
        <v>18200000</v>
      </c>
      <c r="J13" s="7">
        <f t="shared" si="1"/>
        <v>13</v>
      </c>
      <c r="K13" s="11">
        <f t="shared" si="2"/>
        <v>18200000</v>
      </c>
      <c r="L13" s="16">
        <f t="shared" si="3"/>
        <v>1400000</v>
      </c>
    </row>
    <row r="14" spans="1:14" ht="71.25" x14ac:dyDescent="0.25">
      <c r="A14" s="5">
        <v>5945</v>
      </c>
      <c r="B14" s="5">
        <v>1938239</v>
      </c>
      <c r="C14" s="5">
        <f t="shared" si="0"/>
        <v>11</v>
      </c>
      <c r="D14" s="5" t="s">
        <v>34</v>
      </c>
      <c r="E14" s="5" t="s">
        <v>57</v>
      </c>
      <c r="F14" s="5" t="s">
        <v>58</v>
      </c>
      <c r="G14" s="5">
        <v>8</v>
      </c>
      <c r="H14" s="5" t="s">
        <v>16</v>
      </c>
      <c r="I14" s="10"/>
      <c r="J14" s="7">
        <v>0</v>
      </c>
      <c r="K14" s="11"/>
      <c r="L14" s="15">
        <f t="shared" si="3"/>
        <v>0</v>
      </c>
    </row>
    <row r="15" spans="1:14" ht="71.25" x14ac:dyDescent="0.25">
      <c r="A15" s="5">
        <v>5951</v>
      </c>
      <c r="B15" s="5">
        <v>1938272</v>
      </c>
      <c r="C15" s="5">
        <f t="shared" si="0"/>
        <v>12</v>
      </c>
      <c r="D15" s="5" t="s">
        <v>30</v>
      </c>
      <c r="E15" s="5" t="s">
        <v>59</v>
      </c>
      <c r="F15" s="5" t="s">
        <v>60</v>
      </c>
      <c r="G15" s="5">
        <v>131</v>
      </c>
      <c r="H15" s="5" t="s">
        <v>17</v>
      </c>
      <c r="I15" s="6">
        <v>40409600</v>
      </c>
      <c r="J15" s="7">
        <f t="shared" si="1"/>
        <v>131</v>
      </c>
      <c r="K15" s="11">
        <f t="shared" si="2"/>
        <v>40409600</v>
      </c>
      <c r="L15" s="16">
        <f t="shared" si="3"/>
        <v>308470.22900763358</v>
      </c>
    </row>
    <row r="16" spans="1:14" ht="85.5" x14ac:dyDescent="0.25">
      <c r="A16" s="5">
        <v>5956</v>
      </c>
      <c r="B16" s="5">
        <v>1938312</v>
      </c>
      <c r="C16" s="5">
        <f t="shared" si="0"/>
        <v>13</v>
      </c>
      <c r="D16" s="5" t="s">
        <v>11</v>
      </c>
      <c r="E16" s="5" t="s">
        <v>61</v>
      </c>
      <c r="F16" s="5" t="s">
        <v>62</v>
      </c>
      <c r="G16" s="5">
        <v>34</v>
      </c>
      <c r="H16" s="5" t="s">
        <v>16</v>
      </c>
      <c r="I16" s="10"/>
      <c r="J16" s="7">
        <v>0</v>
      </c>
      <c r="K16" s="11"/>
      <c r="L16" s="15">
        <f t="shared" si="3"/>
        <v>0</v>
      </c>
    </row>
    <row r="17" spans="1:14" ht="85.5" x14ac:dyDescent="0.25">
      <c r="A17" s="5">
        <v>5961</v>
      </c>
      <c r="B17" s="5">
        <v>1938358</v>
      </c>
      <c r="C17" s="5">
        <f t="shared" si="0"/>
        <v>14</v>
      </c>
      <c r="D17" s="5" t="s">
        <v>30</v>
      </c>
      <c r="E17" s="5" t="s">
        <v>63</v>
      </c>
      <c r="F17" s="5" t="s">
        <v>64</v>
      </c>
      <c r="G17" s="5">
        <v>200</v>
      </c>
      <c r="H17" s="5" t="s">
        <v>17</v>
      </c>
      <c r="I17" s="6">
        <v>61600000</v>
      </c>
      <c r="J17" s="7">
        <f t="shared" si="1"/>
        <v>200</v>
      </c>
      <c r="K17" s="11">
        <f t="shared" si="2"/>
        <v>61600000</v>
      </c>
      <c r="L17" s="16">
        <f t="shared" si="3"/>
        <v>308000</v>
      </c>
    </row>
    <row r="18" spans="1:14" ht="85.5" x14ac:dyDescent="0.25">
      <c r="A18" s="5">
        <v>5968</v>
      </c>
      <c r="B18" s="5">
        <v>1938398</v>
      </c>
      <c r="C18" s="5">
        <f t="shared" si="0"/>
        <v>15</v>
      </c>
      <c r="D18" s="5" t="s">
        <v>15</v>
      </c>
      <c r="E18" s="5" t="s">
        <v>65</v>
      </c>
      <c r="F18" s="5" t="s">
        <v>66</v>
      </c>
      <c r="G18" s="5">
        <v>5</v>
      </c>
      <c r="H18" s="5" t="s">
        <v>17</v>
      </c>
      <c r="I18" s="10"/>
      <c r="J18" s="7">
        <v>0</v>
      </c>
      <c r="K18" s="11"/>
      <c r="L18" s="15">
        <f t="shared" si="3"/>
        <v>0</v>
      </c>
    </row>
    <row r="19" spans="1:14" ht="85.5" x14ac:dyDescent="0.25">
      <c r="A19" s="5">
        <v>5974</v>
      </c>
      <c r="B19" s="5">
        <v>1938427</v>
      </c>
      <c r="C19" s="5">
        <f t="shared" si="0"/>
        <v>16</v>
      </c>
      <c r="D19" s="5" t="s">
        <v>15</v>
      </c>
      <c r="E19" s="5" t="s">
        <v>67</v>
      </c>
      <c r="F19" s="5" t="s">
        <v>68</v>
      </c>
      <c r="G19" s="5">
        <v>5</v>
      </c>
      <c r="H19" s="5" t="s">
        <v>17</v>
      </c>
      <c r="I19" s="10"/>
      <c r="J19" s="7">
        <v>0</v>
      </c>
      <c r="K19" s="11"/>
      <c r="L19" s="15">
        <f t="shared" si="3"/>
        <v>0</v>
      </c>
    </row>
    <row r="20" spans="1:14" ht="85.5" x14ac:dyDescent="0.25">
      <c r="A20" s="5">
        <v>5980</v>
      </c>
      <c r="B20" s="5">
        <v>1938454</v>
      </c>
      <c r="C20" s="5">
        <f t="shared" si="0"/>
        <v>17</v>
      </c>
      <c r="D20" s="5" t="s">
        <v>33</v>
      </c>
      <c r="E20" s="5" t="s">
        <v>69</v>
      </c>
      <c r="F20" s="5" t="s">
        <v>70</v>
      </c>
      <c r="G20" s="5">
        <v>45</v>
      </c>
      <c r="H20" s="5" t="s">
        <v>27</v>
      </c>
      <c r="I20" s="6">
        <f>13500000-126100</f>
        <v>13373900</v>
      </c>
      <c r="J20" s="7">
        <f t="shared" si="1"/>
        <v>45</v>
      </c>
      <c r="K20" s="11">
        <f t="shared" si="2"/>
        <v>13373900</v>
      </c>
      <c r="L20" s="17">
        <f t="shared" si="3"/>
        <v>297197.77777777775</v>
      </c>
      <c r="N20" s="21">
        <f>K20-9000000-900000-200000-297000</f>
        <v>2976900</v>
      </c>
    </row>
    <row r="21" spans="1:14" ht="99.75" x14ac:dyDescent="0.25">
      <c r="A21" s="5">
        <v>5987</v>
      </c>
      <c r="B21" s="5">
        <v>1938487</v>
      </c>
      <c r="C21" s="5">
        <f t="shared" si="0"/>
        <v>18</v>
      </c>
      <c r="D21" s="5" t="s">
        <v>32</v>
      </c>
      <c r="E21" s="5" t="s">
        <v>71</v>
      </c>
      <c r="F21" s="5" t="s">
        <v>72</v>
      </c>
      <c r="G21" s="5">
        <v>25</v>
      </c>
      <c r="H21" s="5" t="s">
        <v>27</v>
      </c>
      <c r="I21" s="10"/>
      <c r="J21" s="7">
        <v>0</v>
      </c>
      <c r="K21" s="11"/>
      <c r="L21" s="15">
        <f t="shared" si="3"/>
        <v>0</v>
      </c>
      <c r="N21" s="13"/>
    </row>
    <row r="22" spans="1:14" ht="57" x14ac:dyDescent="0.25">
      <c r="A22" s="5">
        <v>5992</v>
      </c>
      <c r="B22" s="5">
        <v>1938510</v>
      </c>
      <c r="C22" s="5">
        <f t="shared" si="0"/>
        <v>19</v>
      </c>
      <c r="D22" s="5" t="s">
        <v>25</v>
      </c>
      <c r="E22" s="5" t="s">
        <v>73</v>
      </c>
      <c r="F22" s="5" t="s">
        <v>70</v>
      </c>
      <c r="G22" s="5">
        <v>40</v>
      </c>
      <c r="H22" s="5" t="s">
        <v>27</v>
      </c>
      <c r="I22" s="10"/>
      <c r="J22" s="7">
        <v>0</v>
      </c>
      <c r="K22" s="11"/>
      <c r="L22" s="15">
        <f t="shared" si="3"/>
        <v>0</v>
      </c>
      <c r="N22" s="13"/>
    </row>
    <row r="23" spans="1:14" ht="57" x14ac:dyDescent="0.25">
      <c r="A23" s="5">
        <v>5997</v>
      </c>
      <c r="B23" s="5">
        <v>1938539</v>
      </c>
      <c r="C23" s="5">
        <f t="shared" si="0"/>
        <v>20</v>
      </c>
      <c r="D23" s="5" t="s">
        <v>24</v>
      </c>
      <c r="E23" s="5" t="s">
        <v>74</v>
      </c>
      <c r="F23" s="5" t="s">
        <v>75</v>
      </c>
      <c r="G23" s="5">
        <v>2</v>
      </c>
      <c r="H23" s="5" t="s">
        <v>18</v>
      </c>
      <c r="I23" s="6">
        <v>3300000</v>
      </c>
      <c r="J23" s="7">
        <f t="shared" si="1"/>
        <v>2</v>
      </c>
      <c r="K23" s="11">
        <f t="shared" si="2"/>
        <v>3300000</v>
      </c>
      <c r="L23" s="16">
        <f t="shared" si="3"/>
        <v>1650000</v>
      </c>
      <c r="N23" s="13"/>
    </row>
    <row r="24" spans="1:14" ht="57" x14ac:dyDescent="0.25">
      <c r="A24" s="5">
        <v>6001</v>
      </c>
      <c r="B24" s="5">
        <v>1938552</v>
      </c>
      <c r="C24" s="5">
        <f t="shared" si="0"/>
        <v>21</v>
      </c>
      <c r="D24" s="5" t="s">
        <v>31</v>
      </c>
      <c r="E24" s="5" t="s">
        <v>76</v>
      </c>
      <c r="F24" s="5" t="s">
        <v>77</v>
      </c>
      <c r="G24" s="5">
        <v>5</v>
      </c>
      <c r="H24" s="5" t="s">
        <v>26</v>
      </c>
      <c r="I24" s="10"/>
      <c r="J24" s="7">
        <v>0</v>
      </c>
      <c r="K24" s="11"/>
      <c r="L24" s="18"/>
      <c r="N24" s="13"/>
    </row>
    <row r="25" spans="1:14" ht="57" x14ac:dyDescent="0.25">
      <c r="A25" s="5">
        <v>6005</v>
      </c>
      <c r="B25" s="5">
        <v>1938567</v>
      </c>
      <c r="C25" s="5">
        <f t="shared" si="0"/>
        <v>22</v>
      </c>
      <c r="D25" s="5" t="s">
        <v>22</v>
      </c>
      <c r="E25" s="5" t="s">
        <v>78</v>
      </c>
      <c r="F25" s="5" t="s">
        <v>79</v>
      </c>
      <c r="G25" s="5">
        <v>1</v>
      </c>
      <c r="H25" s="5" t="s">
        <v>18</v>
      </c>
      <c r="I25" s="10"/>
      <c r="J25" s="7">
        <v>0</v>
      </c>
      <c r="K25" s="11"/>
      <c r="L25" s="18"/>
      <c r="N25" s="12"/>
    </row>
    <row r="26" spans="1:14" ht="71.25" x14ac:dyDescent="0.25">
      <c r="A26" s="5">
        <v>6010</v>
      </c>
      <c r="B26" s="5">
        <v>1938588</v>
      </c>
      <c r="C26" s="5">
        <f t="shared" si="0"/>
        <v>23</v>
      </c>
      <c r="D26" s="5" t="s">
        <v>14</v>
      </c>
      <c r="E26" s="5" t="s">
        <v>80</v>
      </c>
      <c r="F26" s="5" t="s">
        <v>81</v>
      </c>
      <c r="G26" s="5">
        <v>50</v>
      </c>
      <c r="H26" s="5" t="s">
        <v>18</v>
      </c>
      <c r="I26" s="6">
        <v>7500000</v>
      </c>
      <c r="J26" s="7">
        <f t="shared" si="1"/>
        <v>50</v>
      </c>
      <c r="K26" s="11">
        <f t="shared" si="2"/>
        <v>7500000</v>
      </c>
      <c r="L26" s="16">
        <f>I26/G26</f>
        <v>150000</v>
      </c>
    </row>
    <row r="27" spans="1:14" ht="85.5" x14ac:dyDescent="0.25">
      <c r="A27" s="5">
        <v>6022</v>
      </c>
      <c r="B27" s="5">
        <v>1938635</v>
      </c>
      <c r="C27" s="5">
        <f t="shared" si="0"/>
        <v>24</v>
      </c>
      <c r="D27" s="5" t="s">
        <v>10</v>
      </c>
      <c r="E27" s="5" t="s">
        <v>82</v>
      </c>
      <c r="F27" s="5" t="s">
        <v>83</v>
      </c>
      <c r="G27" s="5">
        <v>45</v>
      </c>
      <c r="H27" s="5" t="s">
        <v>16</v>
      </c>
      <c r="I27" s="10"/>
      <c r="J27" s="7">
        <v>0</v>
      </c>
      <c r="K27" s="11"/>
      <c r="L27" s="18"/>
    </row>
    <row r="28" spans="1:14" ht="85.5" x14ac:dyDescent="0.25">
      <c r="A28" s="5">
        <v>6030</v>
      </c>
      <c r="B28" s="5">
        <v>1938662</v>
      </c>
      <c r="C28" s="5">
        <f t="shared" si="0"/>
        <v>25</v>
      </c>
      <c r="D28" s="20" t="s">
        <v>11</v>
      </c>
      <c r="E28" s="5" t="s">
        <v>84</v>
      </c>
      <c r="F28" s="5" t="s">
        <v>85</v>
      </c>
      <c r="G28" s="5">
        <v>20</v>
      </c>
      <c r="H28" s="5" t="s">
        <v>16</v>
      </c>
      <c r="I28" s="6">
        <v>57420000</v>
      </c>
      <c r="J28" s="7">
        <f t="shared" si="1"/>
        <v>20</v>
      </c>
      <c r="K28" s="11">
        <f t="shared" si="2"/>
        <v>57420000</v>
      </c>
      <c r="L28" s="16">
        <f>I28/G28</f>
        <v>2871000</v>
      </c>
    </row>
    <row r="29" spans="1:14" ht="57" x14ac:dyDescent="0.25">
      <c r="A29" s="5">
        <v>6036</v>
      </c>
      <c r="B29" s="5">
        <v>1938680</v>
      </c>
      <c r="C29" s="5">
        <f t="shared" si="0"/>
        <v>26</v>
      </c>
      <c r="D29" s="20" t="s">
        <v>14</v>
      </c>
      <c r="E29" s="5" t="s">
        <v>86</v>
      </c>
      <c r="F29" s="5" t="s">
        <v>75</v>
      </c>
      <c r="G29" s="5">
        <v>75</v>
      </c>
      <c r="H29" s="5" t="s">
        <v>18</v>
      </c>
      <c r="I29" s="6">
        <v>11250000</v>
      </c>
      <c r="J29" s="7">
        <f t="shared" si="1"/>
        <v>75</v>
      </c>
      <c r="K29" s="11">
        <f t="shared" si="2"/>
        <v>11250000</v>
      </c>
      <c r="L29" s="16">
        <f t="shared" ref="L29:L39" si="4">I29/G29</f>
        <v>150000</v>
      </c>
    </row>
    <row r="30" spans="1:14" ht="71.25" x14ac:dyDescent="0.25">
      <c r="A30" s="5">
        <v>6043</v>
      </c>
      <c r="B30" s="5">
        <v>1938702</v>
      </c>
      <c r="C30" s="5">
        <f t="shared" si="0"/>
        <v>27</v>
      </c>
      <c r="D30" s="20" t="s">
        <v>24</v>
      </c>
      <c r="E30" s="5" t="s">
        <v>87</v>
      </c>
      <c r="F30" s="5" t="s">
        <v>70</v>
      </c>
      <c r="G30" s="5">
        <v>1</v>
      </c>
      <c r="H30" s="5" t="s">
        <v>18</v>
      </c>
      <c r="I30" s="6">
        <v>1650000</v>
      </c>
      <c r="J30" s="7">
        <f t="shared" si="1"/>
        <v>1</v>
      </c>
      <c r="K30" s="11">
        <f t="shared" si="2"/>
        <v>1650000</v>
      </c>
      <c r="L30" s="16">
        <f t="shared" si="4"/>
        <v>1650000</v>
      </c>
    </row>
    <row r="31" spans="1:14" ht="85.5" x14ac:dyDescent="0.25">
      <c r="A31" s="5">
        <v>6048</v>
      </c>
      <c r="B31" s="5">
        <v>1938723</v>
      </c>
      <c r="C31" s="5">
        <f t="shared" si="0"/>
        <v>28</v>
      </c>
      <c r="D31" s="5" t="s">
        <v>21</v>
      </c>
      <c r="E31" s="5" t="s">
        <v>88</v>
      </c>
      <c r="F31" s="5" t="s">
        <v>62</v>
      </c>
      <c r="G31" s="5">
        <v>1</v>
      </c>
      <c r="H31" s="5" t="s">
        <v>18</v>
      </c>
      <c r="I31" s="10"/>
      <c r="J31" s="7">
        <v>0</v>
      </c>
      <c r="K31" s="11"/>
      <c r="L31" s="18"/>
    </row>
    <row r="32" spans="1:14" ht="57" x14ac:dyDescent="0.25">
      <c r="A32" s="5">
        <v>6052</v>
      </c>
      <c r="B32" s="5">
        <v>1938741</v>
      </c>
      <c r="C32" s="5">
        <f t="shared" si="0"/>
        <v>29</v>
      </c>
      <c r="D32" s="20" t="s">
        <v>23</v>
      </c>
      <c r="E32" s="5" t="s">
        <v>89</v>
      </c>
      <c r="F32" s="5" t="s">
        <v>75</v>
      </c>
      <c r="G32" s="5">
        <v>1</v>
      </c>
      <c r="H32" s="5" t="s">
        <v>18</v>
      </c>
      <c r="I32" s="6">
        <v>8500000</v>
      </c>
      <c r="J32" s="7">
        <f t="shared" si="1"/>
        <v>1</v>
      </c>
      <c r="K32" s="11">
        <f t="shared" si="2"/>
        <v>8500000</v>
      </c>
      <c r="L32" s="16">
        <f t="shared" si="4"/>
        <v>8500000</v>
      </c>
    </row>
    <row r="33" spans="1:12" ht="57" x14ac:dyDescent="0.25">
      <c r="A33" s="5">
        <v>6063</v>
      </c>
      <c r="B33" s="5">
        <v>1938785</v>
      </c>
      <c r="C33" s="5">
        <f t="shared" si="0"/>
        <v>30</v>
      </c>
      <c r="D33" s="20" t="s">
        <v>23</v>
      </c>
      <c r="E33" s="5" t="s">
        <v>90</v>
      </c>
      <c r="F33" s="5" t="s">
        <v>91</v>
      </c>
      <c r="G33" s="5">
        <v>1</v>
      </c>
      <c r="H33" s="5" t="s">
        <v>18</v>
      </c>
      <c r="I33" s="6">
        <v>8500000</v>
      </c>
      <c r="J33" s="7">
        <f t="shared" si="1"/>
        <v>1</v>
      </c>
      <c r="K33" s="11">
        <f t="shared" si="2"/>
        <v>8500000</v>
      </c>
      <c r="L33" s="16">
        <f t="shared" si="4"/>
        <v>8500000</v>
      </c>
    </row>
    <row r="34" spans="1:12" ht="57" x14ac:dyDescent="0.25">
      <c r="A34" s="5">
        <v>6069</v>
      </c>
      <c r="B34" s="5">
        <v>1938798</v>
      </c>
      <c r="C34" s="5">
        <f t="shared" si="0"/>
        <v>31</v>
      </c>
      <c r="D34" s="20" t="s">
        <v>23</v>
      </c>
      <c r="E34" s="5" t="s">
        <v>92</v>
      </c>
      <c r="F34" s="5" t="s">
        <v>93</v>
      </c>
      <c r="G34" s="5">
        <v>1</v>
      </c>
      <c r="H34" s="5" t="s">
        <v>18</v>
      </c>
      <c r="I34" s="6">
        <v>8500000</v>
      </c>
      <c r="J34" s="7">
        <f t="shared" si="1"/>
        <v>1</v>
      </c>
      <c r="K34" s="11">
        <f t="shared" si="2"/>
        <v>8500000</v>
      </c>
      <c r="L34" s="16">
        <f t="shared" si="4"/>
        <v>8500000</v>
      </c>
    </row>
    <row r="35" spans="1:12" ht="71.25" x14ac:dyDescent="0.25">
      <c r="A35" s="5">
        <v>6083</v>
      </c>
      <c r="B35" s="5">
        <v>1938844</v>
      </c>
      <c r="C35" s="5">
        <f t="shared" si="0"/>
        <v>32</v>
      </c>
      <c r="D35" s="5" t="s">
        <v>23</v>
      </c>
      <c r="E35" s="5" t="s">
        <v>94</v>
      </c>
      <c r="F35" s="5" t="s">
        <v>95</v>
      </c>
      <c r="G35" s="5">
        <v>1</v>
      </c>
      <c r="H35" s="5" t="s">
        <v>18</v>
      </c>
      <c r="I35" s="10"/>
      <c r="J35" s="7">
        <v>0</v>
      </c>
      <c r="K35" s="11"/>
      <c r="L35" s="18"/>
    </row>
    <row r="36" spans="1:12" ht="57" x14ac:dyDescent="0.25">
      <c r="A36" s="5">
        <v>6090</v>
      </c>
      <c r="B36" s="5">
        <v>1938867</v>
      </c>
      <c r="C36" s="5">
        <f t="shared" si="0"/>
        <v>33</v>
      </c>
      <c r="D36" s="20" t="s">
        <v>21</v>
      </c>
      <c r="E36" s="5" t="s">
        <v>96</v>
      </c>
      <c r="F36" s="5" t="s">
        <v>75</v>
      </c>
      <c r="G36" s="5">
        <v>1</v>
      </c>
      <c r="H36" s="5" t="s">
        <v>18</v>
      </c>
      <c r="I36" s="6">
        <v>4000000</v>
      </c>
      <c r="J36" s="7">
        <f t="shared" si="1"/>
        <v>1</v>
      </c>
      <c r="K36" s="11">
        <f t="shared" si="2"/>
        <v>4000000</v>
      </c>
      <c r="L36" s="16">
        <f t="shared" si="4"/>
        <v>4000000</v>
      </c>
    </row>
    <row r="37" spans="1:12" ht="57" x14ac:dyDescent="0.25">
      <c r="A37" s="5">
        <v>6097</v>
      </c>
      <c r="B37" s="5">
        <v>1938886</v>
      </c>
      <c r="C37" s="5">
        <f t="shared" si="0"/>
        <v>34</v>
      </c>
      <c r="D37" s="20" t="s">
        <v>22</v>
      </c>
      <c r="E37" s="5" t="s">
        <v>97</v>
      </c>
      <c r="F37" s="5" t="s">
        <v>75</v>
      </c>
      <c r="G37" s="5">
        <v>1</v>
      </c>
      <c r="H37" s="5" t="s">
        <v>18</v>
      </c>
      <c r="I37" s="10"/>
      <c r="J37" s="7">
        <v>0</v>
      </c>
      <c r="K37" s="11"/>
      <c r="L37" s="18"/>
    </row>
    <row r="38" spans="1:12" ht="57" x14ac:dyDescent="0.25">
      <c r="A38" s="5">
        <v>6101</v>
      </c>
      <c r="B38" s="5">
        <v>1938898</v>
      </c>
      <c r="C38" s="5">
        <f t="shared" si="0"/>
        <v>35</v>
      </c>
      <c r="D38" s="20" t="s">
        <v>36</v>
      </c>
      <c r="E38" s="5" t="s">
        <v>98</v>
      </c>
      <c r="F38" s="5" t="s">
        <v>68</v>
      </c>
      <c r="G38" s="5">
        <v>1</v>
      </c>
      <c r="H38" s="5" t="s">
        <v>26</v>
      </c>
      <c r="I38" s="6">
        <v>11000000</v>
      </c>
      <c r="J38" s="7">
        <f t="shared" si="1"/>
        <v>1</v>
      </c>
      <c r="K38" s="11">
        <f t="shared" si="2"/>
        <v>11000000</v>
      </c>
      <c r="L38" s="16">
        <f t="shared" si="4"/>
        <v>11000000</v>
      </c>
    </row>
    <row r="39" spans="1:12" ht="71.25" x14ac:dyDescent="0.25">
      <c r="A39" s="5">
        <v>6107</v>
      </c>
      <c r="B39" s="5">
        <v>1938910</v>
      </c>
      <c r="C39" s="5">
        <f t="shared" si="0"/>
        <v>36</v>
      </c>
      <c r="D39" s="20" t="s">
        <v>19</v>
      </c>
      <c r="E39" s="5" t="s">
        <v>99</v>
      </c>
      <c r="F39" s="5" t="s">
        <v>70</v>
      </c>
      <c r="G39" s="5">
        <v>12</v>
      </c>
      <c r="H39" s="5" t="s">
        <v>18</v>
      </c>
      <c r="I39" s="6">
        <v>21000000</v>
      </c>
      <c r="J39" s="7">
        <f t="shared" si="1"/>
        <v>12</v>
      </c>
      <c r="K39" s="11">
        <f t="shared" si="2"/>
        <v>21000000</v>
      </c>
      <c r="L39" s="16">
        <f t="shared" si="4"/>
        <v>1750000</v>
      </c>
    </row>
    <row r="40" spans="1:12" ht="85.5" x14ac:dyDescent="0.25">
      <c r="A40" s="5">
        <v>6111</v>
      </c>
      <c r="B40" s="5">
        <v>1938922</v>
      </c>
      <c r="C40" s="5">
        <f t="shared" si="0"/>
        <v>37</v>
      </c>
      <c r="D40" s="5" t="s">
        <v>21</v>
      </c>
      <c r="E40" s="5" t="s">
        <v>100</v>
      </c>
      <c r="F40" s="5" t="s">
        <v>70</v>
      </c>
      <c r="G40" s="5">
        <v>4</v>
      </c>
      <c r="H40" s="5" t="s">
        <v>18</v>
      </c>
      <c r="I40" s="10"/>
      <c r="J40" s="7">
        <v>0</v>
      </c>
      <c r="K40" s="11"/>
      <c r="L40" s="18"/>
    </row>
    <row r="41" spans="1:12" ht="71.25" x14ac:dyDescent="0.25">
      <c r="A41" s="5">
        <v>6113</v>
      </c>
      <c r="B41" s="5">
        <v>1938930</v>
      </c>
      <c r="C41" s="5">
        <f t="shared" si="0"/>
        <v>38</v>
      </c>
      <c r="D41" s="5" t="s">
        <v>20</v>
      </c>
      <c r="E41" s="5" t="s">
        <v>101</v>
      </c>
      <c r="F41" s="5" t="s">
        <v>70</v>
      </c>
      <c r="G41" s="5">
        <v>25</v>
      </c>
      <c r="H41" s="5" t="s">
        <v>18</v>
      </c>
      <c r="I41" s="10"/>
      <c r="J41" s="7">
        <v>0</v>
      </c>
      <c r="K41" s="11"/>
      <c r="L41" s="18"/>
    </row>
    <row r="42" spans="1:12" ht="57" x14ac:dyDescent="0.25">
      <c r="A42" s="5">
        <v>6116</v>
      </c>
      <c r="B42" s="5">
        <v>1938938</v>
      </c>
      <c r="C42" s="5">
        <f t="shared" si="0"/>
        <v>39</v>
      </c>
      <c r="D42" s="20" t="s">
        <v>20</v>
      </c>
      <c r="E42" s="5" t="s">
        <v>102</v>
      </c>
      <c r="F42" s="5" t="s">
        <v>103</v>
      </c>
      <c r="G42" s="5">
        <v>5</v>
      </c>
      <c r="H42" s="5" t="s">
        <v>18</v>
      </c>
      <c r="I42" s="6">
        <v>2500000</v>
      </c>
      <c r="J42" s="7">
        <f t="shared" si="1"/>
        <v>5</v>
      </c>
      <c r="K42" s="11">
        <f t="shared" si="2"/>
        <v>2500000</v>
      </c>
      <c r="L42" s="16">
        <f t="shared" ref="L42" si="5">I42/G42</f>
        <v>500000</v>
      </c>
    </row>
    <row r="44" spans="1:12" x14ac:dyDescent="0.25">
      <c r="H44" s="24"/>
      <c r="I44" s="22"/>
      <c r="J44" s="24"/>
    </row>
    <row r="45" spans="1:12" x14ac:dyDescent="0.25">
      <c r="H45" s="24"/>
      <c r="I45" s="23"/>
      <c r="J45" s="24"/>
    </row>
    <row r="46" spans="1:12" x14ac:dyDescent="0.25">
      <c r="H46" s="24"/>
      <c r="I46" s="24"/>
      <c r="J46" s="24"/>
    </row>
    <row r="47" spans="1:12" x14ac:dyDescent="0.25">
      <c r="H47" s="24"/>
      <c r="I47" s="24"/>
      <c r="J47" s="24"/>
    </row>
    <row r="48" spans="1:12" x14ac:dyDescent="0.25">
      <c r="H48" s="24"/>
      <c r="I48" s="24"/>
      <c r="J48" s="24"/>
    </row>
    <row r="49" spans="8:10" x14ac:dyDescent="0.25">
      <c r="H49" s="24"/>
      <c r="I49" s="24"/>
      <c r="J49" s="24"/>
    </row>
  </sheetData>
  <mergeCells count="1">
    <mergeCell ref="C1:L1"/>
  </mergeCells>
  <pageMargins left="0.70866141732283472" right="0.70866141732283472" top="0.74803149606299213" bottom="0.74803149606299213" header="0.31496062992125984" footer="0.31496062992125984"/>
  <pageSetup paperSize="5" scale="55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KelSS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inwilIPW</dc:creator>
  <cp:lastModifiedBy>W I N D O W S</cp:lastModifiedBy>
  <cp:lastPrinted>2025-03-24T06:20:54Z</cp:lastPrinted>
  <dcterms:created xsi:type="dcterms:W3CDTF">2025-03-10T07:25:24Z</dcterms:created>
  <dcterms:modified xsi:type="dcterms:W3CDTF">2026-02-04T03:35:14Z</dcterms:modified>
</cp:coreProperties>
</file>