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atudata\upload\"/>
    </mc:Choice>
  </mc:AlternateContent>
  <bookViews>
    <workbookView xWindow="0" yWindow="0" windowWidth="24000" windowHeight="9735"/>
  </bookViews>
  <sheets>
    <sheet name="Sheet8" sheetId="8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8" l="1"/>
  <c r="W17" i="8"/>
  <c r="U17" i="8"/>
  <c r="S17" i="8"/>
  <c r="Q17" i="8"/>
  <c r="O17" i="8"/>
  <c r="M17" i="8"/>
  <c r="K17" i="8"/>
  <c r="I17" i="8"/>
  <c r="G16" i="8"/>
  <c r="V16" i="8" s="1"/>
  <c r="G15" i="8"/>
  <c r="V15" i="8" s="1"/>
  <c r="G14" i="8"/>
  <c r="V14" i="8" s="1"/>
  <c r="L13" i="8"/>
  <c r="G13" i="8"/>
  <c r="V13" i="8" s="1"/>
  <c r="E17" i="8"/>
  <c r="E16" i="8"/>
  <c r="E15" i="8"/>
  <c r="E14" i="8"/>
  <c r="E13" i="8"/>
  <c r="J13" i="8" l="1"/>
  <c r="P14" i="8"/>
  <c r="T15" i="8"/>
  <c r="T13" i="8"/>
  <c r="J15" i="8"/>
  <c r="P16" i="8"/>
  <c r="L15" i="8"/>
  <c r="R14" i="8"/>
  <c r="R16" i="8"/>
  <c r="P13" i="8"/>
  <c r="J14" i="8"/>
  <c r="T14" i="8"/>
  <c r="P15" i="8"/>
  <c r="J16" i="8"/>
  <c r="T16" i="8"/>
  <c r="R13" i="8"/>
  <c r="L14" i="8"/>
  <c r="R15" i="8"/>
  <c r="L16" i="8"/>
  <c r="D16" i="8"/>
  <c r="D17" i="8"/>
  <c r="D13" i="8"/>
  <c r="D14" i="8"/>
  <c r="D15" i="8"/>
  <c r="H13" i="8"/>
  <c r="F13" i="8"/>
  <c r="H14" i="8"/>
  <c r="F14" i="8"/>
  <c r="H15" i="8"/>
  <c r="F15" i="8"/>
  <c r="H16" i="8"/>
  <c r="F16" i="8"/>
  <c r="F17" i="8"/>
  <c r="G17" i="8"/>
  <c r="J17" i="8" s="1"/>
  <c r="N13" i="8"/>
  <c r="N14" i="8"/>
  <c r="N15" i="8"/>
  <c r="N16" i="8"/>
  <c r="T17" i="8" l="1"/>
  <c r="P17" i="8"/>
  <c r="L17" i="8"/>
  <c r="H17" i="8"/>
  <c r="R17" i="8"/>
  <c r="V17" i="8"/>
  <c r="N17" i="8"/>
</calcChain>
</file>

<file path=xl/sharedStrings.xml><?xml version="1.0" encoding="utf-8"?>
<sst xmlns="http://schemas.openxmlformats.org/spreadsheetml/2006/main" count="50" uniqueCount="34">
  <si>
    <t>MASALAH KB (KOMPLIKASI KB)</t>
  </si>
  <si>
    <t>REVISI ALTERNATIF 1</t>
  </si>
  <si>
    <t>KOTA</t>
  </si>
  <si>
    <t>: MALANG</t>
  </si>
  <si>
    <t>BULAN/TAHUN</t>
  </si>
  <si>
    <t>NO</t>
  </si>
  <si>
    <t>NAMA PUSKESMAS</t>
  </si>
  <si>
    <t>KELURAHAN</t>
  </si>
  <si>
    <t>PUS</t>
  </si>
  <si>
    <t>KB AKTIF</t>
  </si>
  <si>
    <t>SASARAN KOMPLIKASI</t>
  </si>
  <si>
    <t>JUMLAH</t>
  </si>
  <si>
    <t>Abs</t>
  </si>
  <si>
    <t>%</t>
  </si>
  <si>
    <t>KONDOM</t>
  </si>
  <si>
    <t>PIL</t>
  </si>
  <si>
    <t>SUNTIK</t>
  </si>
  <si>
    <t>AKDR</t>
  </si>
  <si>
    <t>IMPLAN</t>
  </si>
  <si>
    <t>MOW</t>
  </si>
  <si>
    <t>MOP</t>
  </si>
  <si>
    <t>MAL</t>
  </si>
  <si>
    <t>LUAR WILAYAH</t>
  </si>
  <si>
    <t>TOTAL  KELURAHAN</t>
  </si>
  <si>
    <t>POLOWIJEN</t>
  </si>
  <si>
    <t>Polowijen</t>
  </si>
  <si>
    <t>Balearjosari</t>
  </si>
  <si>
    <t>Puwodadi</t>
  </si>
  <si>
    <t xml:space="preserve">   </t>
  </si>
  <si>
    <t>………………..,………………..</t>
  </si>
  <si>
    <t>KEPALA KEPALA PUSKESMAS</t>
  </si>
  <si>
    <t>………………………………</t>
  </si>
  <si>
    <t>NIP.</t>
  </si>
  <si>
    <t>: AGUSTUS /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</si>
</sst>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8"/>
      <color theme="1"/>
      <name val="Comic Sans MS"/>
    </font>
    <font>
      <sz val="10"/>
      <color theme="1"/>
      <name val="&quot;Comic Sans MS&quot;"/>
    </font>
    <font>
      <sz val="10"/>
      <color theme="1"/>
      <name val="Comic Sans MS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1" fillId="3" borderId="0" xfId="0" applyFont="1" applyFill="1" applyBorder="1"/>
    <xf numFmtId="0" fontId="0" fillId="0" borderId="0" xfId="0" applyFont="1" applyAlignment="1"/>
    <xf numFmtId="0" fontId="3" fillId="3" borderId="0" xfId="0" applyFont="1" applyFill="1" applyBorder="1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6" fillId="4" borderId="5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0" xfId="0" applyFont="1" applyBorder="1"/>
    <xf numFmtId="0" fontId="0" fillId="0" borderId="0" xfId="0" applyFont="1" applyAlignme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0" fontId="7" fillId="0" borderId="14" xfId="0" applyFont="1" applyBorder="1"/>
    <xf numFmtId="0" fontId="4" fillId="4" borderId="1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0" fillId="0" borderId="19" xfId="0" applyNumberFormat="1" applyFont="1" applyBorder="1"/>
    <xf numFmtId="0" fontId="10" fillId="0" borderId="19" xfId="0" applyFont="1" applyBorder="1"/>
    <xf numFmtId="0" fontId="11" fillId="5" borderId="19" xfId="0" applyFont="1" applyFill="1" applyBorder="1"/>
    <xf numFmtId="0" fontId="10" fillId="0" borderId="14" xfId="0" applyFont="1" applyBorder="1"/>
    <xf numFmtId="0" fontId="3" fillId="5" borderId="19" xfId="0" applyFont="1" applyFill="1" applyBorder="1"/>
    <xf numFmtId="1" fontId="9" fillId="0" borderId="17" xfId="0" applyNumberFormat="1" applyFont="1" applyBorder="1" applyAlignment="1">
      <alignment horizontal="right"/>
    </xf>
    <xf numFmtId="0" fontId="7" fillId="0" borderId="17" xfId="0" applyFont="1" applyBorder="1"/>
    <xf numFmtId="0" fontId="8" fillId="6" borderId="19" xfId="0" applyFont="1" applyFill="1" applyBorder="1"/>
    <xf numFmtId="1" fontId="10" fillId="6" borderId="19" xfId="0" applyNumberFormat="1" applyFont="1" applyFill="1" applyBorder="1"/>
    <xf numFmtId="0" fontId="10" fillId="6" borderId="14" xfId="0" applyFont="1" applyFill="1" applyBorder="1"/>
    <xf numFmtId="0" fontId="10" fillId="0" borderId="19" xfId="0" applyFont="1" applyBorder="1" applyAlignment="1">
      <alignment horizontal="left" vertical="center" wrapText="1"/>
    </xf>
    <xf numFmtId="1" fontId="9" fillId="6" borderId="15" xfId="0" applyNumberFormat="1" applyFont="1" applyFill="1" applyBorder="1" applyAlignment="1">
      <alignment horizontal="right"/>
    </xf>
    <xf numFmtId="0" fontId="3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tudata/KOMPLIKASI%202023%20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3"/>
      <sheetName val="REKAP JAN23"/>
      <sheetName val="FEB23"/>
      <sheetName val="REKAP FEB23"/>
      <sheetName val="MAR23 "/>
      <sheetName val="REKAP MAR23"/>
      <sheetName val="REKAP JAN-MARET 2023"/>
      <sheetName val="APRIL23 "/>
      <sheetName val="REKAP APRIL23"/>
      <sheetName val="MEI23 "/>
      <sheetName val="REKAP MEI23"/>
      <sheetName val="JUNI23"/>
      <sheetName val="REKAP JUNI23"/>
      <sheetName val="REKAP JAN-JUNI 2023"/>
      <sheetName val="JULI23 "/>
      <sheetName val="REKAP JULI23"/>
      <sheetName val="AGUSTUS23 "/>
      <sheetName val="REKAP AGUSTUS23"/>
      <sheetName val="SEPTEMBER23 "/>
      <sheetName val="REKAP SEPTEMBER23"/>
      <sheetName val="REKAP JAN-SEPTEMBER 2023"/>
      <sheetName val="OKTOBER23 "/>
      <sheetName val="REKAP OKTOBER23"/>
      <sheetName val="NOVEMBER23 "/>
      <sheetName val="REKAP NOVEMBER23"/>
      <sheetName val="DESEMBER23 "/>
      <sheetName val="REKAP DESEMBER23"/>
      <sheetName val="REKAP JAN-DESEMBER 2023 "/>
    </sheetNames>
    <sheetDataSet>
      <sheetData sheetId="0">
        <row r="97">
          <cell r="D97">
            <v>2129.7600000000002</v>
          </cell>
        </row>
        <row r="98">
          <cell r="D98">
            <v>1583.38</v>
          </cell>
        </row>
        <row r="99">
          <cell r="D99">
            <v>3372.97</v>
          </cell>
        </row>
        <row r="100">
          <cell r="D100" t="str">
            <v/>
          </cell>
        </row>
        <row r="101">
          <cell r="D101">
            <v>7086.11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1"/>
  <sheetViews>
    <sheetView tabSelected="1" workbookViewId="0">
      <selection activeCell="A18" sqref="A18:XFD18"/>
    </sheetView>
  </sheetViews>
  <sheetFormatPr defaultColWidth="12.5703125" defaultRowHeight="15"/>
  <cols>
    <col min="1" max="1" width="4" style="4" customWidth="1"/>
    <col min="2" max="2" width="21.7109375" style="4" customWidth="1"/>
    <col min="3" max="3" width="22.7109375" style="4" customWidth="1"/>
    <col min="4" max="4" width="9.28515625" style="4" customWidth="1"/>
    <col min="5" max="5" width="9.7109375" style="4" customWidth="1"/>
    <col min="6" max="6" width="16.28515625" style="4" customWidth="1"/>
    <col min="7" max="8" width="8.42578125" style="4" customWidth="1"/>
    <col min="9" max="9" width="8.140625" style="4" customWidth="1"/>
    <col min="10" max="10" width="10.42578125" style="4" customWidth="1"/>
    <col min="11" max="11" width="8.7109375" style="4" customWidth="1"/>
    <col min="12" max="12" width="9.28515625" style="4" customWidth="1"/>
    <col min="13" max="13" width="7.42578125" style="4" customWidth="1"/>
    <col min="14" max="14" width="9.42578125" style="4" customWidth="1"/>
    <col min="15" max="15" width="7.42578125" style="4" customWidth="1"/>
    <col min="16" max="16" width="11" style="4" customWidth="1"/>
    <col min="17" max="17" width="8.28515625" style="4" customWidth="1"/>
    <col min="18" max="18" width="9.42578125" style="4" customWidth="1"/>
    <col min="19" max="19" width="9.28515625" style="4" customWidth="1"/>
    <col min="20" max="20" width="9.85546875" style="4" customWidth="1"/>
    <col min="21" max="21" width="9.42578125" style="4" customWidth="1"/>
    <col min="22" max="22" width="9.85546875" style="4" customWidth="1"/>
    <col min="23" max="26" width="8" style="4" customWidth="1"/>
    <col min="27" max="16384" width="12.5703125" style="4"/>
  </cols>
  <sheetData>
    <row r="1" spans="1:24" ht="15.75">
      <c r="A1" s="1" t="s">
        <v>0</v>
      </c>
      <c r="B1" s="1"/>
      <c r="C1" s="1"/>
      <c r="D1" s="1"/>
      <c r="E1" s="1"/>
      <c r="F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15.75">
      <c r="A2" s="1" t="s">
        <v>2</v>
      </c>
      <c r="B2" s="1"/>
      <c r="C2" s="1" t="s">
        <v>3</v>
      </c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ht="15.75">
      <c r="A3" s="1" t="s">
        <v>4</v>
      </c>
      <c r="B3" s="1"/>
      <c r="C3" s="1" t="s">
        <v>33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4" ht="15.75">
      <c r="A4" s="1"/>
      <c r="B4" s="1"/>
      <c r="C4" s="6"/>
      <c r="D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4">
      <c r="A5" s="7" t="s">
        <v>5</v>
      </c>
      <c r="B5" s="8" t="s">
        <v>6</v>
      </c>
      <c r="C5" s="9" t="s">
        <v>7</v>
      </c>
      <c r="D5" s="10" t="s">
        <v>8</v>
      </c>
      <c r="E5" s="11" t="s">
        <v>9</v>
      </c>
      <c r="F5" s="11" t="s">
        <v>10</v>
      </c>
      <c r="G5" s="12" t="s">
        <v>11</v>
      </c>
      <c r="H5" s="13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3"/>
    </row>
    <row r="6" spans="1:24">
      <c r="A6" s="16"/>
      <c r="B6" s="16"/>
      <c r="C6" s="17"/>
      <c r="D6" s="18"/>
      <c r="E6" s="16"/>
      <c r="F6" s="16"/>
      <c r="G6" s="17"/>
      <c r="H6" s="19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19"/>
    </row>
    <row r="7" spans="1:24">
      <c r="A7" s="16"/>
      <c r="B7" s="16"/>
      <c r="C7" s="17"/>
      <c r="D7" s="18"/>
      <c r="E7" s="16"/>
      <c r="F7" s="16"/>
      <c r="G7" s="22"/>
      <c r="H7" s="2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3"/>
    </row>
    <row r="8" spans="1:24" ht="15.75">
      <c r="A8" s="16"/>
      <c r="B8" s="16"/>
      <c r="C8" s="17"/>
      <c r="D8" s="18"/>
      <c r="E8" s="16"/>
      <c r="F8" s="16"/>
      <c r="G8" s="25" t="s">
        <v>12</v>
      </c>
      <c r="H8" s="25" t="s">
        <v>13</v>
      </c>
      <c r="I8" s="26" t="s">
        <v>14</v>
      </c>
      <c r="J8" s="27"/>
      <c r="K8" s="26" t="s">
        <v>15</v>
      </c>
      <c r="L8" s="27"/>
      <c r="M8" s="26" t="s">
        <v>16</v>
      </c>
      <c r="N8" s="27"/>
      <c r="O8" s="26" t="s">
        <v>17</v>
      </c>
      <c r="P8" s="27"/>
      <c r="Q8" s="26" t="s">
        <v>18</v>
      </c>
      <c r="R8" s="27"/>
      <c r="S8" s="26" t="s">
        <v>19</v>
      </c>
      <c r="T8" s="27"/>
      <c r="U8" s="26" t="s">
        <v>20</v>
      </c>
      <c r="V8" s="27"/>
      <c r="W8" s="26" t="s">
        <v>21</v>
      </c>
      <c r="X8" s="27"/>
    </row>
    <row r="9" spans="1:24">
      <c r="A9" s="16"/>
      <c r="B9" s="16"/>
      <c r="C9" s="17"/>
      <c r="D9" s="18"/>
      <c r="E9" s="16"/>
      <c r="F9" s="16"/>
      <c r="G9" s="16"/>
      <c r="H9" s="16"/>
      <c r="I9" s="25" t="s">
        <v>12</v>
      </c>
      <c r="J9" s="25" t="s">
        <v>13</v>
      </c>
      <c r="K9" s="25" t="s">
        <v>12</v>
      </c>
      <c r="L9" s="25" t="s">
        <v>13</v>
      </c>
      <c r="M9" s="25" t="s">
        <v>12</v>
      </c>
      <c r="N9" s="25" t="s">
        <v>13</v>
      </c>
      <c r="O9" s="25" t="s">
        <v>12</v>
      </c>
      <c r="P9" s="25" t="s">
        <v>13</v>
      </c>
      <c r="Q9" s="25" t="s">
        <v>12</v>
      </c>
      <c r="R9" s="25" t="s">
        <v>13</v>
      </c>
      <c r="S9" s="25" t="s">
        <v>12</v>
      </c>
      <c r="T9" s="25" t="s">
        <v>13</v>
      </c>
      <c r="U9" s="25" t="s">
        <v>12</v>
      </c>
      <c r="V9" s="25" t="s">
        <v>13</v>
      </c>
      <c r="W9" s="28" t="s">
        <v>12</v>
      </c>
      <c r="X9" s="28" t="s">
        <v>13</v>
      </c>
    </row>
    <row r="10" spans="1:24">
      <c r="A10" s="16"/>
      <c r="B10" s="16"/>
      <c r="C10" s="17"/>
      <c r="D10" s="18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thickBot="1">
      <c r="A11" s="29"/>
      <c r="B11" s="29"/>
      <c r="C11" s="17"/>
      <c r="D11" s="30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6.5">
      <c r="A12" s="31">
        <v>1</v>
      </c>
      <c r="B12" s="31">
        <v>2</v>
      </c>
      <c r="C12" s="32">
        <v>3</v>
      </c>
      <c r="D12" s="31">
        <v>4</v>
      </c>
      <c r="E12" s="31">
        <v>5</v>
      </c>
      <c r="F12" s="32">
        <v>6</v>
      </c>
      <c r="G12" s="31">
        <v>8</v>
      </c>
      <c r="H12" s="31">
        <v>9</v>
      </c>
      <c r="I12" s="31">
        <v>10</v>
      </c>
      <c r="J12" s="31">
        <v>11</v>
      </c>
      <c r="K12" s="32">
        <v>12</v>
      </c>
      <c r="L12" s="31">
        <v>13</v>
      </c>
      <c r="M12" s="31">
        <v>14</v>
      </c>
      <c r="N12" s="31">
        <v>15</v>
      </c>
      <c r="O12" s="32">
        <v>16</v>
      </c>
      <c r="P12" s="31">
        <v>17</v>
      </c>
      <c r="Q12" s="31">
        <v>18</v>
      </c>
      <c r="R12" s="31">
        <v>19</v>
      </c>
      <c r="S12" s="31">
        <v>20</v>
      </c>
      <c r="T12" s="31">
        <v>21</v>
      </c>
      <c r="U12" s="31">
        <v>22</v>
      </c>
      <c r="V12" s="31">
        <v>23</v>
      </c>
      <c r="W12" s="31">
        <v>24</v>
      </c>
      <c r="X12" s="31">
        <v>25</v>
      </c>
    </row>
    <row r="13" spans="1:24" ht="15.75">
      <c r="A13" s="33">
        <v>16</v>
      </c>
      <c r="B13" s="34" t="s">
        <v>24</v>
      </c>
      <c r="C13" s="45" t="s">
        <v>25</v>
      </c>
      <c r="D13" s="35">
        <f ca="1">[1]JAN23!D97</f>
        <v>2129.7600000000002</v>
      </c>
      <c r="E13" s="40">
        <f ca="1">IFERROR(__xludf.DUMMYFUNCTION("IMPORTRANGE(""https://docs.google.com/spreadsheets/d/14uzlVnYGNYbdWd9crJqjs0NZydQVVG1euUKi2XBZDfg/edit#gid=547789990"",""AGUSTUS23!G97:G97"")"),1339)</f>
        <v>1339</v>
      </c>
      <c r="F13" s="35">
        <f t="shared" ref="F13:F17" ca="1" si="0">35%*E13/10</f>
        <v>46.864999999999995</v>
      </c>
      <c r="G13" s="36">
        <f t="shared" ref="G13:G17" si="1">I13+K13+M13+O13+Q13+S13+U13+W13</f>
        <v>0</v>
      </c>
      <c r="H13" s="36">
        <f t="shared" ref="H13:H17" ca="1" si="2">G13/E13%</f>
        <v>0</v>
      </c>
      <c r="I13" s="37">
        <v>0</v>
      </c>
      <c r="J13" s="38" t="e">
        <f t="shared" ref="J13:J17" si="3">I13/G13%</f>
        <v>#DIV/0!</v>
      </c>
      <c r="K13" s="37">
        <v>0</v>
      </c>
      <c r="L13" s="38" t="e">
        <f t="shared" ref="L13:L17" si="4">K13/G13%</f>
        <v>#DIV/0!</v>
      </c>
      <c r="M13" s="37">
        <v>0</v>
      </c>
      <c r="N13" s="38" t="e">
        <f t="shared" ref="N13:N17" si="5">M13/G13%</f>
        <v>#DIV/0!</v>
      </c>
      <c r="O13" s="37">
        <v>0</v>
      </c>
      <c r="P13" s="38" t="e">
        <f t="shared" ref="P13:P17" si="6">O13/G13%</f>
        <v>#DIV/0!</v>
      </c>
      <c r="Q13" s="37">
        <v>0</v>
      </c>
      <c r="R13" s="38" t="e">
        <f t="shared" ref="R13:R17" si="7">Q13/G13%</f>
        <v>#DIV/0!</v>
      </c>
      <c r="S13" s="37">
        <v>0</v>
      </c>
      <c r="T13" s="38" t="e">
        <f t="shared" ref="T13:T17" si="8">S13/G13%</f>
        <v>#DIV/0!</v>
      </c>
      <c r="U13" s="37">
        <v>0</v>
      </c>
      <c r="V13" s="38" t="e">
        <f t="shared" ref="V13:V17" si="9">U13/G13%</f>
        <v>#DIV/0!</v>
      </c>
      <c r="W13" s="39"/>
      <c r="X13" s="47"/>
    </row>
    <row r="14" spans="1:24" ht="15.75">
      <c r="A14" s="16"/>
      <c r="B14" s="16"/>
      <c r="C14" s="45" t="s">
        <v>26</v>
      </c>
      <c r="D14" s="35">
        <f ca="1">[1]JAN23!D98</f>
        <v>1583.38</v>
      </c>
      <c r="E14" s="40">
        <f ca="1">IFERROR(__xludf.DUMMYFUNCTION("IMPORTRANGE(""https://docs.google.com/spreadsheets/d/14uzlVnYGNYbdWd9crJqjs0NZydQVVG1euUKi2XBZDfg/edit#gid=547789990"",""AGUSTUS23!G98:G98"")"),1414)</f>
        <v>1414</v>
      </c>
      <c r="F14" s="35">
        <f t="shared" ca="1" si="0"/>
        <v>49.489999999999995</v>
      </c>
      <c r="G14" s="36">
        <f t="shared" si="1"/>
        <v>0</v>
      </c>
      <c r="H14" s="36">
        <f t="shared" ca="1" si="2"/>
        <v>0</v>
      </c>
      <c r="I14" s="37">
        <v>0</v>
      </c>
      <c r="J14" s="38" t="e">
        <f t="shared" si="3"/>
        <v>#DIV/0!</v>
      </c>
      <c r="K14" s="37">
        <v>0</v>
      </c>
      <c r="L14" s="38" t="e">
        <f t="shared" si="4"/>
        <v>#DIV/0!</v>
      </c>
      <c r="M14" s="37">
        <v>0</v>
      </c>
      <c r="N14" s="38" t="e">
        <f t="shared" si="5"/>
        <v>#DIV/0!</v>
      </c>
      <c r="O14" s="37">
        <v>0</v>
      </c>
      <c r="P14" s="38" t="e">
        <f t="shared" si="6"/>
        <v>#DIV/0!</v>
      </c>
      <c r="Q14" s="37">
        <v>0</v>
      </c>
      <c r="R14" s="38" t="e">
        <f t="shared" si="7"/>
        <v>#DIV/0!</v>
      </c>
      <c r="S14" s="37">
        <v>0</v>
      </c>
      <c r="T14" s="38" t="e">
        <f t="shared" si="8"/>
        <v>#DIV/0!</v>
      </c>
      <c r="U14" s="37">
        <v>0</v>
      </c>
      <c r="V14" s="38" t="e">
        <f t="shared" si="9"/>
        <v>#DIV/0!</v>
      </c>
      <c r="W14" s="39"/>
      <c r="X14" s="47"/>
    </row>
    <row r="15" spans="1:24" ht="15.75">
      <c r="A15" s="16"/>
      <c r="B15" s="16"/>
      <c r="C15" s="45" t="s">
        <v>27</v>
      </c>
      <c r="D15" s="35">
        <f ca="1">[1]JAN23!D99</f>
        <v>3372.97</v>
      </c>
      <c r="E15" s="40">
        <f ca="1">IFERROR(__xludf.DUMMYFUNCTION("IMPORTRANGE(""https://docs.google.com/spreadsheets/d/14uzlVnYGNYbdWd9crJqjs0NZydQVVG1euUKi2XBZDfg/edit#gid=547789990"",""AGUSTUS23!G99:G99"")"),2017)</f>
        <v>2017</v>
      </c>
      <c r="F15" s="35">
        <f t="shared" ca="1" si="0"/>
        <v>70.594999999999999</v>
      </c>
      <c r="G15" s="36">
        <f t="shared" si="1"/>
        <v>0</v>
      </c>
      <c r="H15" s="36">
        <f t="shared" ca="1" si="2"/>
        <v>0</v>
      </c>
      <c r="I15" s="37">
        <v>0</v>
      </c>
      <c r="J15" s="38" t="e">
        <f t="shared" si="3"/>
        <v>#DIV/0!</v>
      </c>
      <c r="K15" s="37">
        <v>0</v>
      </c>
      <c r="L15" s="38" t="e">
        <f t="shared" si="4"/>
        <v>#DIV/0!</v>
      </c>
      <c r="M15" s="37">
        <v>0</v>
      </c>
      <c r="N15" s="38" t="e">
        <f t="shared" si="5"/>
        <v>#DIV/0!</v>
      </c>
      <c r="O15" s="37">
        <v>0</v>
      </c>
      <c r="P15" s="38" t="e">
        <f t="shared" si="6"/>
        <v>#DIV/0!</v>
      </c>
      <c r="Q15" s="37">
        <v>0</v>
      </c>
      <c r="R15" s="38" t="e">
        <f t="shared" si="7"/>
        <v>#DIV/0!</v>
      </c>
      <c r="S15" s="37">
        <v>0</v>
      </c>
      <c r="T15" s="38" t="e">
        <f t="shared" si="8"/>
        <v>#DIV/0!</v>
      </c>
      <c r="U15" s="37">
        <v>0</v>
      </c>
      <c r="V15" s="38" t="e">
        <f t="shared" si="9"/>
        <v>#DIV/0!</v>
      </c>
      <c r="W15" s="39"/>
      <c r="X15" s="47"/>
    </row>
    <row r="16" spans="1:24" ht="15.75">
      <c r="A16" s="16"/>
      <c r="B16" s="16"/>
      <c r="C16" s="45" t="s">
        <v>22</v>
      </c>
      <c r="D16" s="35" t="str">
        <f ca="1">[1]JAN23!D100</f>
        <v/>
      </c>
      <c r="E16" s="40">
        <f ca="1">IFERROR(__xludf.DUMMYFUNCTION("IMPORTRANGE(""https://docs.google.com/spreadsheets/d/14uzlVnYGNYbdWd9crJqjs0NZydQVVG1euUKi2XBZDfg/edit#gid=547789990"",""AGUSTUS23!G100:G100"")"),0)</f>
        <v>0</v>
      </c>
      <c r="F16" s="35">
        <f t="shared" ca="1" si="0"/>
        <v>0</v>
      </c>
      <c r="G16" s="36">
        <f t="shared" si="1"/>
        <v>0</v>
      </c>
      <c r="H16" s="36" t="e">
        <f t="shared" ca="1" si="2"/>
        <v>#DIV/0!</v>
      </c>
      <c r="I16" s="37"/>
      <c r="J16" s="38" t="e">
        <f t="shared" si="3"/>
        <v>#DIV/0!</v>
      </c>
      <c r="K16" s="37"/>
      <c r="L16" s="38" t="e">
        <f t="shared" si="4"/>
        <v>#DIV/0!</v>
      </c>
      <c r="M16" s="37"/>
      <c r="N16" s="38" t="e">
        <f t="shared" si="5"/>
        <v>#DIV/0!</v>
      </c>
      <c r="O16" s="37"/>
      <c r="P16" s="38" t="e">
        <f t="shared" si="6"/>
        <v>#DIV/0!</v>
      </c>
      <c r="Q16" s="37"/>
      <c r="R16" s="38" t="e">
        <f t="shared" si="7"/>
        <v>#DIV/0!</v>
      </c>
      <c r="S16" s="37"/>
      <c r="T16" s="38" t="e">
        <f t="shared" si="8"/>
        <v>#DIV/0!</v>
      </c>
      <c r="U16" s="37"/>
      <c r="V16" s="38" t="e">
        <f t="shared" si="9"/>
        <v>#DIV/0!</v>
      </c>
      <c r="W16" s="39"/>
      <c r="X16" s="47"/>
    </row>
    <row r="17" spans="1:24" ht="16.5" thickBot="1">
      <c r="A17" s="41"/>
      <c r="B17" s="41"/>
      <c r="C17" s="42" t="s">
        <v>23</v>
      </c>
      <c r="D17" s="43">
        <f ca="1">[1]JAN23!D101</f>
        <v>7086.11</v>
      </c>
      <c r="E17" s="46">
        <f ca="1">IFERROR(__xludf.DUMMYFUNCTION("IMPORTRANGE(""https://docs.google.com/spreadsheets/d/14uzlVnYGNYbdWd9crJqjs0NZydQVVG1euUKi2XBZDfg/edit#gid=547789990"",""AGUSTUS23!G101:G101"")"),4770)</f>
        <v>4770</v>
      </c>
      <c r="F17" s="43">
        <f t="shared" ca="1" si="0"/>
        <v>166.95</v>
      </c>
      <c r="G17" s="43">
        <f t="shared" si="1"/>
        <v>0</v>
      </c>
      <c r="H17" s="36">
        <f t="shared" ca="1" si="2"/>
        <v>0</v>
      </c>
      <c r="I17" s="43">
        <f>SUM(I13:I16)</f>
        <v>0</v>
      </c>
      <c r="J17" s="44" t="e">
        <f t="shared" si="3"/>
        <v>#DIV/0!</v>
      </c>
      <c r="K17" s="43">
        <f>SUM(K13:K16)</f>
        <v>0</v>
      </c>
      <c r="L17" s="44" t="e">
        <f t="shared" si="4"/>
        <v>#DIV/0!</v>
      </c>
      <c r="M17" s="43">
        <f>SUM(M13:M16)</f>
        <v>0</v>
      </c>
      <c r="N17" s="44" t="e">
        <f t="shared" si="5"/>
        <v>#DIV/0!</v>
      </c>
      <c r="O17" s="43">
        <f>SUM(O13:O16)</f>
        <v>0</v>
      </c>
      <c r="P17" s="44" t="e">
        <f t="shared" si="6"/>
        <v>#DIV/0!</v>
      </c>
      <c r="Q17" s="43">
        <f>SUM(Q13:Q16)</f>
        <v>0</v>
      </c>
      <c r="R17" s="44" t="e">
        <f t="shared" si="7"/>
        <v>#DIV/0!</v>
      </c>
      <c r="S17" s="43">
        <f>SUM(S13:S16)</f>
        <v>0</v>
      </c>
      <c r="T17" s="44" t="e">
        <f t="shared" si="8"/>
        <v>#DIV/0!</v>
      </c>
      <c r="U17" s="43">
        <f>SUM(U13:U16)</f>
        <v>0</v>
      </c>
      <c r="V17" s="44" t="e">
        <f t="shared" si="9"/>
        <v>#DIV/0!</v>
      </c>
      <c r="W17" s="43">
        <f>SUM(W13:W16)</f>
        <v>0</v>
      </c>
      <c r="X17" s="43">
        <f>SUM(X13:X15)</f>
        <v>0</v>
      </c>
    </row>
    <row r="18" spans="1:24"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4"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4"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">
        <v>28</v>
      </c>
      <c r="T20" s="5"/>
      <c r="U20" s="5"/>
      <c r="V20" s="5"/>
    </row>
    <row r="21" spans="1:24"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4"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4"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4"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4"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4"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4"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4"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4"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4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4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4"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7:22"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7:22"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7:22"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7:22"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7:22"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7:22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7:22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7:22"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7:22"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7:22"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7:22"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7:22"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7:22"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7:22"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7:22"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 t="s">
        <v>29</v>
      </c>
    </row>
    <row r="48" spans="7:22"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 t="s">
        <v>30</v>
      </c>
    </row>
    <row r="49" spans="7:22"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7:22"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 t="s">
        <v>31</v>
      </c>
    </row>
    <row r="51" spans="7:22"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 t="s">
        <v>32</v>
      </c>
    </row>
    <row r="52" spans="7:22"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7:22"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7:22"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7:22"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7:22"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7:22"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7:22"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7:22"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7:22"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7:22"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7:22"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7:22"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7:22"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7:22"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7:22"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7:22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7:22"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7:22"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7:22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7:22"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7:22"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7:22"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7:22"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7:22"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7:22"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7:22"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7:22"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7:22"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7:22"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7:22"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7:22"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7:22"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7:22"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7:22"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7:22"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7:22"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7:22"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7:22"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7:22"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7:22"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7:22"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7:22"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7:22"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7:22"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7:22"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7:22"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7:22"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7:22"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7:22"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7:22"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7:22"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7:22"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7:22"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7:22"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7:22"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7:22"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7:22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7:22"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7:22"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7:22"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7:22"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7:22"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7:22"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7:22"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7:22"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7:22"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7:22"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7:22"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7:22"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7:22"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7:22"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7:22"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7:22"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7:22"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7:22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7:22"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7:22"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7:22"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7:22"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7:22"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7:22"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7:22"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7:22"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7:22"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7:22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7:22"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7:22"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7:22"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7:22"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7:22"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7:22"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7:22"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7:22"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7:22"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7:22"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7:22"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7:22"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7:22"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7:22"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7:22"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7:22"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7:22"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7:22"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7:22"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7:22"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7:22"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7:22"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7:22"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7:22"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7:22"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7:22"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7:22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7:22"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7:22"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7:22"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7:22"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7:22"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7:22"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7:22"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7:22"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7:22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7:22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7:22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7:22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7:22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7:22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7:22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7:22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7:22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7:22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7:22"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7:22"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7:22"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7:22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7:22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7:22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7:22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7:22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7:22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7:22"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7:22"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7:22"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7:22"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7:22"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7:22"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7:22"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7:22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7:22"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7:22"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7:22"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7:22"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7:22"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7:22"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7:22"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7:22"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7:22"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7:22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7:22"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7:22"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7:22"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7:22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7:22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7:22"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7:22"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7:22"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7:22"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7:22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7:22"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7:22"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7:22"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7:22"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7:22"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7:22"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7:22"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7:22"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7:22"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7:22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7:22"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7:22"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7:22"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7:22"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7:22"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7:22"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7:22"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7:22"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7:22"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7:22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7:22"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7:22"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7:22"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7:22"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7:22"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7:22"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7:22"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7:22"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7:22"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7:22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7:22"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7:22"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7:22"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</sheetData>
  <mergeCells count="36">
    <mergeCell ref="A13:A17"/>
    <mergeCell ref="B13:B17"/>
    <mergeCell ref="W9:W11"/>
    <mergeCell ref="X9:X11"/>
    <mergeCell ref="Q9:Q11"/>
    <mergeCell ref="R9:R11"/>
    <mergeCell ref="S9:S11"/>
    <mergeCell ref="T9:T11"/>
    <mergeCell ref="U9:U11"/>
    <mergeCell ref="V9:V11"/>
    <mergeCell ref="U8:V8"/>
    <mergeCell ref="W8:X8"/>
    <mergeCell ref="I9:I11"/>
    <mergeCell ref="J9:J11"/>
    <mergeCell ref="K9:K11"/>
    <mergeCell ref="L9:L11"/>
    <mergeCell ref="M9:M11"/>
    <mergeCell ref="N9:N11"/>
    <mergeCell ref="O9:O11"/>
    <mergeCell ref="P9:P11"/>
    <mergeCell ref="G5:H7"/>
    <mergeCell ref="I5:X7"/>
    <mergeCell ref="G8:G11"/>
    <mergeCell ref="H8:H11"/>
    <mergeCell ref="I8:J8"/>
    <mergeCell ref="K8:L8"/>
    <mergeCell ref="M8:N8"/>
    <mergeCell ref="O8:P8"/>
    <mergeCell ref="Q8:R8"/>
    <mergeCell ref="S8:T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2024-01-31T03:41:54Z</dcterms:created>
  <dcterms:modified xsi:type="dcterms:W3CDTF">2024-01-31T03:46:11Z</dcterms:modified>
</cp:coreProperties>
</file>