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 MULYOREJO\LAPORAN BULANAN\LAPORAN BULANAN 2022\UKM ESENSIAL\Imunisasi\"/>
    </mc:Choice>
  </mc:AlternateContent>
  <xr:revisionPtr revIDLastSave="0" documentId="13_ncr:1_{FB17C85B-EB6C-411A-8D70-219BB93C34F3}" xr6:coauthVersionLast="47" xr6:coauthVersionMax="47" xr10:uidLastSave="{00000000-0000-0000-0000-000000000000}"/>
  <bookViews>
    <workbookView xWindow="-110" yWindow="-110" windowWidth="19420" windowHeight="10300" xr2:uid="{5FDB50AD-7062-4971-8327-AA58D98267E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7" i="1" l="1"/>
  <c r="AD17" i="1"/>
  <c r="T17" i="1"/>
  <c r="R17" i="1"/>
  <c r="H17" i="1"/>
  <c r="F17" i="1"/>
  <c r="B17" i="1"/>
  <c r="AL15" i="1"/>
  <c r="AJ15" i="1"/>
  <c r="AH15" i="1"/>
  <c r="Z15" i="1"/>
  <c r="X15" i="1"/>
  <c r="V15" i="1"/>
  <c r="N15" i="1"/>
  <c r="L15" i="1"/>
  <c r="J15" i="1"/>
  <c r="E15" i="1"/>
  <c r="D15" i="1"/>
  <c r="AG15" i="1" s="1"/>
  <c r="C15" i="1"/>
  <c r="G15" i="1" s="1"/>
  <c r="B15" i="1"/>
  <c r="A15" i="1"/>
  <c r="AL14" i="1"/>
  <c r="AJ14" i="1"/>
  <c r="AH14" i="1"/>
  <c r="Z14" i="1"/>
  <c r="X14" i="1"/>
  <c r="V14" i="1"/>
  <c r="N14" i="1"/>
  <c r="L14" i="1"/>
  <c r="J14" i="1"/>
  <c r="E14" i="1"/>
  <c r="D14" i="1"/>
  <c r="AG14" i="1" s="1"/>
  <c r="C14" i="1"/>
  <c r="B14" i="1"/>
  <c r="A14" i="1"/>
  <c r="AL13" i="1"/>
  <c r="AJ13" i="1"/>
  <c r="AH13" i="1"/>
  <c r="Z13" i="1"/>
  <c r="X13" i="1"/>
  <c r="V13" i="1"/>
  <c r="N13" i="1"/>
  <c r="L13" i="1"/>
  <c r="J13" i="1"/>
  <c r="E13" i="1"/>
  <c r="D13" i="1"/>
  <c r="C13" i="1"/>
  <c r="AE13" i="1" s="1"/>
  <c r="B13" i="1"/>
  <c r="A13" i="1"/>
  <c r="AL12" i="1"/>
  <c r="AJ12" i="1"/>
  <c r="AH12" i="1"/>
  <c r="Z12" i="1"/>
  <c r="X12" i="1"/>
  <c r="V12" i="1"/>
  <c r="N12" i="1"/>
  <c r="L12" i="1"/>
  <c r="J12" i="1"/>
  <c r="E12" i="1"/>
  <c r="D12" i="1"/>
  <c r="AM12" i="1" s="1"/>
  <c r="C12" i="1"/>
  <c r="AE12" i="1" s="1"/>
  <c r="B12" i="1"/>
  <c r="A12" i="1"/>
  <c r="B8" i="1"/>
  <c r="C4" i="1"/>
  <c r="A4" i="1"/>
  <c r="C3" i="1"/>
  <c r="A3" i="1"/>
  <c r="C2" i="1"/>
  <c r="A2" i="1"/>
  <c r="A1" i="1"/>
  <c r="AB15" i="1" l="1"/>
  <c r="P14" i="1"/>
  <c r="O12" i="1"/>
  <c r="I12" i="1"/>
  <c r="AJ17" i="1"/>
  <c r="AI13" i="1"/>
  <c r="AK15" i="1"/>
  <c r="AB14" i="1"/>
  <c r="AC14" i="1" s="1"/>
  <c r="P15" i="1"/>
  <c r="Z17" i="1"/>
  <c r="G12" i="1"/>
  <c r="AG13" i="1"/>
  <c r="I13" i="1"/>
  <c r="AA13" i="1"/>
  <c r="O15" i="1"/>
  <c r="W13" i="1"/>
  <c r="AN15" i="1"/>
  <c r="AK14" i="1"/>
  <c r="S14" i="1"/>
  <c r="AN14" i="1"/>
  <c r="S15" i="1"/>
  <c r="Y15" i="1"/>
  <c r="U12" i="1"/>
  <c r="AM13" i="1"/>
  <c r="P13" i="1"/>
  <c r="Q13" i="1" s="1"/>
  <c r="AB13" i="1"/>
  <c r="AC13" i="1" s="1"/>
  <c r="U15" i="1"/>
  <c r="L17" i="1"/>
  <c r="V17" i="1"/>
  <c r="AG12" i="1"/>
  <c r="AN13" i="1"/>
  <c r="AO13" i="1" s="1"/>
  <c r="AO14" i="1"/>
  <c r="AC15" i="1"/>
  <c r="AE15" i="1"/>
  <c r="AM15" i="1"/>
  <c r="AI15" i="1"/>
  <c r="C17" i="1"/>
  <c r="AE17" i="1" s="1"/>
  <c r="M12" i="1"/>
  <c r="W12" i="1"/>
  <c r="AA12" i="1"/>
  <c r="AK12" i="1"/>
  <c r="S13" i="1"/>
  <c r="K14" i="1"/>
  <c r="O14" i="1"/>
  <c r="U14" i="1"/>
  <c r="Y14" i="1"/>
  <c r="AI14" i="1"/>
  <c r="AM14" i="1"/>
  <c r="AN12" i="1"/>
  <c r="D17" i="1"/>
  <c r="AG17" i="1" s="1"/>
  <c r="J17" i="1"/>
  <c r="N17" i="1"/>
  <c r="S12" i="1"/>
  <c r="X17" i="1"/>
  <c r="AB12" i="1"/>
  <c r="AC12" i="1" s="1"/>
  <c r="AH17" i="1"/>
  <c r="AL17" i="1"/>
  <c r="K13" i="1"/>
  <c r="O13" i="1"/>
  <c r="U13" i="1"/>
  <c r="Y13" i="1"/>
  <c r="G14" i="1"/>
  <c r="AE14" i="1"/>
  <c r="I15" i="1"/>
  <c r="M15" i="1"/>
  <c r="Q15" i="1"/>
  <c r="W15" i="1"/>
  <c r="AA15" i="1"/>
  <c r="AO15" i="1"/>
  <c r="P12" i="1"/>
  <c r="M13" i="1"/>
  <c r="AK13" i="1"/>
  <c r="K15" i="1"/>
  <c r="E17" i="1"/>
  <c r="K12" i="1"/>
  <c r="Y12" i="1"/>
  <c r="AI12" i="1"/>
  <c r="G13" i="1"/>
  <c r="I14" i="1"/>
  <c r="M14" i="1"/>
  <c r="Q14" i="1"/>
  <c r="W14" i="1"/>
  <c r="AA14" i="1"/>
  <c r="I17" i="1" l="1"/>
  <c r="W17" i="1"/>
  <c r="Y17" i="1"/>
  <c r="AA17" i="1"/>
  <c r="S17" i="1"/>
  <c r="M17" i="1"/>
  <c r="G17" i="1"/>
  <c r="AK17" i="1"/>
  <c r="U17" i="1"/>
  <c r="AM17" i="1"/>
  <c r="AN17" i="1"/>
  <c r="AO17" i="1" s="1"/>
  <c r="AO12" i="1"/>
  <c r="AI17" i="1"/>
  <c r="O17" i="1"/>
  <c r="P17" i="1"/>
  <c r="Q17" i="1" s="1"/>
  <c r="Q12" i="1"/>
  <c r="AB17" i="1"/>
  <c r="AC17" i="1" s="1"/>
  <c r="K17" i="1"/>
</calcChain>
</file>

<file path=xl/sharedStrings.xml><?xml version="1.0" encoding="utf-8"?>
<sst xmlns="http://schemas.openxmlformats.org/spreadsheetml/2006/main" count="53" uniqueCount="17">
  <si>
    <t xml:space="preserve">Bulan: </t>
  </si>
  <si>
    <t>HASIL IMUNISASI BADUTA</t>
  </si>
  <si>
    <t>NO</t>
  </si>
  <si>
    <t>CAMPAK+RUBELLA (MR)</t>
  </si>
  <si>
    <t>SASARAN BADUTA</t>
  </si>
  <si>
    <t>PNEUMOKOKUS (3)</t>
  </si>
  <si>
    <t>DPT/HB/Hib</t>
  </si>
  <si>
    <t>BLN OKTOBER</t>
  </si>
  <si>
    <t>S/D BLN OKTOBER</t>
  </si>
  <si>
    <t>L</t>
  </si>
  <si>
    <t>P</t>
  </si>
  <si>
    <t>JUMLAH</t>
  </si>
  <si>
    <t># L</t>
  </si>
  <si>
    <t>%</t>
  </si>
  <si>
    <t># P</t>
  </si>
  <si>
    <t># JML</t>
  </si>
  <si>
    <t>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</si>
</sst>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2" borderId="1" xfId="0" applyFont="1" applyFill="1" applyBorder="1" applyAlignment="1">
      <alignment horizontal="centerContinuous" vertical="center"/>
    </xf>
    <xf numFmtId="0" fontId="6" fillId="0" borderId="13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5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2" fillId="0" borderId="18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/>
    </xf>
    <xf numFmtId="0" fontId="3" fillId="0" borderId="19" xfId="0" applyFont="1" applyBorder="1" applyAlignment="1">
      <alignment horizontal="centerContinuous"/>
    </xf>
    <xf numFmtId="0" fontId="3" fillId="0" borderId="20" xfId="0" applyFont="1" applyBorder="1" applyAlignment="1">
      <alignment horizontal="centerContinuous"/>
    </xf>
    <xf numFmtId="0" fontId="3" fillId="0" borderId="21" xfId="0" applyFont="1" applyBorder="1" applyAlignment="1">
      <alignment horizontal="centerContinuous"/>
    </xf>
    <xf numFmtId="0" fontId="3" fillId="0" borderId="22" xfId="0" applyFont="1" applyBorder="1" applyAlignment="1">
      <alignment horizontal="centerContinuous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1" fontId="7" fillId="0" borderId="25" xfId="0" applyNumberFormat="1" applyFont="1" applyBorder="1"/>
    <xf numFmtId="1" fontId="7" fillId="0" borderId="26" xfId="0" applyNumberFormat="1" applyFont="1" applyBorder="1"/>
    <xf numFmtId="1" fontId="7" fillId="3" borderId="23" xfId="0" applyNumberFormat="1" applyFont="1" applyFill="1" applyBorder="1" applyProtection="1">
      <protection locked="0"/>
    </xf>
    <xf numFmtId="164" fontId="7" fillId="0" borderId="26" xfId="0" applyNumberFormat="1" applyFont="1" applyBorder="1"/>
    <xf numFmtId="164" fontId="7" fillId="0" borderId="27" xfId="0" applyNumberFormat="1" applyFont="1" applyBorder="1"/>
    <xf numFmtId="1" fontId="7" fillId="0" borderId="1" xfId="0" applyNumberFormat="1" applyFont="1" applyBorder="1"/>
    <xf numFmtId="0" fontId="7" fillId="0" borderId="2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1" fontId="7" fillId="0" borderId="29" xfId="0" applyNumberFormat="1" applyFont="1" applyBorder="1"/>
    <xf numFmtId="1" fontId="7" fillId="3" borderId="28" xfId="0" applyNumberFormat="1" applyFont="1" applyFill="1" applyBorder="1" applyProtection="1">
      <protection locked="0"/>
    </xf>
    <xf numFmtId="164" fontId="7" fillId="0" borderId="1" xfId="0" applyNumberFormat="1" applyFont="1" applyBorder="1"/>
    <xf numFmtId="164" fontId="7" fillId="0" borderId="30" xfId="0" applyNumberFormat="1" applyFont="1" applyBorder="1"/>
    <xf numFmtId="0" fontId="3" fillId="0" borderId="10" xfId="0" applyFont="1" applyBorder="1" applyAlignment="1">
      <alignment horizontal="center"/>
    </xf>
    <xf numFmtId="1" fontId="3" fillId="0" borderId="0" xfId="0" applyNumberFormat="1" applyFont="1"/>
    <xf numFmtId="164" fontId="7" fillId="0" borderId="31" xfId="0" applyNumberFormat="1" applyFont="1" applyBorder="1"/>
    <xf numFmtId="164" fontId="3" fillId="0" borderId="0" xfId="0" applyNumberFormat="1" applyFont="1"/>
    <xf numFmtId="164" fontId="7" fillId="0" borderId="32" xfId="0" applyNumberFormat="1" applyFont="1" applyBorder="1"/>
    <xf numFmtId="1" fontId="7" fillId="0" borderId="31" xfId="0" applyNumberFormat="1" applyFont="1" applyBorder="1"/>
    <xf numFmtId="1" fontId="7" fillId="0" borderId="4" xfId="0" applyNumberFormat="1" applyFont="1" applyBorder="1"/>
    <xf numFmtId="0" fontId="3" fillId="0" borderId="33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1" fontId="7" fillId="0" borderId="35" xfId="0" applyNumberFormat="1" applyFont="1" applyBorder="1"/>
    <xf numFmtId="1" fontId="7" fillId="0" borderId="35" xfId="0" applyNumberFormat="1" applyFont="1" applyBorder="1" applyProtection="1">
      <protection locked="0"/>
    </xf>
    <xf numFmtId="164" fontId="7" fillId="0" borderId="34" xfId="0" applyNumberFormat="1" applyFont="1" applyBorder="1"/>
    <xf numFmtId="164" fontId="7" fillId="0" borderId="36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IP%20MULYOREJO\LAPORAN%20BULANAN\LAPORAN%20BULANAN%202022\UKM%20ESENSIAL\Imunisasi\IMUNISASI%202022.xlsx" TargetMode="External"/><Relationship Id="rId1" Type="http://schemas.openxmlformats.org/officeDocument/2006/relationships/externalLinkPath" Target="IMUNISAS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un-anak-12-59 BULAN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(1)"/>
      <sheetName val="Grafik DPTHB (3)"/>
      <sheetName val="Grafik POLIO1"/>
      <sheetName val="Grafik POLIO4"/>
      <sheetName val="Grafik IPV"/>
      <sheetName val="Grafik CAMPAK RUBELA"/>
      <sheetName val="Grafik JEV"/>
      <sheetName val="Grafik PCV1"/>
      <sheetName val="Grafik PCV (3)"/>
      <sheetName val="DPTHB-BADUTA"/>
      <sheetName val="CAMPAK RUBELA-BADUTA"/>
      <sheetName val="Grafik-DO-DPTHB"/>
      <sheetName val="Grafik DO DPTHB-CAMPAK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2+"/>
    </sheetNames>
    <sheetDataSet>
      <sheetData sheetId="0"/>
      <sheetData sheetId="1"/>
      <sheetData sheetId="2"/>
      <sheetData sheetId="3"/>
      <sheetData sheetId="4">
        <row r="2">
          <cell r="A2" t="str">
            <v>Puskesmas:</v>
          </cell>
          <cell r="C2" t="str">
            <v>MULYOREJO</v>
          </cell>
        </row>
        <row r="3">
          <cell r="A3" t="str">
            <v xml:space="preserve">Kabupaten/Kota: </v>
          </cell>
          <cell r="C3" t="str">
            <v>MALANG</v>
          </cell>
        </row>
        <row r="4">
          <cell r="A4" t="str">
            <v xml:space="preserve">Provinsi: </v>
          </cell>
          <cell r="C4" t="str">
            <v>JAWA TIMUR</v>
          </cell>
        </row>
        <row r="9">
          <cell r="B9" t="str">
            <v>DESA / KELURAHAN</v>
          </cell>
        </row>
        <row r="11">
          <cell r="A11">
            <v>1</v>
          </cell>
          <cell r="B11" t="str">
            <v>BANDULAN</v>
          </cell>
          <cell r="I11">
            <v>122</v>
          </cell>
          <cell r="J11">
            <v>125</v>
          </cell>
          <cell r="K11">
            <v>247</v>
          </cell>
        </row>
        <row r="12">
          <cell r="A12">
            <v>2</v>
          </cell>
          <cell r="B12" t="str">
            <v>PISANGCANDI</v>
          </cell>
          <cell r="I12">
            <v>110</v>
          </cell>
          <cell r="J12">
            <v>119</v>
          </cell>
          <cell r="K12">
            <v>229</v>
          </cell>
          <cell r="S12" t="str">
            <v>LAPORAN BULANAN HASIL IMUNISASI RUTIN BAYI PUSKESMAS</v>
          </cell>
        </row>
        <row r="13">
          <cell r="A13">
            <v>3</v>
          </cell>
          <cell r="B13" t="str">
            <v>KARANGBESUKI</v>
          </cell>
          <cell r="I13">
            <v>142</v>
          </cell>
          <cell r="J13">
            <v>134</v>
          </cell>
          <cell r="K13">
            <v>276</v>
          </cell>
        </row>
        <row r="14">
          <cell r="A14">
            <v>4</v>
          </cell>
          <cell r="B14" t="str">
            <v>MULYOREJO</v>
          </cell>
          <cell r="I14">
            <v>112</v>
          </cell>
          <cell r="J14">
            <v>112</v>
          </cell>
          <cell r="K14">
            <v>224</v>
          </cell>
        </row>
        <row r="60">
          <cell r="B60" t="str">
            <v>PUSKESMAS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O10">
            <v>98</v>
          </cell>
          <cell r="HN10">
            <v>32</v>
          </cell>
          <cell r="HP10">
            <v>32</v>
          </cell>
          <cell r="HZ10">
            <v>83</v>
          </cell>
          <cell r="IB10">
            <v>83</v>
          </cell>
          <cell r="IL10">
            <v>83</v>
          </cell>
          <cell r="IN10">
            <v>79</v>
          </cell>
        </row>
        <row r="11">
          <cell r="HN11">
            <v>16</v>
          </cell>
          <cell r="HP11">
            <v>12</v>
          </cell>
          <cell r="HZ11">
            <v>67</v>
          </cell>
          <cell r="IB11">
            <v>50</v>
          </cell>
          <cell r="IL11">
            <v>73</v>
          </cell>
          <cell r="IN11">
            <v>56</v>
          </cell>
        </row>
        <row r="12">
          <cell r="HN12">
            <v>21</v>
          </cell>
          <cell r="HP12">
            <v>15</v>
          </cell>
          <cell r="HZ12">
            <v>85</v>
          </cell>
          <cell r="IB12">
            <v>85</v>
          </cell>
          <cell r="IL12">
            <v>76</v>
          </cell>
          <cell r="IN12">
            <v>78</v>
          </cell>
        </row>
        <row r="13">
          <cell r="HN13">
            <v>17</v>
          </cell>
          <cell r="HP13">
            <v>19</v>
          </cell>
          <cell r="HZ13">
            <v>81</v>
          </cell>
          <cell r="IB13">
            <v>83</v>
          </cell>
          <cell r="IL13">
            <v>69</v>
          </cell>
          <cell r="IN13">
            <v>78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FA993-1417-4D9D-B3E4-B923C62DA6D1}">
  <dimension ref="A1:AO17"/>
  <sheetViews>
    <sheetView tabSelected="1" zoomScale="69" zoomScaleNormal="69" workbookViewId="0">
      <selection activeCell="K30" sqref="K30"/>
    </sheetView>
  </sheetViews>
  <sheetFormatPr defaultColWidth="9.1796875" defaultRowHeight="12.5" x14ac:dyDescent="0.25"/>
  <cols>
    <col min="1" max="1" width="5.26953125" style="2" customWidth="1"/>
    <col min="2" max="2" width="23" style="2" customWidth="1"/>
    <col min="3" max="5" width="11.1796875" style="2" customWidth="1"/>
    <col min="6" max="29" width="8.7265625" style="2" customWidth="1"/>
    <col min="30" max="16384" width="9.1796875" style="2"/>
  </cols>
  <sheetData>
    <row r="1" spans="1:41" ht="18" x14ac:dyDescent="0.4">
      <c r="A1" s="1" t="str">
        <f>'[1]Data Dasar'!$S$12</f>
        <v>LAPORAN BULANAN HASIL IMUNISASI RUTIN BAYI PUSKESMAS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41" s="4" customFormat="1" ht="15.5" x14ac:dyDescent="0.35">
      <c r="A2" s="4" t="str">
        <f>'[1]Data Dasar'!A2</f>
        <v>Puskesmas:</v>
      </c>
      <c r="B2" s="5"/>
      <c r="C2" s="5" t="str">
        <f>'[1]Data Dasar'!C2</f>
        <v>MULYOREJO</v>
      </c>
      <c r="D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41" s="4" customFormat="1" ht="15.5" x14ac:dyDescent="0.35">
      <c r="A3" s="4" t="str">
        <f>'[1]Data Dasar'!A3</f>
        <v xml:space="preserve">Kabupaten/Kota: </v>
      </c>
      <c r="B3" s="5"/>
      <c r="C3" s="5" t="str">
        <f>'[1]Data Dasar'!C3</f>
        <v>MALANG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41" s="4" customFormat="1" ht="15.5" x14ac:dyDescent="0.35">
      <c r="A4" s="4" t="str">
        <f>'[1]Data Dasar'!A4</f>
        <v xml:space="preserve">Provinsi: </v>
      </c>
      <c r="B4" s="5"/>
      <c r="C4" s="5" t="str">
        <f>'[1]Data Dasar'!C4</f>
        <v>JAWA TIMUR</v>
      </c>
      <c r="D4" s="5"/>
      <c r="F4" s="5"/>
      <c r="N4" s="5"/>
      <c r="O4" s="5"/>
      <c r="P4" s="5"/>
      <c r="Q4" s="5"/>
      <c r="R4" s="5"/>
      <c r="Z4" s="5"/>
      <c r="AA4" s="5"/>
      <c r="AB4" s="5"/>
      <c r="AC4" s="5"/>
      <c r="AL4" s="3"/>
      <c r="AM4" s="3"/>
      <c r="AN4" s="7"/>
      <c r="AO4" s="8"/>
    </row>
    <row r="5" spans="1:41" s="4" customFormat="1" ht="15.5" x14ac:dyDescent="0.35">
      <c r="A5" s="4" t="s">
        <v>0</v>
      </c>
      <c r="B5" s="5"/>
      <c r="C5" s="5" t="s">
        <v>16</v>
      </c>
      <c r="D5" s="5"/>
      <c r="F5" s="5"/>
      <c r="N5" s="5"/>
      <c r="O5" s="5"/>
      <c r="P5" s="5"/>
      <c r="Q5" s="5"/>
      <c r="R5" s="5"/>
      <c r="Z5" s="5"/>
      <c r="AA5" s="5"/>
      <c r="AB5" s="5"/>
      <c r="AC5" s="5"/>
      <c r="AL5" s="3"/>
      <c r="AM5" s="3"/>
      <c r="AN5" s="7"/>
      <c r="AO5" s="8"/>
    </row>
    <row r="6" spans="1:41" s="4" customFormat="1" ht="15.5" x14ac:dyDescent="0.35">
      <c r="B6" s="5"/>
      <c r="D6" s="5"/>
      <c r="F6" s="5"/>
      <c r="N6" s="5"/>
      <c r="O6" s="5"/>
      <c r="P6" s="5"/>
      <c r="Q6" s="5"/>
      <c r="R6" s="5"/>
      <c r="Z6" s="5"/>
      <c r="AA6" s="5"/>
      <c r="AB6" s="5"/>
      <c r="AC6" s="5"/>
      <c r="AL6" s="3"/>
      <c r="AM6" s="3"/>
      <c r="AN6" s="7"/>
      <c r="AO6" s="8"/>
    </row>
    <row r="7" spans="1:41" s="4" customFormat="1" ht="30" customHeight="1" thickBot="1" x14ac:dyDescent="0.4">
      <c r="C7" s="9" t="s">
        <v>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41" ht="13" x14ac:dyDescent="0.3">
      <c r="A8" s="52" t="s">
        <v>2</v>
      </c>
      <c r="B8" s="54" t="str">
        <f>'[1]Data Dasar'!$B$9</f>
        <v>DESA / KELURAHAN</v>
      </c>
      <c r="C8" s="60" t="s">
        <v>4</v>
      </c>
      <c r="D8" s="57"/>
      <c r="E8" s="58"/>
      <c r="F8" s="49" t="s">
        <v>5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1"/>
      <c r="R8" s="49" t="s">
        <v>6</v>
      </c>
      <c r="S8" s="50"/>
      <c r="T8" s="50"/>
      <c r="U8" s="50"/>
      <c r="V8" s="50"/>
      <c r="W8" s="50"/>
      <c r="X8" s="50"/>
      <c r="Y8" s="50"/>
      <c r="Z8" s="50"/>
      <c r="AA8" s="50"/>
      <c r="AB8" s="50"/>
      <c r="AC8" s="51"/>
      <c r="AD8" s="49" t="s">
        <v>3</v>
      </c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1"/>
    </row>
    <row r="9" spans="1:41" ht="12" customHeight="1" x14ac:dyDescent="0.25">
      <c r="A9" s="53"/>
      <c r="B9" s="55"/>
      <c r="C9" s="61"/>
      <c r="D9" s="59"/>
      <c r="E9" s="59"/>
      <c r="F9" s="62" t="s">
        <v>7</v>
      </c>
      <c r="G9" s="63"/>
      <c r="H9" s="63"/>
      <c r="I9" s="63"/>
      <c r="J9" s="63"/>
      <c r="K9" s="64"/>
      <c r="L9" s="62" t="s">
        <v>8</v>
      </c>
      <c r="M9" s="63"/>
      <c r="N9" s="63"/>
      <c r="O9" s="63"/>
      <c r="P9" s="63"/>
      <c r="Q9" s="64"/>
      <c r="R9" s="62" t="s">
        <v>7</v>
      </c>
      <c r="S9" s="63"/>
      <c r="T9" s="63"/>
      <c r="U9" s="63"/>
      <c r="V9" s="63"/>
      <c r="W9" s="64"/>
      <c r="X9" s="62" t="s">
        <v>8</v>
      </c>
      <c r="Y9" s="63"/>
      <c r="Z9" s="63"/>
      <c r="AA9" s="63"/>
      <c r="AB9" s="63"/>
      <c r="AC9" s="64"/>
      <c r="AD9" s="10" t="s">
        <v>7</v>
      </c>
      <c r="AE9" s="11"/>
      <c r="AF9" s="11"/>
      <c r="AG9" s="11"/>
      <c r="AH9" s="11"/>
      <c r="AI9" s="12"/>
      <c r="AJ9" s="10" t="s">
        <v>8</v>
      </c>
      <c r="AK9" s="11"/>
      <c r="AL9" s="13"/>
      <c r="AM9" s="13"/>
      <c r="AN9" s="13"/>
      <c r="AO9" s="14"/>
    </row>
    <row r="10" spans="1:41" ht="12" customHeight="1" thickBot="1" x14ac:dyDescent="0.35">
      <c r="A10" s="53"/>
      <c r="B10" s="56"/>
      <c r="C10" s="15" t="s">
        <v>9</v>
      </c>
      <c r="D10" s="16" t="s">
        <v>10</v>
      </c>
      <c r="E10" s="17" t="s">
        <v>11</v>
      </c>
      <c r="F10" s="18" t="s">
        <v>12</v>
      </c>
      <c r="G10" s="19" t="s">
        <v>13</v>
      </c>
      <c r="H10" s="19" t="s">
        <v>14</v>
      </c>
      <c r="I10" s="19" t="s">
        <v>13</v>
      </c>
      <c r="J10" s="19" t="s">
        <v>15</v>
      </c>
      <c r="K10" s="20" t="s">
        <v>13</v>
      </c>
      <c r="L10" s="18" t="s">
        <v>12</v>
      </c>
      <c r="M10" s="19" t="s">
        <v>13</v>
      </c>
      <c r="N10" s="19" t="s">
        <v>14</v>
      </c>
      <c r="O10" s="19" t="s">
        <v>13</v>
      </c>
      <c r="P10" s="19" t="s">
        <v>15</v>
      </c>
      <c r="Q10" s="20" t="s">
        <v>13</v>
      </c>
      <c r="R10" s="18" t="s">
        <v>12</v>
      </c>
      <c r="S10" s="19" t="s">
        <v>13</v>
      </c>
      <c r="T10" s="19" t="s">
        <v>14</v>
      </c>
      <c r="U10" s="19" t="s">
        <v>13</v>
      </c>
      <c r="V10" s="19" t="s">
        <v>15</v>
      </c>
      <c r="W10" s="20" t="s">
        <v>13</v>
      </c>
      <c r="X10" s="18" t="s">
        <v>12</v>
      </c>
      <c r="Y10" s="19" t="s">
        <v>13</v>
      </c>
      <c r="Z10" s="19" t="s">
        <v>14</v>
      </c>
      <c r="AA10" s="19" t="s">
        <v>13</v>
      </c>
      <c r="AB10" s="19" t="s">
        <v>15</v>
      </c>
      <c r="AC10" s="20" t="s">
        <v>13</v>
      </c>
      <c r="AD10" s="18" t="s">
        <v>12</v>
      </c>
      <c r="AE10" s="19" t="s">
        <v>13</v>
      </c>
      <c r="AF10" s="19" t="s">
        <v>14</v>
      </c>
      <c r="AG10" s="19" t="s">
        <v>13</v>
      </c>
      <c r="AH10" s="19" t="s">
        <v>15</v>
      </c>
      <c r="AI10" s="20" t="s">
        <v>13</v>
      </c>
      <c r="AJ10" s="18" t="s">
        <v>12</v>
      </c>
      <c r="AK10" s="19" t="s">
        <v>13</v>
      </c>
      <c r="AL10" s="19" t="s">
        <v>14</v>
      </c>
      <c r="AM10" s="19" t="s">
        <v>13</v>
      </c>
      <c r="AN10" s="19" t="s">
        <v>15</v>
      </c>
      <c r="AO10" s="20" t="s">
        <v>13</v>
      </c>
    </row>
    <row r="11" spans="1:41" ht="13.5" thickTop="1" thickBot="1" x14ac:dyDescent="0.3">
      <c r="A11" s="21">
        <v>1</v>
      </c>
      <c r="B11" s="21">
        <v>2</v>
      </c>
      <c r="C11" s="21">
        <v>1</v>
      </c>
      <c r="D11" s="21">
        <v>2</v>
      </c>
      <c r="E11" s="21">
        <v>3</v>
      </c>
      <c r="F11" s="21">
        <v>4</v>
      </c>
      <c r="G11" s="21">
        <v>5</v>
      </c>
      <c r="H11" s="21">
        <v>6</v>
      </c>
      <c r="I11" s="21">
        <v>7</v>
      </c>
      <c r="J11" s="21">
        <v>8</v>
      </c>
      <c r="K11" s="21">
        <v>9</v>
      </c>
      <c r="L11" s="21">
        <v>10</v>
      </c>
      <c r="M11" s="21">
        <v>11</v>
      </c>
      <c r="N11" s="21">
        <v>12</v>
      </c>
      <c r="O11" s="21">
        <v>13</v>
      </c>
      <c r="P11" s="21">
        <v>14</v>
      </c>
      <c r="Q11" s="21">
        <v>15</v>
      </c>
      <c r="R11" s="21">
        <v>16</v>
      </c>
      <c r="S11" s="21">
        <v>17</v>
      </c>
      <c r="T11" s="21">
        <v>18</v>
      </c>
      <c r="U11" s="21">
        <v>19</v>
      </c>
      <c r="V11" s="21">
        <v>20</v>
      </c>
      <c r="W11" s="21">
        <v>21</v>
      </c>
      <c r="X11" s="21">
        <v>22</v>
      </c>
      <c r="Y11" s="21">
        <v>23</v>
      </c>
      <c r="Z11" s="21">
        <v>24</v>
      </c>
      <c r="AA11" s="21">
        <v>25</v>
      </c>
      <c r="AB11" s="21">
        <v>26</v>
      </c>
      <c r="AC11" s="21">
        <v>27</v>
      </c>
      <c r="AD11" s="21">
        <v>40</v>
      </c>
      <c r="AE11" s="21">
        <v>41</v>
      </c>
      <c r="AF11" s="21">
        <v>42</v>
      </c>
      <c r="AG11" s="21">
        <v>43</v>
      </c>
      <c r="AH11" s="21">
        <v>44</v>
      </c>
      <c r="AI11" s="21">
        <v>45</v>
      </c>
      <c r="AJ11" s="21">
        <v>46</v>
      </c>
      <c r="AK11" s="21">
        <v>47</v>
      </c>
      <c r="AL11" s="21">
        <v>48</v>
      </c>
      <c r="AM11" s="21">
        <v>49</v>
      </c>
      <c r="AN11" s="21">
        <v>50</v>
      </c>
      <c r="AO11" s="21">
        <v>51</v>
      </c>
    </row>
    <row r="12" spans="1:41" x14ac:dyDescent="0.25">
      <c r="A12" s="22">
        <f>'[1]Data Dasar'!A11</f>
        <v>1</v>
      </c>
      <c r="B12" s="23" t="str">
        <f>'[1]Data Dasar'!B11</f>
        <v>BANDULAN</v>
      </c>
      <c r="C12" s="29">
        <f>'[1]Data Dasar'!I11</f>
        <v>122</v>
      </c>
      <c r="D12" s="29">
        <f>'[1]Data Dasar'!J11</f>
        <v>125</v>
      </c>
      <c r="E12" s="29">
        <f>'[1]Data Dasar'!K11</f>
        <v>247</v>
      </c>
      <c r="F12" s="26">
        <v>4</v>
      </c>
      <c r="G12" s="27">
        <f>IF(C12=0,0,F12/C12*100)</f>
        <v>3.278688524590164</v>
      </c>
      <c r="H12" s="26">
        <v>5</v>
      </c>
      <c r="I12" s="27">
        <f>IF(D12=0,0,H12/D12*100)</f>
        <v>4</v>
      </c>
      <c r="J12" s="25">
        <f>H12+F12</f>
        <v>9</v>
      </c>
      <c r="K12" s="28">
        <f>IF(E12=0,0,J12/E12*100)</f>
        <v>3.6437246963562751</v>
      </c>
      <c r="L12" s="24">
        <f>F12+[1]sep!HN10</f>
        <v>36</v>
      </c>
      <c r="M12" s="27">
        <f>IF(C12=0,0,L12/C12*100)</f>
        <v>29.508196721311474</v>
      </c>
      <c r="N12" s="25">
        <f>H12+[1]sep!HP10</f>
        <v>37</v>
      </c>
      <c r="O12" s="27">
        <f>IF(D12=0,0,N12/D12*100)</f>
        <v>29.599999999999998</v>
      </c>
      <c r="P12" s="25">
        <f>L12+N12</f>
        <v>73</v>
      </c>
      <c r="Q12" s="28">
        <f>IF(E12=0,0,P12/E12*100)</f>
        <v>29.554655870445345</v>
      </c>
      <c r="R12" s="26">
        <v>5</v>
      </c>
      <c r="S12" s="27">
        <f t="shared" ref="S12:S15" si="0">IF(C12=0,0,R12/C12*100)</f>
        <v>4.0983606557377046</v>
      </c>
      <c r="T12" s="26">
        <v>4</v>
      </c>
      <c r="U12" s="27">
        <f>IF(D12=0,0,T12/D12*100)</f>
        <v>3.2</v>
      </c>
      <c r="V12" s="25">
        <f>T12+R12</f>
        <v>9</v>
      </c>
      <c r="W12" s="28">
        <f>IF(E12=0,0,V12/E12*100)</f>
        <v>3.6437246963562751</v>
      </c>
      <c r="X12" s="24">
        <f>R12+[1]sep!HZ10</f>
        <v>88</v>
      </c>
      <c r="Y12" s="27">
        <f>IF(C12=0,0,X12/C12*100)</f>
        <v>72.131147540983605</v>
      </c>
      <c r="Z12" s="25">
        <f>T12+[1]sep!IB10</f>
        <v>87</v>
      </c>
      <c r="AA12" s="27">
        <f>IF(D12=0,0,Z12/D12*100)</f>
        <v>69.599999999999994</v>
      </c>
      <c r="AB12" s="25">
        <f>X12+Z12</f>
        <v>175</v>
      </c>
      <c r="AC12" s="28">
        <f>IF(E12=0,0,AB12/E12*100)</f>
        <v>70.850202429149803</v>
      </c>
      <c r="AD12" s="26">
        <v>5</v>
      </c>
      <c r="AE12" s="27">
        <f t="shared" ref="AE12:AE15" si="1">IF(C12=0,0,AD12/C12*100)</f>
        <v>4.0983606557377046</v>
      </c>
      <c r="AF12" s="26">
        <v>4</v>
      </c>
      <c r="AG12" s="27">
        <f t="shared" ref="AG12:AG15" si="2">IF(D12=0,0,AF12/D12*100)</f>
        <v>3.2</v>
      </c>
      <c r="AH12" s="25">
        <f>AD12+AF12</f>
        <v>9</v>
      </c>
      <c r="AI12" s="28">
        <f t="shared" ref="AI12:AI15" si="3">IF(E12=0,0,AH12/E12*100)</f>
        <v>3.6437246963562751</v>
      </c>
      <c r="AJ12" s="24">
        <f>AD12+[1]sep!IL10</f>
        <v>88</v>
      </c>
      <c r="AK12" s="27">
        <f t="shared" ref="AK12:AK15" si="4">IF(C12=0,0,AJ12/C12*100)</f>
        <v>72.131147540983605</v>
      </c>
      <c r="AL12" s="25">
        <f>AF12+[1]sep!IN10</f>
        <v>83</v>
      </c>
      <c r="AM12" s="27">
        <f t="shared" ref="AM12:AM15" si="5">IF(D12=0,0,AL12/D12*100)</f>
        <v>66.400000000000006</v>
      </c>
      <c r="AN12" s="25">
        <f>AJ12+AL12</f>
        <v>171</v>
      </c>
      <c r="AO12" s="28">
        <f t="shared" ref="AO12:AO15" si="6">IF(E12=0,0,AN12/E12*100)</f>
        <v>69.230769230769226</v>
      </c>
    </row>
    <row r="13" spans="1:41" x14ac:dyDescent="0.25">
      <c r="A13" s="30">
        <f>'[1]Data Dasar'!A12</f>
        <v>2</v>
      </c>
      <c r="B13" s="31" t="str">
        <f>'[1]Data Dasar'!B12</f>
        <v>PISANGCANDI</v>
      </c>
      <c r="C13" s="29">
        <f>'[1]Data Dasar'!I12</f>
        <v>110</v>
      </c>
      <c r="D13" s="29">
        <f>'[1]Data Dasar'!J12</f>
        <v>119</v>
      </c>
      <c r="E13" s="29">
        <f>'[1]Data Dasar'!K12</f>
        <v>229</v>
      </c>
      <c r="F13" s="33">
        <v>2</v>
      </c>
      <c r="G13" s="34">
        <f t="shared" ref="G13:G15" si="7">IF(C13=0,0,F13/C13*100)</f>
        <v>1.8181818181818181</v>
      </c>
      <c r="H13" s="33">
        <v>4</v>
      </c>
      <c r="I13" s="34">
        <f t="shared" ref="I13:I15" si="8">IF(D13=0,0,H13/D13*100)</f>
        <v>3.3613445378151261</v>
      </c>
      <c r="J13" s="29">
        <f t="shared" ref="J13:J15" si="9">H13+F13</f>
        <v>6</v>
      </c>
      <c r="K13" s="35">
        <f t="shared" ref="K13:K15" si="10">IF(E13=0,0,J13/E13*100)</f>
        <v>2.6200873362445414</v>
      </c>
      <c r="L13" s="32">
        <f>F13+[1]sep!HN11</f>
        <v>18</v>
      </c>
      <c r="M13" s="34">
        <f t="shared" ref="M13:M15" si="11">IF(C13=0,0,L13/C13*100)</f>
        <v>16.363636363636363</v>
      </c>
      <c r="N13" s="29">
        <f>H13+[1]sep!HP11</f>
        <v>16</v>
      </c>
      <c r="O13" s="34">
        <f t="shared" ref="O13:O15" si="12">IF(D13=0,0,N13/D13*100)</f>
        <v>13.445378151260504</v>
      </c>
      <c r="P13" s="29">
        <f t="shared" ref="P13:P15" si="13">L13+N13</f>
        <v>34</v>
      </c>
      <c r="Q13" s="35">
        <f t="shared" ref="Q13:Q15" si="14">IF(E13=0,0,P13/E13*100)</f>
        <v>14.847161572052403</v>
      </c>
      <c r="R13" s="33">
        <v>11</v>
      </c>
      <c r="S13" s="34">
        <f t="shared" si="0"/>
        <v>10</v>
      </c>
      <c r="T13" s="33">
        <v>16</v>
      </c>
      <c r="U13" s="34">
        <f t="shared" ref="U13:U15" si="15">IF(D13=0,0,T13/D13*100)</f>
        <v>13.445378151260504</v>
      </c>
      <c r="V13" s="29">
        <f t="shared" ref="V13:V15" si="16">T13+R13</f>
        <v>27</v>
      </c>
      <c r="W13" s="35">
        <f t="shared" ref="W13:W15" si="17">IF(E13=0,0,V13/E13*100)</f>
        <v>11.790393013100436</v>
      </c>
      <c r="X13" s="32">
        <f>R13+[1]sep!HZ11</f>
        <v>78</v>
      </c>
      <c r="Y13" s="34">
        <f t="shared" ref="Y13:Y15" si="18">IF(C13=0,0,X13/C13*100)</f>
        <v>70.909090909090907</v>
      </c>
      <c r="Z13" s="29">
        <f>T13+[1]sep!IB11</f>
        <v>66</v>
      </c>
      <c r="AA13" s="34">
        <f t="shared" ref="AA13:AA15" si="19">IF(D13=0,0,Z13/D13*100)</f>
        <v>55.462184873949582</v>
      </c>
      <c r="AB13" s="29">
        <f t="shared" ref="AB13:AB15" si="20">X13+Z13</f>
        <v>144</v>
      </c>
      <c r="AC13" s="35">
        <f t="shared" ref="AC13:AC15" si="21">IF(E13=0,0,AB13/E13*100)</f>
        <v>62.882096069869</v>
      </c>
      <c r="AD13" s="33">
        <v>11</v>
      </c>
      <c r="AE13" s="34">
        <f t="shared" si="1"/>
        <v>10</v>
      </c>
      <c r="AF13" s="33">
        <v>16</v>
      </c>
      <c r="AG13" s="34">
        <f t="shared" si="2"/>
        <v>13.445378151260504</v>
      </c>
      <c r="AH13" s="29">
        <f t="shared" ref="AH13:AH15" si="22">AD13+AF13</f>
        <v>27</v>
      </c>
      <c r="AI13" s="35">
        <f t="shared" si="3"/>
        <v>11.790393013100436</v>
      </c>
      <c r="AJ13" s="32">
        <f>AD13+[1]sep!IL11</f>
        <v>84</v>
      </c>
      <c r="AK13" s="34">
        <f t="shared" si="4"/>
        <v>76.363636363636374</v>
      </c>
      <c r="AL13" s="29">
        <f>AF13+[1]sep!IN11</f>
        <v>72</v>
      </c>
      <c r="AM13" s="34">
        <f t="shared" si="5"/>
        <v>60.504201680672267</v>
      </c>
      <c r="AN13" s="29">
        <f t="shared" ref="AN13:AN15" si="23">AJ13+AL13</f>
        <v>156</v>
      </c>
      <c r="AO13" s="35">
        <f t="shared" si="6"/>
        <v>68.122270742358083</v>
      </c>
    </row>
    <row r="14" spans="1:41" x14ac:dyDescent="0.25">
      <c r="A14" s="30">
        <f>'[1]Data Dasar'!A13</f>
        <v>3</v>
      </c>
      <c r="B14" s="31" t="str">
        <f>'[1]Data Dasar'!B13</f>
        <v>KARANGBESUKI</v>
      </c>
      <c r="C14" s="29">
        <f>'[1]Data Dasar'!I13</f>
        <v>142</v>
      </c>
      <c r="D14" s="29">
        <f>'[1]Data Dasar'!J13</f>
        <v>134</v>
      </c>
      <c r="E14" s="29">
        <f>'[1]Data Dasar'!K13</f>
        <v>276</v>
      </c>
      <c r="F14" s="33">
        <v>2</v>
      </c>
      <c r="G14" s="34">
        <f t="shared" si="7"/>
        <v>1.4084507042253522</v>
      </c>
      <c r="H14" s="33">
        <v>4</v>
      </c>
      <c r="I14" s="34">
        <f t="shared" si="8"/>
        <v>2.9850746268656714</v>
      </c>
      <c r="J14" s="29">
        <f t="shared" si="9"/>
        <v>6</v>
      </c>
      <c r="K14" s="35">
        <f t="shared" si="10"/>
        <v>2.1739130434782608</v>
      </c>
      <c r="L14" s="32">
        <f>F14+[1]sep!HN12</f>
        <v>23</v>
      </c>
      <c r="M14" s="34">
        <f t="shared" si="11"/>
        <v>16.197183098591552</v>
      </c>
      <c r="N14" s="29">
        <f>H14+[1]sep!HP12</f>
        <v>19</v>
      </c>
      <c r="O14" s="34">
        <f t="shared" si="12"/>
        <v>14.17910447761194</v>
      </c>
      <c r="P14" s="29">
        <f t="shared" si="13"/>
        <v>42</v>
      </c>
      <c r="Q14" s="35">
        <f t="shared" si="14"/>
        <v>15.217391304347828</v>
      </c>
      <c r="R14" s="33">
        <v>7</v>
      </c>
      <c r="S14" s="34">
        <f t="shared" si="0"/>
        <v>4.929577464788732</v>
      </c>
      <c r="T14" s="33">
        <v>5</v>
      </c>
      <c r="U14" s="34">
        <f t="shared" si="15"/>
        <v>3.7313432835820892</v>
      </c>
      <c r="V14" s="29">
        <f t="shared" si="16"/>
        <v>12</v>
      </c>
      <c r="W14" s="35">
        <f t="shared" si="17"/>
        <v>4.3478260869565215</v>
      </c>
      <c r="X14" s="32">
        <f>R14+[1]sep!HZ12</f>
        <v>92</v>
      </c>
      <c r="Y14" s="34">
        <f t="shared" si="18"/>
        <v>64.788732394366207</v>
      </c>
      <c r="Z14" s="29">
        <f>T14+[1]sep!IB12</f>
        <v>90</v>
      </c>
      <c r="AA14" s="34">
        <f t="shared" si="19"/>
        <v>67.164179104477611</v>
      </c>
      <c r="AB14" s="29">
        <f t="shared" si="20"/>
        <v>182</v>
      </c>
      <c r="AC14" s="35">
        <f t="shared" si="21"/>
        <v>65.94202898550725</v>
      </c>
      <c r="AD14" s="33">
        <v>7</v>
      </c>
      <c r="AE14" s="34">
        <f t="shared" si="1"/>
        <v>4.929577464788732</v>
      </c>
      <c r="AF14" s="33">
        <v>5</v>
      </c>
      <c r="AG14" s="34">
        <f t="shared" si="2"/>
        <v>3.7313432835820892</v>
      </c>
      <c r="AH14" s="29">
        <f t="shared" si="22"/>
        <v>12</v>
      </c>
      <c r="AI14" s="35">
        <f t="shared" si="3"/>
        <v>4.3478260869565215</v>
      </c>
      <c r="AJ14" s="32">
        <f>AD14+[1]sep!IL12</f>
        <v>83</v>
      </c>
      <c r="AK14" s="34">
        <f t="shared" si="4"/>
        <v>58.450704225352112</v>
      </c>
      <c r="AL14" s="29">
        <f>AF14+[1]sep!IN12</f>
        <v>83</v>
      </c>
      <c r="AM14" s="34">
        <f t="shared" si="5"/>
        <v>61.940298507462686</v>
      </c>
      <c r="AN14" s="29">
        <f t="shared" si="23"/>
        <v>166</v>
      </c>
      <c r="AO14" s="35">
        <f t="shared" si="6"/>
        <v>60.144927536231883</v>
      </c>
    </row>
    <row r="15" spans="1:41" x14ac:dyDescent="0.25">
      <c r="A15" s="30">
        <f>'[1]Data Dasar'!A14</f>
        <v>4</v>
      </c>
      <c r="B15" s="31" t="str">
        <f>'[1]Data Dasar'!B14</f>
        <v>MULYOREJO</v>
      </c>
      <c r="C15" s="29">
        <f>'[1]Data Dasar'!I14</f>
        <v>112</v>
      </c>
      <c r="D15" s="29">
        <f>'[1]Data Dasar'!J14</f>
        <v>112</v>
      </c>
      <c r="E15" s="29">
        <f>'[1]Data Dasar'!K14</f>
        <v>224</v>
      </c>
      <c r="F15" s="33">
        <v>5</v>
      </c>
      <c r="G15" s="34">
        <f t="shared" si="7"/>
        <v>4.4642857142857144</v>
      </c>
      <c r="H15" s="33">
        <v>6</v>
      </c>
      <c r="I15" s="34">
        <f t="shared" si="8"/>
        <v>5.3571428571428568</v>
      </c>
      <c r="J15" s="29">
        <f t="shared" si="9"/>
        <v>11</v>
      </c>
      <c r="K15" s="35">
        <f t="shared" si="10"/>
        <v>4.9107142857142856</v>
      </c>
      <c r="L15" s="32">
        <f>F15+[1]sep!HN13</f>
        <v>22</v>
      </c>
      <c r="M15" s="34">
        <f t="shared" si="11"/>
        <v>19.642857142857142</v>
      </c>
      <c r="N15" s="29">
        <f>H15+[1]sep!HP13</f>
        <v>25</v>
      </c>
      <c r="O15" s="34">
        <f t="shared" si="12"/>
        <v>22.321428571428573</v>
      </c>
      <c r="P15" s="29">
        <f t="shared" si="13"/>
        <v>47</v>
      </c>
      <c r="Q15" s="35">
        <f t="shared" si="14"/>
        <v>20.982142857142858</v>
      </c>
      <c r="R15" s="33">
        <v>1</v>
      </c>
      <c r="S15" s="34">
        <f t="shared" si="0"/>
        <v>0.89285714285714279</v>
      </c>
      <c r="T15" s="33">
        <v>2</v>
      </c>
      <c r="U15" s="34">
        <f t="shared" si="15"/>
        <v>1.7857142857142856</v>
      </c>
      <c r="V15" s="29">
        <f t="shared" si="16"/>
        <v>3</v>
      </c>
      <c r="W15" s="35">
        <f t="shared" si="17"/>
        <v>1.3392857142857142</v>
      </c>
      <c r="X15" s="32">
        <f>R15+[1]sep!HZ13</f>
        <v>82</v>
      </c>
      <c r="Y15" s="34">
        <f t="shared" si="18"/>
        <v>73.214285714285708</v>
      </c>
      <c r="Z15" s="29">
        <f>T15+[1]sep!IB13</f>
        <v>85</v>
      </c>
      <c r="AA15" s="34">
        <f t="shared" si="19"/>
        <v>75.892857142857139</v>
      </c>
      <c r="AB15" s="29">
        <f t="shared" si="20"/>
        <v>167</v>
      </c>
      <c r="AC15" s="35">
        <f t="shared" si="21"/>
        <v>74.553571428571431</v>
      </c>
      <c r="AD15" s="33">
        <v>1</v>
      </c>
      <c r="AE15" s="34">
        <f t="shared" si="1"/>
        <v>0.89285714285714279</v>
      </c>
      <c r="AF15" s="33">
        <v>2</v>
      </c>
      <c r="AG15" s="34">
        <f t="shared" si="2"/>
        <v>1.7857142857142856</v>
      </c>
      <c r="AH15" s="29">
        <f t="shared" si="22"/>
        <v>3</v>
      </c>
      <c r="AI15" s="35">
        <f t="shared" si="3"/>
        <v>1.3392857142857142</v>
      </c>
      <c r="AJ15" s="32">
        <f>AD15+[1]sep!IL13</f>
        <v>70</v>
      </c>
      <c r="AK15" s="34">
        <f t="shared" si="4"/>
        <v>62.5</v>
      </c>
      <c r="AL15" s="29">
        <f>AF15+[1]sep!IN13</f>
        <v>80</v>
      </c>
      <c r="AM15" s="34">
        <f t="shared" si="5"/>
        <v>71.428571428571431</v>
      </c>
      <c r="AN15" s="29">
        <f t="shared" si="23"/>
        <v>150</v>
      </c>
      <c r="AO15" s="35">
        <f t="shared" si="6"/>
        <v>66.964285714285708</v>
      </c>
    </row>
    <row r="16" spans="1:41" ht="13" thickBot="1" x14ac:dyDescent="0.3">
      <c r="A16" s="36"/>
      <c r="E16" s="37"/>
      <c r="F16" s="37"/>
      <c r="G16" s="38"/>
      <c r="H16" s="39"/>
      <c r="I16" s="38"/>
      <c r="J16" s="39"/>
      <c r="K16" s="40"/>
      <c r="L16" s="37"/>
      <c r="M16" s="38"/>
      <c r="N16" s="39"/>
      <c r="O16" s="38"/>
      <c r="P16" s="39"/>
      <c r="Q16" s="40"/>
      <c r="R16" s="37"/>
      <c r="S16" s="38"/>
      <c r="T16" s="39"/>
      <c r="U16" s="38"/>
      <c r="V16" s="39"/>
      <c r="W16" s="40"/>
      <c r="X16" s="37"/>
      <c r="Y16" s="38"/>
      <c r="Z16" s="39"/>
      <c r="AA16" s="38"/>
      <c r="AB16" s="39"/>
      <c r="AC16" s="40"/>
      <c r="AD16" s="37"/>
      <c r="AE16" s="39"/>
      <c r="AF16" s="39"/>
      <c r="AG16" s="39"/>
      <c r="AH16" s="39"/>
      <c r="AI16" s="39"/>
      <c r="AJ16" s="42"/>
      <c r="AK16" s="38"/>
      <c r="AL16" s="41"/>
      <c r="AM16" s="38"/>
      <c r="AN16" s="41"/>
      <c r="AO16" s="40"/>
    </row>
    <row r="17" spans="1:41" s="6" customFormat="1" ht="19.5" customHeight="1" thickBot="1" x14ac:dyDescent="0.3">
      <c r="A17" s="43"/>
      <c r="B17" s="44" t="str">
        <f>'[1]Data Dasar'!B60</f>
        <v>PUSKESMAS</v>
      </c>
      <c r="C17" s="45">
        <f>SUM(C12:C15)</f>
        <v>486</v>
      </c>
      <c r="D17" s="45">
        <f>SUM(D12:D15)</f>
        <v>490</v>
      </c>
      <c r="E17" s="45">
        <f>SUM(E12:E15)</f>
        <v>976</v>
      </c>
      <c r="F17" s="46">
        <f>SUM(F12:F15)</f>
        <v>13</v>
      </c>
      <c r="G17" s="47">
        <f>F17/C17*100</f>
        <v>2.6748971193415638</v>
      </c>
      <c r="H17" s="45">
        <f>SUM(H12:H15)</f>
        <v>19</v>
      </c>
      <c r="I17" s="47">
        <f>H17/D17*100</f>
        <v>3.8775510204081631</v>
      </c>
      <c r="J17" s="45">
        <f>SUM(J12:J15)</f>
        <v>32</v>
      </c>
      <c r="K17" s="48">
        <f>J17/E17*100</f>
        <v>3.278688524590164</v>
      </c>
      <c r="L17" s="46">
        <f>SUM(L12:L15)</f>
        <v>99</v>
      </c>
      <c r="M17" s="47">
        <f>L17/C17*100</f>
        <v>20.37037037037037</v>
      </c>
      <c r="N17" s="45">
        <f>SUM(N12:N15)</f>
        <v>97</v>
      </c>
      <c r="O17" s="47">
        <f>N17/D17*100</f>
        <v>19.795918367346939</v>
      </c>
      <c r="P17" s="45">
        <f>SUM(P12:P15)</f>
        <v>196</v>
      </c>
      <c r="Q17" s="48">
        <f>P17/E17*100</f>
        <v>20.081967213114755</v>
      </c>
      <c r="R17" s="46">
        <f>SUM(R12:R15)</f>
        <v>24</v>
      </c>
      <c r="S17" s="47">
        <f>R17/C17*100</f>
        <v>4.9382716049382713</v>
      </c>
      <c r="T17" s="45">
        <f>SUM(T12:T15)</f>
        <v>27</v>
      </c>
      <c r="U17" s="47">
        <f>T17/D17*100</f>
        <v>5.5102040816326534</v>
      </c>
      <c r="V17" s="45">
        <f>SUM(V12:V15)</f>
        <v>51</v>
      </c>
      <c r="W17" s="48">
        <f>V17/E17*100</f>
        <v>5.2254098360655741</v>
      </c>
      <c r="X17" s="46">
        <f>SUM(X12:X15)</f>
        <v>340</v>
      </c>
      <c r="Y17" s="47">
        <f>X17/C17*100</f>
        <v>69.958847736625515</v>
      </c>
      <c r="Z17" s="45">
        <f>SUM(Z12:Z15)</f>
        <v>328</v>
      </c>
      <c r="AA17" s="47">
        <f>Z17/D17*100</f>
        <v>66.938775510204081</v>
      </c>
      <c r="AB17" s="45">
        <f>SUM(AB12:AB15)</f>
        <v>668</v>
      </c>
      <c r="AC17" s="48">
        <f>AB17/E17*100</f>
        <v>68.442622950819683</v>
      </c>
      <c r="AD17" s="46">
        <f>SUM(AD12:AD15)</f>
        <v>24</v>
      </c>
      <c r="AE17" s="47">
        <f>AD17/C17*100</f>
        <v>4.9382716049382713</v>
      </c>
      <c r="AF17" s="45">
        <f>SUM(AF12:AF15)</f>
        <v>27</v>
      </c>
      <c r="AG17" s="47">
        <f>AF17/D17*100</f>
        <v>5.5102040816326534</v>
      </c>
      <c r="AH17" s="45">
        <f>SUM(AH12:AH15)</f>
        <v>51</v>
      </c>
      <c r="AI17" s="48">
        <f>AH17/E17*100</f>
        <v>5.2254098360655741</v>
      </c>
      <c r="AJ17" s="45">
        <f>SUM(AJ12:AJ15)</f>
        <v>325</v>
      </c>
      <c r="AK17" s="47">
        <f>AJ17/C17*100</f>
        <v>66.872427983539097</v>
      </c>
      <c r="AL17" s="45">
        <f>SUM(AL12:AL15)</f>
        <v>318</v>
      </c>
      <c r="AM17" s="47">
        <f>AL17/D17*100</f>
        <v>64.897959183673464</v>
      </c>
      <c r="AN17" s="45">
        <f>SUM(AN12:AN15)</f>
        <v>643</v>
      </c>
      <c r="AO17" s="48">
        <f>AN17/E17*100</f>
        <v>65.881147540983605</v>
      </c>
    </row>
  </sheetData>
  <mergeCells count="10">
    <mergeCell ref="AD8:AO8"/>
    <mergeCell ref="F9:K9"/>
    <mergeCell ref="L9:Q9"/>
    <mergeCell ref="R9:W9"/>
    <mergeCell ref="X9:AC9"/>
    <mergeCell ref="R8:AC8"/>
    <mergeCell ref="C8:E9"/>
    <mergeCell ref="F8:Q8"/>
    <mergeCell ref="A8:A10"/>
    <mergeCell ref="B8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Viska Yolanda</dc:creator>
  <cp:lastModifiedBy>Viska Yolanda</cp:lastModifiedBy>
  <dcterms:created xsi:type="dcterms:W3CDTF">2023-02-25T03:51:54Z</dcterms:created>
  <dcterms:modified xsi:type="dcterms:W3CDTF">2023-02-25T04:12:53Z</dcterms:modified>
</cp:coreProperties>
</file>