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B3F27D8-3F83-49E8-A00A-3A3B239494F8}" xr6:coauthVersionLast="47" xr6:coauthVersionMax="47" xr10:uidLastSave="{00000000-0000-0000-0000-000000000000}"/>
  <bookViews>
    <workbookView xWindow="-108" yWindow="-108" windowWidth="23256" windowHeight="12456" xr2:uid="{177E6E96-8DDE-4A6C-9BE4-1B60F6B9A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J20" i="1"/>
  <c r="L20" i="1" s="1"/>
  <c r="G20" i="1"/>
  <c r="H20" i="1" s="1"/>
  <c r="J19" i="1"/>
  <c r="L19" i="1" s="1"/>
  <c r="G19" i="1"/>
  <c r="H19" i="1" s="1"/>
  <c r="M19" i="1" s="1"/>
  <c r="J17" i="1"/>
  <c r="G17" i="1"/>
  <c r="H17" i="1" s="1"/>
  <c r="J16" i="1"/>
  <c r="G16" i="1"/>
  <c r="H16" i="1" s="1"/>
  <c r="J15" i="1"/>
  <c r="L15" i="1" s="1"/>
  <c r="G15" i="1"/>
  <c r="H15" i="1" s="1"/>
  <c r="M15" i="1" s="1"/>
  <c r="J13" i="1"/>
  <c r="G13" i="1"/>
  <c r="H13" i="1" s="1"/>
  <c r="J12" i="1"/>
  <c r="L12" i="1" s="1"/>
  <c r="G12" i="1"/>
  <c r="H12" i="1" s="1"/>
  <c r="M12" i="1" s="1"/>
  <c r="J10" i="1"/>
  <c r="G10" i="1"/>
  <c r="H10" i="1" s="1"/>
  <c r="J9" i="1"/>
  <c r="G9" i="1"/>
  <c r="H9" i="1" s="1"/>
  <c r="M9" i="1" s="1"/>
  <c r="J7" i="1"/>
  <c r="J6" i="1"/>
  <c r="L6" i="1" s="1"/>
  <c r="G6" i="1"/>
  <c r="E7" i="1" s="1"/>
  <c r="G7" i="1" s="1"/>
  <c r="H7" i="1" s="1"/>
  <c r="J5" i="1"/>
  <c r="L5" i="1" s="1"/>
  <c r="G5" i="1"/>
  <c r="H5" i="1" s="1"/>
  <c r="J4" i="1"/>
  <c r="L4" i="1" s="1"/>
  <c r="G4" i="1"/>
  <c r="H4" i="1" s="1"/>
  <c r="M4" i="1" s="1"/>
  <c r="E3" i="1"/>
  <c r="K16" i="1" l="1"/>
  <c r="H6" i="1"/>
  <c r="M6" i="1" s="1"/>
  <c r="M16" i="1"/>
  <c r="M21" i="1"/>
  <c r="M5" i="1"/>
  <c r="M7" i="1"/>
  <c r="K20" i="1"/>
  <c r="M20" i="1"/>
  <c r="K5" i="1"/>
  <c r="K9" i="1"/>
  <c r="L9" i="1"/>
  <c r="K12" i="1"/>
  <c r="M10" i="1"/>
  <c r="M13" i="1"/>
  <c r="M17" i="1"/>
  <c r="K7" i="1"/>
  <c r="K10" i="1"/>
  <c r="K13" i="1"/>
  <c r="K17" i="1"/>
  <c r="K21" i="1"/>
  <c r="K4" i="1"/>
  <c r="K6" i="1"/>
  <c r="L7" i="1"/>
  <c r="L10" i="1"/>
  <c r="K15" i="1"/>
  <c r="K19" i="1"/>
  <c r="L21" i="1"/>
</calcChain>
</file>

<file path=xl/sharedStrings.xml><?xml version="1.0" encoding="utf-8"?>
<sst xmlns="http://schemas.openxmlformats.org/spreadsheetml/2006/main" count="68" uniqueCount="46">
  <si>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</si>
  <si>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</si>
  <si>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</si>
  <si>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</si>
  <si>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</si>
  <si>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</si>
  <si>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</si>
  <si>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Capaian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</si>
  <si>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</si>
  <si>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</si>
  <si>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</si>
  <si>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</si>
  <si>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</si>
  <si>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</si>
  <si>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</si>
  <si>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</si>
  <si>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</si>
  <si>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</si>
  <si>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Jan</t>
  </si>
  <si>
    <t>2.1.2.1.Penyehatan Air</t>
  </si>
  <si>
    <t>1.</t>
  </si>
  <si>
    <t>Inspeksi Kesehatan Lingkungan Sarana Air Minum (SAM)</t>
  </si>
  <si>
    <t>Tercapai</t>
  </si>
  <si>
    <t>2.</t>
  </si>
  <si>
    <t>Sarana Air Minum (SAM) yang telah di IKL</t>
  </si>
  <si>
    <t>3.</t>
  </si>
  <si>
    <t>Sarana Air Minum (SAM) yang diperiksa kualitas airnya</t>
  </si>
  <si>
    <t>4.</t>
  </si>
  <si>
    <t>Sarana Air Minum (SAM) yang memenuhi syarat</t>
  </si>
  <si>
    <t>2.1.2.2.Penyehatan Tempat Pengelolaan Pangan (TPP)</t>
  </si>
  <si>
    <t>Pembinaan Tempat Pengelolaan Pangan (TPP)</t>
  </si>
  <si>
    <t>Tidak Tercapai</t>
  </si>
  <si>
    <t>Sebagian TPP tidak mau dilakukan IKL</t>
  </si>
  <si>
    <t>Melakukan koordinasi dgn Dinkes terkait TPP yg tdk mau dilakukan IKL dan dijadwalkan kembali di tahun 2024</t>
  </si>
  <si>
    <t>TPP yang memenuhi syarat kesehatan</t>
  </si>
  <si>
    <t>2.1.2.3. Pembinaan Tempat Fasilitas Umum (TFU)</t>
  </si>
  <si>
    <t>Pembinaan sarana TFU Prioritas</t>
  </si>
  <si>
    <t>TFU Prioritas yang memenuhi syarat kesehatan</t>
  </si>
  <si>
    <t>2.1.2.4.Yankesling (Klinik Sanitasi)</t>
  </si>
  <si>
    <t>Konseling Sanitasi</t>
  </si>
  <si>
    <t>Inspeksi Kesehatan Lingkungan PBL</t>
  </si>
  <si>
    <t>Intervensi terhadap pasien PBL yang di IKL</t>
  </si>
  <si>
    <t>2.1.2.5. Sanitasi Total Berbasis Masyarakat ( STBM ) = Pemberdayaan Masyarakat</t>
  </si>
  <si>
    <t>Kelurahan yang Stop Buang Air Besar Sembarangan (SBS)</t>
  </si>
  <si>
    <t>Kelurahan Implementasi STBM 5 Pilar</t>
  </si>
  <si>
    <t>Kelurahan ber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</si>
</sst>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097C-71C7-4C89-85A4-F13B5CE2DF7B}">
  <dimension ref="A1:BK21"/>
  <sheetViews>
    <sheetView tabSelected="1" workbookViewId="0">
      <selection activeCell="K23" sqref="K23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88671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 t="s">
        <v>7</v>
      </c>
      <c r="J1" s="8" t="s">
        <v>8</v>
      </c>
      <c r="K1" s="9" t="s">
        <v>9</v>
      </c>
      <c r="L1" s="10" t="s">
        <v>10</v>
      </c>
      <c r="M1" s="11" t="s">
        <v>11</v>
      </c>
      <c r="N1" s="12" t="s">
        <v>12</v>
      </c>
      <c r="O1" s="13" t="s">
        <v>13</v>
      </c>
      <c r="P1" s="13" t="s">
        <v>14</v>
      </c>
      <c r="Q1" s="14" t="s">
        <v>15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16</v>
      </c>
      <c r="G2" s="7"/>
      <c r="H2" s="6" t="s">
        <v>17</v>
      </c>
      <c r="I2" s="19" t="s">
        <v>18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19</v>
      </c>
      <c r="B3" s="22"/>
      <c r="C3" s="23"/>
      <c r="D3" s="24"/>
      <c r="E3" s="25" t="e">
        <f>#REF!</f>
        <v>#REF!</v>
      </c>
      <c r="F3" s="26"/>
      <c r="G3" s="24"/>
      <c r="H3" s="27"/>
      <c r="I3" s="24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4" t="s">
        <v>20</v>
      </c>
      <c r="B4" s="35" t="s">
        <v>21</v>
      </c>
      <c r="C4" s="23"/>
      <c r="D4" s="36">
        <v>0.5</v>
      </c>
      <c r="E4" s="25">
        <v>54</v>
      </c>
      <c r="F4" s="26"/>
      <c r="G4" s="24">
        <f t="shared" ref="G4:G7" si="0">E4*D4</f>
        <v>27</v>
      </c>
      <c r="H4" s="27">
        <f t="shared" ref="H4:H7" si="1">G4/12*12</f>
        <v>27</v>
      </c>
      <c r="I4" s="24">
        <v>4</v>
      </c>
      <c r="J4" s="29">
        <f>SUM(I4:I4)</f>
        <v>4</v>
      </c>
      <c r="K4" s="30">
        <f>IF(J4/G4*100&gt;=100,100,IF(J4/G4*100&lt;100,J4/G4*100))/100</f>
        <v>0.14814814814814814</v>
      </c>
      <c r="L4" s="30">
        <f>J4/E4</f>
        <v>7.407407407407407E-2</v>
      </c>
      <c r="M4" s="31">
        <f>IF(J4/H4*100&gt;=100,100,IF(J4/H4*100&lt;100,J4/H4*100))/100</f>
        <v>0.14814814814814814</v>
      </c>
      <c r="N4" s="24" t="s">
        <v>22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24" t="s">
        <v>23</v>
      </c>
      <c r="B5" s="35" t="s">
        <v>24</v>
      </c>
      <c r="C5" s="23"/>
      <c r="D5" s="36">
        <v>0.9</v>
      </c>
      <c r="E5" s="25">
        <v>54</v>
      </c>
      <c r="F5" s="26"/>
      <c r="G5" s="24">
        <f t="shared" si="0"/>
        <v>48.6</v>
      </c>
      <c r="H5" s="27">
        <f t="shared" si="1"/>
        <v>48.599999999999994</v>
      </c>
      <c r="I5" s="24">
        <v>4</v>
      </c>
      <c r="J5" s="29">
        <f>SUM(I5:I5)</f>
        <v>4</v>
      </c>
      <c r="K5" s="30">
        <f>IF(J5/G5*100&gt;=100,100,IF(J5/G5*100&lt;100,J5/G5*100))/100</f>
        <v>8.2304526748971193E-2</v>
      </c>
      <c r="L5" s="30">
        <f>J5/E5</f>
        <v>7.407407407407407E-2</v>
      </c>
      <c r="M5" s="31">
        <f>IF(J5/H5*100&gt;=100,100,IF(J5/H5*100&lt;100,J5/H5*100))/100</f>
        <v>8.2304526748971207E-2</v>
      </c>
      <c r="N5" s="24" t="s">
        <v>22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4" t="s">
        <v>25</v>
      </c>
      <c r="B6" s="35" t="s">
        <v>26</v>
      </c>
      <c r="C6" s="23"/>
      <c r="D6" s="36">
        <v>0.72</v>
      </c>
      <c r="E6" s="25">
        <v>54</v>
      </c>
      <c r="F6" s="26"/>
      <c r="G6" s="24">
        <f t="shared" si="0"/>
        <v>38.879999999999995</v>
      </c>
      <c r="H6" s="27">
        <f t="shared" si="1"/>
        <v>38.879999999999995</v>
      </c>
      <c r="I6" s="24">
        <v>4</v>
      </c>
      <c r="J6" s="29">
        <f>SUM(I6:I6)</f>
        <v>4</v>
      </c>
      <c r="K6" s="30">
        <f>IF(J6/G6*100&gt;=100,100,IF(J6/G6*100&lt;100,J6/G6*100))/100</f>
        <v>0.10288065843621402</v>
      </c>
      <c r="L6" s="30">
        <f>J6/E6</f>
        <v>7.407407407407407E-2</v>
      </c>
      <c r="M6" s="31">
        <f>IF(J6/H6*100&gt;=100,100,IF(J6/H6*100&lt;100,J6/H6*100))/100</f>
        <v>0.10288065843621402</v>
      </c>
      <c r="N6" s="24" t="s">
        <v>22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24" t="s">
        <v>27</v>
      </c>
      <c r="B7" s="35" t="s">
        <v>28</v>
      </c>
      <c r="C7" s="23"/>
      <c r="D7" s="36">
        <v>0.15</v>
      </c>
      <c r="E7" s="25">
        <f>G6</f>
        <v>38.879999999999995</v>
      </c>
      <c r="F7" s="26"/>
      <c r="G7" s="24">
        <f t="shared" si="0"/>
        <v>5.831999999999999</v>
      </c>
      <c r="H7" s="27">
        <f t="shared" si="1"/>
        <v>5.831999999999999</v>
      </c>
      <c r="I7" s="24">
        <v>4</v>
      </c>
      <c r="J7" s="29">
        <f>SUM(I7:I7)</f>
        <v>4</v>
      </c>
      <c r="K7" s="30">
        <f>IF(J7/G7*100&gt;=100,100,IF(J7/G7*100&lt;100,J7/G7*100))/100</f>
        <v>0.68587105624142675</v>
      </c>
      <c r="L7" s="30">
        <f>J7/E7</f>
        <v>0.10288065843621401</v>
      </c>
      <c r="M7" s="31">
        <f>IF(J7/H7*100&gt;=100,100,IF(J7/H7*100&lt;100,J7/H7*100))/100</f>
        <v>0.68587105624142675</v>
      </c>
      <c r="N7" s="24" t="s">
        <v>22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1" t="s">
        <v>29</v>
      </c>
      <c r="B8" s="22"/>
      <c r="C8" s="23"/>
      <c r="D8" s="24"/>
      <c r="E8" s="25"/>
      <c r="F8" s="26"/>
      <c r="G8" s="24"/>
      <c r="H8" s="27"/>
      <c r="I8" s="24"/>
      <c r="J8" s="29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8" t="s">
        <v>20</v>
      </c>
      <c r="B9" s="35" t="s">
        <v>30</v>
      </c>
      <c r="C9" s="23"/>
      <c r="D9" s="36">
        <v>0.68</v>
      </c>
      <c r="E9" s="25">
        <v>30</v>
      </c>
      <c r="F9" s="37"/>
      <c r="G9" s="29">
        <f t="shared" ref="G9:G10" si="2">E9*D9</f>
        <v>20.400000000000002</v>
      </c>
      <c r="H9" s="27">
        <f t="shared" ref="H9:H10" si="3">G9/12*12</f>
        <v>20.400000000000002</v>
      </c>
      <c r="I9" s="24">
        <v>0</v>
      </c>
      <c r="J9" s="29">
        <f>SUM(I9:I9)</f>
        <v>0</v>
      </c>
      <c r="K9" s="30">
        <f>IF(J9/G9*100&gt;=100,100,IF(J9/G9*100&lt;100,J9/G9*100))/100</f>
        <v>0</v>
      </c>
      <c r="L9" s="30">
        <f>J9/E9</f>
        <v>0</v>
      </c>
      <c r="M9" s="31">
        <f>IF(J9/H9*100&gt;=100,100,IF(J9/H9*100&lt;100,J9/H9*100))/100</f>
        <v>0</v>
      </c>
      <c r="N9" s="38" t="s">
        <v>31</v>
      </c>
      <c r="O9" s="32" t="s">
        <v>32</v>
      </c>
      <c r="P9" s="32" t="s">
        <v>33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4" t="s">
        <v>23</v>
      </c>
      <c r="B10" s="35" t="s">
        <v>34</v>
      </c>
      <c r="C10" s="23"/>
      <c r="D10" s="36">
        <v>0.55000000000000004</v>
      </c>
      <c r="E10" s="25">
        <v>20</v>
      </c>
      <c r="F10" s="26"/>
      <c r="G10" s="24">
        <f t="shared" si="2"/>
        <v>11</v>
      </c>
      <c r="H10" s="27">
        <f t="shared" si="3"/>
        <v>11</v>
      </c>
      <c r="I10" s="24">
        <v>0</v>
      </c>
      <c r="J10" s="29">
        <f>SUM(I10:I10)</f>
        <v>0</v>
      </c>
      <c r="K10" s="30">
        <f>IF(J10/G10*100&gt;=100,100,IF(J10/G10*100&lt;100,J10/G10*100))/100</f>
        <v>0</v>
      </c>
      <c r="L10" s="30">
        <f>J10/E10</f>
        <v>0</v>
      </c>
      <c r="M10" s="31">
        <f>IF(J10/H10*100&gt;=100,100,IF(J10/H10*100&lt;100,J10/H10*100))/100</f>
        <v>0</v>
      </c>
      <c r="N10" s="24" t="s">
        <v>22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x14ac:dyDescent="0.3">
      <c r="A11" s="21" t="s">
        <v>35</v>
      </c>
      <c r="B11" s="22"/>
      <c r="C11" s="23"/>
      <c r="D11" s="24"/>
      <c r="E11" s="25"/>
      <c r="F11" s="26"/>
      <c r="G11" s="24"/>
      <c r="H11" s="27"/>
      <c r="I11" s="24"/>
      <c r="J11" s="29"/>
      <c r="K11" s="30"/>
      <c r="L11" s="30"/>
      <c r="M11" s="31"/>
      <c r="N11" s="24"/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x14ac:dyDescent="0.3">
      <c r="A12" s="24" t="s">
        <v>20</v>
      </c>
      <c r="B12" s="35" t="s">
        <v>36</v>
      </c>
      <c r="C12" s="23"/>
      <c r="D12" s="36">
        <v>0.8</v>
      </c>
      <c r="E12" s="25">
        <v>20</v>
      </c>
      <c r="F12" s="26"/>
      <c r="G12" s="24">
        <f t="shared" ref="G12:G13" si="4">E12*D12</f>
        <v>16</v>
      </c>
      <c r="H12" s="27">
        <f t="shared" ref="H12:H13" si="5">G12/12*12</f>
        <v>16</v>
      </c>
      <c r="I12" s="24">
        <v>3</v>
      </c>
      <c r="J12" s="29">
        <f>SUM(I12:I12)</f>
        <v>3</v>
      </c>
      <c r="K12" s="30">
        <f>IF(J12/G12*100&gt;=100,100,IF(J12/G12*100&lt;100,J12/G12*100))/100</f>
        <v>0.1875</v>
      </c>
      <c r="L12" s="30">
        <f>J12/E12</f>
        <v>0.15</v>
      </c>
      <c r="M12" s="31">
        <f>IF(J12/H12*100&gt;=100,100,IF(J12/H12*100&lt;100,J12/H12*100))/100</f>
        <v>0.1875</v>
      </c>
      <c r="N12" s="24" t="s">
        <v>22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23</v>
      </c>
      <c r="B13" s="35" t="s">
        <v>37</v>
      </c>
      <c r="C13" s="23"/>
      <c r="D13" s="36">
        <v>0.3</v>
      </c>
      <c r="E13" s="25">
        <v>3</v>
      </c>
      <c r="F13" s="37"/>
      <c r="G13" s="29">
        <f t="shared" si="4"/>
        <v>0.89999999999999991</v>
      </c>
      <c r="H13" s="27">
        <f t="shared" si="5"/>
        <v>0.89999999999999991</v>
      </c>
      <c r="I13" s="24">
        <v>3</v>
      </c>
      <c r="J13" s="29">
        <f>SUM(I13:I13)</f>
        <v>3</v>
      </c>
      <c r="K13" s="30">
        <f>IF(J13/G13*100&gt;=100,100,IF(J13/G13*100&lt;100,J13/G13*100))/100</f>
        <v>1</v>
      </c>
      <c r="L13" s="30">
        <v>1</v>
      </c>
      <c r="M13" s="31">
        <f>IF(J13/H13*100&gt;=100,100,IF(J13/H13*100&lt;100,J13/H13*100))/100</f>
        <v>1</v>
      </c>
      <c r="N13" s="24" t="s">
        <v>22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1" t="s">
        <v>38</v>
      </c>
      <c r="B14" s="22"/>
      <c r="C14" s="23"/>
      <c r="D14" s="24"/>
      <c r="E14" s="25"/>
      <c r="F14" s="26"/>
      <c r="G14" s="24"/>
      <c r="H14" s="27"/>
      <c r="I14" s="24"/>
      <c r="J14" s="29"/>
      <c r="K14" s="30"/>
      <c r="L14" s="30"/>
      <c r="M14" s="31"/>
      <c r="N14" s="24"/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4" t="s">
        <v>20</v>
      </c>
      <c r="B15" s="35" t="s">
        <v>39</v>
      </c>
      <c r="C15" s="23"/>
      <c r="D15" s="36">
        <v>0.1</v>
      </c>
      <c r="E15" s="25">
        <v>720</v>
      </c>
      <c r="F15" s="26"/>
      <c r="G15" s="24">
        <f t="shared" ref="G15:G17" si="6">E15*D15</f>
        <v>72</v>
      </c>
      <c r="H15" s="27">
        <f t="shared" ref="H15:H17" si="7">G15/12*12</f>
        <v>72</v>
      </c>
      <c r="I15" s="24">
        <v>4</v>
      </c>
      <c r="J15" s="29">
        <f>SUM(I15:I15)</f>
        <v>4</v>
      </c>
      <c r="K15" s="30">
        <f>IF(J15/G15*100&gt;=100,100,IF(J15/G15*100&lt;100,J15/G15*100))/100</f>
        <v>5.5555555555555552E-2</v>
      </c>
      <c r="L15" s="30">
        <f>J15/E15</f>
        <v>5.5555555555555558E-3</v>
      </c>
      <c r="M15" s="31">
        <f>IF(J15/H15*100&gt;=100,100,IF(J15/H15*100&lt;100,J15/H15*100))/100</f>
        <v>5.5555555555555552E-2</v>
      </c>
      <c r="N15" s="24" t="s">
        <v>22</v>
      </c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x14ac:dyDescent="0.3">
      <c r="A16" s="24" t="s">
        <v>23</v>
      </c>
      <c r="B16" s="35" t="s">
        <v>40</v>
      </c>
      <c r="C16" s="23"/>
      <c r="D16" s="36">
        <v>0.2</v>
      </c>
      <c r="E16" s="25">
        <v>4</v>
      </c>
      <c r="F16" s="37"/>
      <c r="G16" s="29">
        <f t="shared" si="6"/>
        <v>0.8</v>
      </c>
      <c r="H16" s="27">
        <f t="shared" si="7"/>
        <v>0.8</v>
      </c>
      <c r="I16" s="24">
        <v>0</v>
      </c>
      <c r="J16" s="29">
        <f>SUM(I16:I16)</f>
        <v>0</v>
      </c>
      <c r="K16" s="30">
        <f>IF(J16/G16*100&gt;=100,100,IF(J16/G16*100&lt;100,J16/G16*100))/100</f>
        <v>0</v>
      </c>
      <c r="L16" s="30">
        <v>1</v>
      </c>
      <c r="M16" s="31">
        <f>IF(J16/H16*100&gt;=100,100,IF(J16/H16*100&lt;100,J16/H16*100))/100</f>
        <v>0</v>
      </c>
      <c r="N16" s="24" t="s">
        <v>22</v>
      </c>
      <c r="O16" s="32"/>
      <c r="P16" s="32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 t="s">
        <v>25</v>
      </c>
      <c r="B17" s="35" t="s">
        <v>41</v>
      </c>
      <c r="C17" s="23"/>
      <c r="D17" s="36">
        <v>0.4</v>
      </c>
      <c r="E17" s="25">
        <v>1</v>
      </c>
      <c r="F17" s="37"/>
      <c r="G17" s="29">
        <f t="shared" si="6"/>
        <v>0.4</v>
      </c>
      <c r="H17" s="27">
        <f t="shared" si="7"/>
        <v>0.4</v>
      </c>
      <c r="I17" s="24">
        <v>0</v>
      </c>
      <c r="J17" s="29">
        <f>SUM(I17:I17)</f>
        <v>0</v>
      </c>
      <c r="K17" s="30">
        <f>IF(J17/G17*100&gt;=100,100,IF(J17/G17*100&lt;100,J17/G17*100))/100</f>
        <v>0</v>
      </c>
      <c r="L17" s="30">
        <v>1</v>
      </c>
      <c r="M17" s="31">
        <f>IF(J17/H17*100&gt;=100,100,IF(J17/H17*100&lt;100,J17/H17*100))/100</f>
        <v>0</v>
      </c>
      <c r="N17" s="24" t="s">
        <v>22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42</v>
      </c>
      <c r="B18" s="22"/>
      <c r="C18" s="23"/>
      <c r="D18" s="24"/>
      <c r="E18" s="25"/>
      <c r="F18" s="37"/>
      <c r="G18" s="29"/>
      <c r="H18" s="27"/>
      <c r="I18" s="24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20</v>
      </c>
      <c r="B19" s="35" t="s">
        <v>43</v>
      </c>
      <c r="C19" s="23"/>
      <c r="D19" s="36">
        <v>0.9</v>
      </c>
      <c r="E19" s="25">
        <v>3</v>
      </c>
      <c r="F19" s="37"/>
      <c r="G19" s="29">
        <f t="shared" ref="G19:G20" si="8">E19*D19</f>
        <v>2.7</v>
      </c>
      <c r="H19" s="27">
        <f t="shared" ref="H19:H21" si="9">G19/12*12</f>
        <v>2.7</v>
      </c>
      <c r="I19" s="24">
        <v>3</v>
      </c>
      <c r="J19" s="29">
        <f>SUM(I19:I19)</f>
        <v>3</v>
      </c>
      <c r="K19" s="30">
        <f>IF(J19/G19*100&gt;=100,100,IF(J19/G19*100&lt;100,J19/G19*100))/100</f>
        <v>1</v>
      </c>
      <c r="L19" s="30">
        <f>J19/E19</f>
        <v>1</v>
      </c>
      <c r="M19" s="31">
        <f>IF(J19/H19*100&gt;=100,100,IF(J19/H19*100&lt;100,J19/H19*100))/100</f>
        <v>1</v>
      </c>
      <c r="N19" s="24" t="s">
        <v>22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23</v>
      </c>
      <c r="B20" s="35" t="s">
        <v>44</v>
      </c>
      <c r="C20" s="23"/>
      <c r="D20" s="36">
        <v>0.3</v>
      </c>
      <c r="E20" s="25">
        <v>3</v>
      </c>
      <c r="F20" s="37"/>
      <c r="G20" s="29">
        <f t="shared" si="8"/>
        <v>0.89999999999999991</v>
      </c>
      <c r="H20" s="27">
        <f t="shared" si="9"/>
        <v>0.89999999999999991</v>
      </c>
      <c r="I20" s="24">
        <v>3</v>
      </c>
      <c r="J20" s="29">
        <f>SUM(I20:I20)</f>
        <v>3</v>
      </c>
      <c r="K20" s="30">
        <f>IF(J20/G20*100&gt;=100,100,IF(J20/G20*100&lt;100,J20/G20*100))/100</f>
        <v>1</v>
      </c>
      <c r="L20" s="30">
        <f>J20/E20</f>
        <v>1</v>
      </c>
      <c r="M20" s="31">
        <f>IF(J20/H20*100&gt;=100,100,IF(J20/H20*100&lt;100,J20/H20*100))/100</f>
        <v>1</v>
      </c>
      <c r="N20" s="24" t="s">
        <v>22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x14ac:dyDescent="0.3">
      <c r="A21" s="28" t="s">
        <v>25</v>
      </c>
      <c r="B21" s="35" t="s">
        <v>45</v>
      </c>
      <c r="C21" s="23"/>
      <c r="D21" s="36">
        <v>0.15</v>
      </c>
      <c r="E21" s="25">
        <v>3</v>
      </c>
      <c r="F21" s="37"/>
      <c r="G21" s="29">
        <v>1</v>
      </c>
      <c r="H21" s="27">
        <f t="shared" si="9"/>
        <v>1</v>
      </c>
      <c r="I21" s="24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24" t="s">
        <v>22</v>
      </c>
      <c r="O21" s="32"/>
      <c r="P21" s="32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</sheetData>
  <mergeCells count="32">
    <mergeCell ref="B19:C19"/>
    <mergeCell ref="B20:C20"/>
    <mergeCell ref="B21:C21"/>
    <mergeCell ref="B13:C13"/>
    <mergeCell ref="A14:C14"/>
    <mergeCell ref="B15:C15"/>
    <mergeCell ref="B16:C16"/>
    <mergeCell ref="B17:C17"/>
    <mergeCell ref="A18:C18"/>
    <mergeCell ref="B7:C7"/>
    <mergeCell ref="A8:C8"/>
    <mergeCell ref="B9:C9"/>
    <mergeCell ref="B10:C10"/>
    <mergeCell ref="A11:C11"/>
    <mergeCell ref="B12:C12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2025-01-23T02:14:50Z</dcterms:created>
  <dcterms:modified xsi:type="dcterms:W3CDTF">2025-01-23T02:17:04Z</dcterms:modified>
</cp:coreProperties>
</file>