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C889A092-F4E7-41F7-A75D-18524C654D96}" xr6:coauthVersionLast="47" xr6:coauthVersionMax="47" xr10:uidLastSave="{00000000-0000-0000-0000-000000000000}"/>
  <bookViews>
    <workbookView xWindow="-120" yWindow="-120" windowWidth="20730" windowHeight="11310" xr2:uid="{F1486E2B-572E-4F16-9DF8-54AB3D5BE541}"/>
  </bookViews>
  <sheets>
    <sheet name="Novem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7" i="1"/>
  <c r="D17" i="1"/>
  <c r="D19" i="1" s="1"/>
  <c r="M15" i="1"/>
  <c r="D15" i="1"/>
  <c r="B15" i="1"/>
  <c r="M14" i="1"/>
  <c r="D14" i="1"/>
  <c r="B14" i="1"/>
  <c r="M13" i="1"/>
  <c r="D13" i="1"/>
  <c r="B13" i="1"/>
  <c r="M12" i="1"/>
  <c r="D12" i="1"/>
  <c r="B12" i="1"/>
  <c r="BA11" i="1"/>
  <c r="AZ11" i="1"/>
  <c r="BA10" i="1"/>
  <c r="AZ10" i="1"/>
  <c r="BC9" i="1"/>
  <c r="BB9" i="1"/>
  <c r="BA9" i="1"/>
  <c r="AZ9" i="1"/>
  <c r="AL12" i="1" s="1"/>
  <c r="AY9" i="1"/>
  <c r="AX9" i="1"/>
  <c r="L4" i="1"/>
  <c r="D4" i="1"/>
  <c r="L3" i="1"/>
  <c r="D3" i="1"/>
  <c r="L2" i="1"/>
  <c r="D2" i="1"/>
  <c r="V12" i="1" l="1"/>
  <c r="E13" i="1"/>
  <c r="E12" i="1"/>
  <c r="N12" i="1"/>
  <c r="AF18" i="1"/>
  <c r="AF16" i="1"/>
  <c r="AD18" i="1"/>
  <c r="AD16" i="1"/>
  <c r="AE18" i="1"/>
  <c r="AF15" i="1"/>
  <c r="AF14" i="1"/>
  <c r="AE15" i="1"/>
  <c r="AE14" i="1"/>
  <c r="AE13" i="1"/>
  <c r="AE12" i="1"/>
  <c r="R12" i="1"/>
  <c r="Z12" i="1"/>
  <c r="AH12" i="1"/>
  <c r="R13" i="1"/>
  <c r="Z13" i="1"/>
  <c r="AH13" i="1"/>
  <c r="R14" i="1"/>
  <c r="AH14" i="1"/>
  <c r="Z15" i="1"/>
  <c r="AE16" i="1"/>
  <c r="E14" i="1"/>
  <c r="V14" i="1"/>
  <c r="AL14" i="1"/>
  <c r="N15" i="1"/>
  <c r="AD15" i="1"/>
  <c r="W18" i="1"/>
  <c r="AD12" i="1"/>
  <c r="N13" i="1"/>
  <c r="V13" i="1"/>
  <c r="AD13" i="1"/>
  <c r="AL13" i="1"/>
  <c r="N14" i="1"/>
  <c r="Z14" i="1"/>
  <c r="E15" i="1"/>
  <c r="R15" i="1"/>
  <c r="AH15" i="1"/>
  <c r="AO18" i="1"/>
  <c r="AN18" i="1"/>
  <c r="J18" i="1"/>
  <c r="F18" i="1"/>
  <c r="AN16" i="1"/>
  <c r="J16" i="1"/>
  <c r="F16" i="1"/>
  <c r="AL18" i="1"/>
  <c r="AH18" i="1"/>
  <c r="Z18" i="1"/>
  <c r="V18" i="1"/>
  <c r="R18" i="1"/>
  <c r="N18" i="1"/>
  <c r="AL16" i="1"/>
  <c r="AH16" i="1"/>
  <c r="Z16" i="1"/>
  <c r="V16" i="1"/>
  <c r="R16" i="1"/>
  <c r="N16" i="1"/>
  <c r="AI18" i="1"/>
  <c r="S18" i="1"/>
  <c r="AI16" i="1"/>
  <c r="S16" i="1"/>
  <c r="AK18" i="1"/>
  <c r="AM18" i="1" s="1"/>
  <c r="AK16" i="1"/>
  <c r="AM16" i="1" s="1"/>
  <c r="O18" i="1"/>
  <c r="AO16" i="1"/>
  <c r="Y16" i="1"/>
  <c r="W16" i="1"/>
  <c r="AO15" i="1"/>
  <c r="AK15" i="1"/>
  <c r="Y15" i="1"/>
  <c r="AA15" i="1" s="1"/>
  <c r="AO14" i="1"/>
  <c r="AK14" i="1"/>
  <c r="AM14" i="1" s="1"/>
  <c r="Y14" i="1"/>
  <c r="AO13" i="1"/>
  <c r="AK13" i="1"/>
  <c r="AM13" i="1" s="1"/>
  <c r="Y13" i="1"/>
  <c r="AA13" i="1" s="1"/>
  <c r="AO12" i="1"/>
  <c r="AK12" i="1"/>
  <c r="Y12" i="1"/>
  <c r="AN15" i="1"/>
  <c r="AN14" i="1"/>
  <c r="Y18" i="1"/>
  <c r="E18" i="1"/>
  <c r="O16" i="1"/>
  <c r="AI15" i="1"/>
  <c r="W15" i="1"/>
  <c r="S15" i="1"/>
  <c r="O15" i="1"/>
  <c r="J15" i="1"/>
  <c r="L15" i="1" s="1"/>
  <c r="F15" i="1"/>
  <c r="AI14" i="1"/>
  <c r="AR14" i="1" s="1"/>
  <c r="W14" i="1"/>
  <c r="S14" i="1"/>
  <c r="O14" i="1"/>
  <c r="J14" i="1"/>
  <c r="L14" i="1" s="1"/>
  <c r="F14" i="1"/>
  <c r="AI13" i="1"/>
  <c r="W13" i="1"/>
  <c r="S13" i="1"/>
  <c r="O13" i="1"/>
  <c r="J13" i="1"/>
  <c r="L13" i="1" s="1"/>
  <c r="F13" i="1"/>
  <c r="G13" i="1" s="1"/>
  <c r="AI12" i="1"/>
  <c r="W12" i="1"/>
  <c r="S12" i="1"/>
  <c r="O12" i="1"/>
  <c r="J12" i="1"/>
  <c r="F12" i="1"/>
  <c r="X12" i="1"/>
  <c r="AF12" i="1"/>
  <c r="AN12" i="1"/>
  <c r="AF13" i="1"/>
  <c r="AN13" i="1"/>
  <c r="AP13" i="1" s="1"/>
  <c r="AD14" i="1"/>
  <c r="AG14" i="1" s="1"/>
  <c r="V15" i="1"/>
  <c r="AL15" i="1"/>
  <c r="E16" i="1"/>
  <c r="AP14" i="1" l="1"/>
  <c r="AA14" i="1"/>
  <c r="X18" i="1"/>
  <c r="AP18" i="1"/>
  <c r="O17" i="1"/>
  <c r="O19" i="1" s="1"/>
  <c r="AA18" i="1"/>
  <c r="AL17" i="1"/>
  <c r="AL19" i="1" s="1"/>
  <c r="AP15" i="1"/>
  <c r="AG15" i="1"/>
  <c r="E17" i="1"/>
  <c r="E19" i="1" s="1"/>
  <c r="H13" i="1"/>
  <c r="I13" i="1"/>
  <c r="G16" i="1"/>
  <c r="H16" i="1" s="1"/>
  <c r="AR13" i="1"/>
  <c r="AR15" i="1"/>
  <c r="P16" i="1"/>
  <c r="Q16" i="1" s="1"/>
  <c r="AJ16" i="1"/>
  <c r="AQ16" i="1"/>
  <c r="AB18" i="1"/>
  <c r="L18" i="1"/>
  <c r="AJ15" i="1"/>
  <c r="AQ15" i="1"/>
  <c r="P14" i="1"/>
  <c r="Q14" i="1" s="1"/>
  <c r="P13" i="1"/>
  <c r="Q13" i="1" s="1"/>
  <c r="N17" i="1"/>
  <c r="P15" i="1"/>
  <c r="Q15" i="1" s="1"/>
  <c r="AQ13" i="1"/>
  <c r="AJ13" i="1"/>
  <c r="Z17" i="1"/>
  <c r="Z19" i="1" s="1"/>
  <c r="J17" i="1"/>
  <c r="L12" i="1"/>
  <c r="X15" i="1"/>
  <c r="AB15" i="1" s="1"/>
  <c r="AN17" i="1"/>
  <c r="AP12" i="1"/>
  <c r="S17" i="1"/>
  <c r="S19" i="1" s="1"/>
  <c r="AF17" i="1"/>
  <c r="AF19" i="1" s="1"/>
  <c r="F17" i="1"/>
  <c r="F19" i="1" s="1"/>
  <c r="W17" i="1"/>
  <c r="W19" i="1" s="1"/>
  <c r="Y17" i="1"/>
  <c r="AA12" i="1"/>
  <c r="AA16" i="1"/>
  <c r="AR18" i="1"/>
  <c r="T16" i="1"/>
  <c r="U16" i="1" s="1"/>
  <c r="L16" i="1"/>
  <c r="T15" i="1"/>
  <c r="G12" i="1"/>
  <c r="R17" i="1"/>
  <c r="T12" i="1"/>
  <c r="AG16" i="1"/>
  <c r="AB12" i="1"/>
  <c r="AI17" i="1"/>
  <c r="AR12" i="1"/>
  <c r="G18" i="1"/>
  <c r="H18" i="1" s="1"/>
  <c r="AK17" i="1"/>
  <c r="AM12" i="1"/>
  <c r="X16" i="1"/>
  <c r="AB16" i="1" s="1"/>
  <c r="AC16" i="1" s="1"/>
  <c r="P18" i="1"/>
  <c r="Q18" i="1" s="1"/>
  <c r="AJ18" i="1"/>
  <c r="AQ18" i="1"/>
  <c r="AP16" i="1"/>
  <c r="G15" i="1"/>
  <c r="H15" i="1" s="1"/>
  <c r="AG13" i="1"/>
  <c r="AD17" i="1"/>
  <c r="AG12" i="1"/>
  <c r="X14" i="1"/>
  <c r="AB14" i="1" s="1"/>
  <c r="AC14" i="1" s="1"/>
  <c r="AJ14" i="1"/>
  <c r="AQ14" i="1"/>
  <c r="T13" i="1"/>
  <c r="U13" i="1" s="1"/>
  <c r="AE17" i="1"/>
  <c r="AE19" i="1" s="1"/>
  <c r="AG18" i="1"/>
  <c r="P12" i="1"/>
  <c r="Q12" i="1" s="1"/>
  <c r="AO17" i="1"/>
  <c r="AO19" i="1" s="1"/>
  <c r="AM15" i="1"/>
  <c r="AR16" i="1"/>
  <c r="T18" i="1"/>
  <c r="X13" i="1"/>
  <c r="AB13" i="1" s="1"/>
  <c r="AC13" i="1" s="1"/>
  <c r="V17" i="1"/>
  <c r="G14" i="1"/>
  <c r="H14" i="1" s="1"/>
  <c r="T14" i="1"/>
  <c r="U14" i="1" s="1"/>
  <c r="AH17" i="1"/>
  <c r="AQ12" i="1"/>
  <c r="AJ12" i="1"/>
  <c r="I18" i="1" l="1"/>
  <c r="U15" i="1"/>
  <c r="U18" i="1"/>
  <c r="AC15" i="1"/>
  <c r="I14" i="1"/>
  <c r="AS12" i="1"/>
  <c r="AT12" i="1" s="1"/>
  <c r="V19" i="1"/>
  <c r="X19" i="1" s="1"/>
  <c r="X17" i="1"/>
  <c r="AC12" i="1"/>
  <c r="T17" i="1"/>
  <c r="R19" i="1"/>
  <c r="T19" i="1" s="1"/>
  <c r="AN19" i="1"/>
  <c r="AP19" i="1" s="1"/>
  <c r="AP17" i="1"/>
  <c r="J19" i="1"/>
  <c r="L19" i="1" s="1"/>
  <c r="L17" i="1"/>
  <c r="AS15" i="1"/>
  <c r="AT15" i="1" s="1"/>
  <c r="AU15" i="1"/>
  <c r="AQ17" i="1"/>
  <c r="AJ17" i="1"/>
  <c r="AH19" i="1"/>
  <c r="I15" i="1"/>
  <c r="AS18" i="1"/>
  <c r="AT18" i="1" s="1"/>
  <c r="AK19" i="1"/>
  <c r="AM19" i="1" s="1"/>
  <c r="AM17" i="1"/>
  <c r="N19" i="1"/>
  <c r="P19" i="1" s="1"/>
  <c r="Q19" i="1" s="1"/>
  <c r="P17" i="1"/>
  <c r="Q17" i="1" s="1"/>
  <c r="AC18" i="1"/>
  <c r="Y19" i="1"/>
  <c r="AA19" i="1" s="1"/>
  <c r="AA17" i="1"/>
  <c r="AS16" i="1"/>
  <c r="AT16" i="1" s="1"/>
  <c r="I16" i="1"/>
  <c r="AS14" i="1"/>
  <c r="AT14" i="1" s="1"/>
  <c r="AG17" i="1"/>
  <c r="AD19" i="1"/>
  <c r="AG19" i="1" s="1"/>
  <c r="AI19" i="1"/>
  <c r="AR19" i="1" s="1"/>
  <c r="AR17" i="1"/>
  <c r="U12" i="1"/>
  <c r="G17" i="1"/>
  <c r="H12" i="1"/>
  <c r="I12" i="1"/>
  <c r="AS13" i="1"/>
  <c r="AT13" i="1" s="1"/>
  <c r="AU14" i="1" l="1"/>
  <c r="AU12" i="1"/>
  <c r="AU16" i="1"/>
  <c r="AU18" i="1"/>
  <c r="AQ19" i="1"/>
  <c r="AJ19" i="1"/>
  <c r="U19" i="1"/>
  <c r="AB17" i="1"/>
  <c r="AC17" i="1" s="1"/>
  <c r="AU13" i="1"/>
  <c r="U17" i="1"/>
  <c r="AB19" i="1"/>
  <c r="AC19" i="1" s="1"/>
  <c r="H17" i="1"/>
  <c r="G19" i="1"/>
  <c r="I17" i="1"/>
  <c r="AS17" i="1"/>
  <c r="AT17" i="1" s="1"/>
  <c r="AU17" i="1" l="1"/>
  <c r="AS19" i="1"/>
  <c r="AT19" i="1" s="1"/>
  <c r="H19" i="1"/>
  <c r="I19" i="1"/>
  <c r="AU19" i="1" l="1"/>
</calcChain>
</file>

<file path=xl/sharedStrings.xml><?xml version="1.0" encoding="utf-8"?>
<sst xmlns="http://schemas.openxmlformats.org/spreadsheetml/2006/main" count="91" uniqueCount="60">
  <si>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</si>
  <si>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</si>
  <si>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</si>
  <si>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</si>
  <si>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</si>
  <si>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</si>
  <si>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</si>
  <si>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</si>
  <si>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NOVEMBER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</si>
  <si>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</si>
  <si>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</si>
  <si>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</si>
  <si>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</si>
  <si>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</si>
  <si>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</si>
  <si>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REAKTIF DIRUJUK</t>
    </r>
  </si>
  <si>
    <t>% BUMIL REAKTIF DIRUJUK            ( T = 100%)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</si>
  <si>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</si>
  <si>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r>
      <rPr>
        <sz val="11"/>
        <color theme="1"/>
        <rFont val="Calibri"/>
      </rPr>
      <t xml:space="preserve">∑ </t>
    </r>
    <r>
      <rPr>
        <sz val="11"/>
        <color theme="1"/>
        <rFont val="Calibri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</si>
  <si>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</si>
  <si>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</si>
  <si>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</si>
  <si>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</si>
  <si>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</si>
  <si>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</si>
  <si>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</si>
  <si>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</si>
  <si>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</si>
  <si>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</si>
  <si>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</si>
  <si>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rPr>
        <sz val="11"/>
        <color theme="1"/>
        <rFont val="Calibri"/>
      </rPr>
      <t xml:space="preserve">HBIg </t>
    </r>
    <r>
      <rPr>
        <sz val="11"/>
        <color theme="1"/>
        <rFont val="Calibri"/>
      </rPr>
      <t xml:space="preserve">≥ </t>
    </r>
    <r>
      <rPr>
        <sz val="11"/>
        <color theme="1"/>
        <rFont val="Calibri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</si>
  <si>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</si>
  <si>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</si>
  <si>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</si>
  <si>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</si>
  <si>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</si>
  <si>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</si>
  <si>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</si>
  <si>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</si>
  <si>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</si>
  <si>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</si>
  <si>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</si>
  <si>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</si>
  <si>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</si>
  <si>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</si>
  <si>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</si>
  <si>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</si>
  <si>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</si>
  <si>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</si>
  <si>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</si>
  <si>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</si>
  <si>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</si>
  <si>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</si>
  <si>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</si>
  <si>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</si>
  <si>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</si>
  <si>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</si>
  <si>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</si>
  <si>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</si>
  <si>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>DATA PPIA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</si>
</sst>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3">
    <font>
      <sz val="11"/>
      <color theme="1"/>
      <name val="Calibri"/>
      <scheme val="minor"/>
    </font>
    <font>
      <b/>
      <sz val="14"/>
      <color theme="1"/>
      <name val="Calibri"/>
    </font>
    <font>
      <b/>
      <sz val="16"/>
      <color rgb="FFFF9900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2"/>
      <color theme="1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/>
    </xf>
    <xf numFmtId="49" fontId="3" fillId="0" borderId="0" xfId="0" applyNumberFormat="1" applyFont="1"/>
    <xf numFmtId="14" fontId="3" fillId="0" borderId="0" xfId="0" applyNumberFormat="1" applyFont="1"/>
    <xf numFmtId="1" fontId="6" fillId="0" borderId="0" xfId="0" applyNumberFormat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14" fontId="8" fillId="0" borderId="0" xfId="0" applyNumberFormat="1" applyFont="1"/>
    <xf numFmtId="0" fontId="9" fillId="0" borderId="0" xfId="0" applyFont="1"/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10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2" fillId="0" borderId="22" xfId="0" applyNumberFormat="1" applyFont="1" applyBorder="1"/>
    <xf numFmtId="14" fontId="12" fillId="0" borderId="0" xfId="0" applyNumberFormat="1" applyFont="1"/>
    <xf numFmtId="14" fontId="12" fillId="0" borderId="23" xfId="0" applyNumberFormat="1" applyFont="1" applyBorder="1"/>
    <xf numFmtId="0" fontId="3" fillId="0" borderId="22" xfId="0" applyFont="1" applyBorder="1" applyAlignment="1">
      <alignment horizontal="center" vertical="center"/>
    </xf>
    <xf numFmtId="0" fontId="6" fillId="0" borderId="0" xfId="0" applyFont="1"/>
    <xf numFmtId="14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4" fontId="3" fillId="0" borderId="35" xfId="0" applyNumberFormat="1" applyFont="1" applyBorder="1"/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3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9" fillId="2" borderId="32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3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2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 vertical="center"/>
    </xf>
    <xf numFmtId="2" fontId="9" fillId="4" borderId="31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2" fontId="9" fillId="4" borderId="3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" fontId="9" fillId="4" borderId="31" xfId="0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/>
    <xf numFmtId="0" fontId="10" fillId="5" borderId="4" xfId="0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/>
    <xf numFmtId="0" fontId="10" fillId="5" borderId="7" xfId="0" applyFont="1" applyFill="1" applyBorder="1"/>
    <xf numFmtId="0" fontId="3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/>
    <xf numFmtId="0" fontId="3" fillId="5" borderId="9" xfId="0" applyFont="1" applyFill="1" applyBorder="1" applyAlignment="1">
      <alignment horizontal="center" vertical="center" wrapText="1"/>
    </xf>
    <xf numFmtId="0" fontId="10" fillId="5" borderId="13" xfId="0" applyFont="1" applyFill="1" applyBorder="1"/>
    <xf numFmtId="0" fontId="10" fillId="5" borderId="14" xfId="0" applyFont="1" applyFill="1" applyBorder="1"/>
    <xf numFmtId="0" fontId="3" fillId="5" borderId="0" xfId="0" applyFont="1" applyFill="1" applyAlignment="1">
      <alignment horizontal="center" vertical="center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5" borderId="17" xfId="0" applyFont="1" applyFill="1" applyBorder="1"/>
    <xf numFmtId="0" fontId="10" fillId="5" borderId="18" xfId="0" applyFont="1" applyFill="1" applyBorder="1"/>
    <xf numFmtId="0" fontId="3" fillId="6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0" fillId="5" borderId="20" xfId="0" applyFont="1" applyFill="1" applyBorder="1"/>
    <xf numFmtId="0" fontId="3" fillId="5" borderId="2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25" xfId="0" applyFont="1" applyFill="1" applyBorder="1"/>
    <xf numFmtId="0" fontId="3" fillId="5" borderId="16" xfId="0" applyFont="1" applyFill="1" applyBorder="1" applyAlignment="1">
      <alignment horizontal="center" vertical="center" wrapText="1"/>
    </xf>
    <xf numFmtId="0" fontId="10" fillId="5" borderId="26" xfId="0" applyFont="1" applyFill="1" applyBorder="1"/>
    <xf numFmtId="0" fontId="3" fillId="5" borderId="2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0" fillId="5" borderId="28" xfId="0" applyFont="1" applyFill="1" applyBorder="1"/>
    <xf numFmtId="0" fontId="3" fillId="5" borderId="17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0" fillId="5" borderId="30" xfId="0" applyFont="1" applyFill="1" applyBorder="1"/>
    <xf numFmtId="0" fontId="3" fillId="5" borderId="3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Q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O15" t="str">
            <v>R</v>
          </cell>
          <cell r="T15" t="str">
            <v>Y</v>
          </cell>
          <cell r="X15">
            <v>1</v>
          </cell>
          <cell r="Z15">
            <v>44336</v>
          </cell>
          <cell r="AM15" t="str">
            <v>&lt; 24 Jam</v>
          </cell>
          <cell r="AN15" t="str">
            <v>&lt; 24 Jam</v>
          </cell>
          <cell r="AR15">
            <v>44648</v>
          </cell>
          <cell r="AS15" t="str">
            <v>NR</v>
          </cell>
        </row>
        <row r="16">
          <cell r="C16">
            <v>44299</v>
          </cell>
          <cell r="H16" t="str">
            <v>ARJOWINANGUN - 3573031011</v>
          </cell>
          <cell r="O16" t="str">
            <v>R</v>
          </cell>
          <cell r="T16" t="str">
            <v>Y</v>
          </cell>
          <cell r="X16">
            <v>1</v>
          </cell>
          <cell r="Z16">
            <v>44350</v>
          </cell>
          <cell r="AM16" t="str">
            <v>&lt; 24 Jam</v>
          </cell>
          <cell r="AN16" t="str">
            <v>&lt; 24 Jam</v>
          </cell>
          <cell r="AR16">
            <v>44734</v>
          </cell>
          <cell r="AS16" t="str">
            <v>NR</v>
          </cell>
        </row>
        <row r="17">
          <cell r="C17">
            <v>44365</v>
          </cell>
          <cell r="H17" t="str">
            <v>TLOGOWARU - 3573031012</v>
          </cell>
          <cell r="O17" t="str">
            <v>R</v>
          </cell>
          <cell r="T17" t="str">
            <v>Y</v>
          </cell>
          <cell r="X17">
            <v>1</v>
          </cell>
          <cell r="Z17">
            <v>44426</v>
          </cell>
        </row>
        <row r="18">
          <cell r="C18">
            <v>44371</v>
          </cell>
          <cell r="H18" t="str">
            <v>ARJOWINANGUN - 3573031011</v>
          </cell>
          <cell r="O18" t="str">
            <v>R</v>
          </cell>
          <cell r="T18" t="str">
            <v>Y</v>
          </cell>
          <cell r="X18">
            <v>1</v>
          </cell>
          <cell r="Z18">
            <v>44468</v>
          </cell>
          <cell r="AM18" t="str">
            <v>&lt; 24 Jam</v>
          </cell>
          <cell r="AN18" t="str">
            <v>&lt; 24 Jam</v>
          </cell>
          <cell r="AR18">
            <v>44872</v>
          </cell>
          <cell r="AS18" t="str">
            <v>NR</v>
          </cell>
        </row>
        <row r="19">
          <cell r="C19">
            <v>44454</v>
          </cell>
          <cell r="H19" t="str">
            <v>MERGOSONO - 3573031002</v>
          </cell>
          <cell r="O19" t="str">
            <v>R</v>
          </cell>
          <cell r="T19" t="str">
            <v>Y</v>
          </cell>
          <cell r="X19">
            <v>1</v>
          </cell>
          <cell r="Z19">
            <v>44585</v>
          </cell>
          <cell r="AM19" t="str">
            <v>&lt; 24 Jam</v>
          </cell>
          <cell r="AN19" t="str">
            <v>&lt; 24 Jam</v>
          </cell>
        </row>
        <row r="20">
          <cell r="C20">
            <v>44460</v>
          </cell>
          <cell r="H20" t="str">
            <v>TLOGOWARU - 3573031012</v>
          </cell>
          <cell r="O20" t="str">
            <v>R</v>
          </cell>
          <cell r="T20" t="str">
            <v>Y</v>
          </cell>
          <cell r="X20">
            <v>1</v>
          </cell>
          <cell r="Z20">
            <v>44594</v>
          </cell>
          <cell r="AM20" t="str">
            <v>&lt; 24 Jam</v>
          </cell>
          <cell r="AN20" t="str">
            <v>&lt; 24 Jam</v>
          </cell>
          <cell r="AR20">
            <v>44939</v>
          </cell>
          <cell r="AS20" t="str">
            <v>NR</v>
          </cell>
        </row>
        <row r="21">
          <cell r="C21">
            <v>44476</v>
          </cell>
          <cell r="H21" t="str">
            <v>BUMIAYU - 3573031003</v>
          </cell>
          <cell r="O21" t="str">
            <v>R</v>
          </cell>
          <cell r="T21" t="str">
            <v>Y</v>
          </cell>
          <cell r="X21">
            <v>1</v>
          </cell>
          <cell r="Z21">
            <v>44624</v>
          </cell>
          <cell r="AM21" t="str">
            <v>&lt; 24 Jam</v>
          </cell>
          <cell r="AN21" t="str">
            <v>&lt; 24 Jam</v>
          </cell>
          <cell r="AR21">
            <v>44904</v>
          </cell>
          <cell r="AS21" t="str">
            <v>NR</v>
          </cell>
        </row>
        <row r="22">
          <cell r="C22">
            <v>44491</v>
          </cell>
          <cell r="H22" t="str">
            <v>ARJOWINANGUN - 3573031011</v>
          </cell>
          <cell r="O22" t="str">
            <v>R</v>
          </cell>
          <cell r="T22" t="str">
            <v>Y</v>
          </cell>
          <cell r="X22">
            <v>1</v>
          </cell>
          <cell r="Z22">
            <v>44581</v>
          </cell>
          <cell r="AM22" t="str">
            <v>&lt; 24 Jam</v>
          </cell>
          <cell r="AN22" t="str">
            <v>&lt; 24 Jam</v>
          </cell>
          <cell r="AR22">
            <v>44970</v>
          </cell>
          <cell r="AS22" t="str">
            <v>NR</v>
          </cell>
        </row>
        <row r="23">
          <cell r="C23">
            <v>44504</v>
          </cell>
          <cell r="H23" t="str">
            <v>BUMIAYU - 3573031003</v>
          </cell>
          <cell r="O23" t="str">
            <v>R</v>
          </cell>
          <cell r="T23" t="str">
            <v>Y</v>
          </cell>
          <cell r="X23">
            <v>1</v>
          </cell>
          <cell r="Z23">
            <v>44665</v>
          </cell>
          <cell r="AM23" t="str">
            <v>&lt; 24 Jam</v>
          </cell>
          <cell r="AN23" t="str">
            <v>&lt; 24 Jam</v>
          </cell>
          <cell r="AR23">
            <v>45001</v>
          </cell>
          <cell r="AS23" t="str">
            <v>NR</v>
          </cell>
        </row>
        <row r="24">
          <cell r="C24">
            <v>44517</v>
          </cell>
          <cell r="H24" t="str">
            <v>ARJOWINANGUN - 3573031011</v>
          </cell>
          <cell r="O24" t="str">
            <v>R</v>
          </cell>
          <cell r="T24" t="str">
            <v>Y</v>
          </cell>
          <cell r="X24">
            <v>1</v>
          </cell>
          <cell r="Z24">
            <v>44546</v>
          </cell>
          <cell r="AM24" t="str">
            <v>&lt; 24 Jam</v>
          </cell>
          <cell r="AN24" t="str">
            <v>&lt; 24 Jam</v>
          </cell>
          <cell r="AR24">
            <v>44907</v>
          </cell>
          <cell r="AS24" t="str">
            <v>NR</v>
          </cell>
        </row>
        <row r="25">
          <cell r="C25">
            <v>44523</v>
          </cell>
          <cell r="H25" t="str">
            <v>TLOGOWARU - 3573031012</v>
          </cell>
          <cell r="O25" t="str">
            <v>R</v>
          </cell>
          <cell r="T25" t="str">
            <v>Y</v>
          </cell>
          <cell r="X25">
            <v>1</v>
          </cell>
          <cell r="Z25">
            <v>44617</v>
          </cell>
          <cell r="AM25" t="str">
            <v>&lt; 24 Jam</v>
          </cell>
          <cell r="AN25" t="str">
            <v>&lt; 24 Jam</v>
          </cell>
          <cell r="AR25">
            <v>44991</v>
          </cell>
          <cell r="AS25" t="str">
            <v>NR</v>
          </cell>
        </row>
        <row r="26">
          <cell r="C26">
            <v>44523</v>
          </cell>
          <cell r="H26" t="str">
            <v>TLOGOWARU - 3573031012</v>
          </cell>
          <cell r="O26" t="str">
            <v>R</v>
          </cell>
          <cell r="T26" t="str">
            <v>Y</v>
          </cell>
          <cell r="X26">
            <v>1</v>
          </cell>
          <cell r="Z26">
            <v>44710</v>
          </cell>
          <cell r="AM26" t="str">
            <v>&lt; 24 Jam</v>
          </cell>
          <cell r="AN26" t="str">
            <v>&lt; 24 Jam</v>
          </cell>
          <cell r="AR26">
            <v>45071</v>
          </cell>
          <cell r="AS26" t="str">
            <v>NR</v>
          </cell>
        </row>
        <row r="27">
          <cell r="C27">
            <v>44523</v>
          </cell>
          <cell r="H27" t="str">
            <v>MERGOSONO - 3573031002</v>
          </cell>
          <cell r="O27" t="str">
            <v>R</v>
          </cell>
          <cell r="T27" t="str">
            <v>Y</v>
          </cell>
        </row>
        <row r="28">
          <cell r="C28">
            <v>44564</v>
          </cell>
          <cell r="H28" t="str">
            <v>BUMIAYU - 3573031003</v>
          </cell>
          <cell r="O28" t="str">
            <v>R</v>
          </cell>
          <cell r="T28" t="str">
            <v>Y</v>
          </cell>
          <cell r="X28">
            <v>1</v>
          </cell>
          <cell r="Z28">
            <v>44721</v>
          </cell>
          <cell r="AM28" t="str">
            <v>&lt; 24 Jam</v>
          </cell>
          <cell r="AN28" t="str">
            <v>&lt; 24 Jam</v>
          </cell>
        </row>
        <row r="29">
          <cell r="C29">
            <v>44644</v>
          </cell>
          <cell r="H29" t="str">
            <v>BUMIAYU - 3573031003</v>
          </cell>
          <cell r="O29" t="str">
            <v>R</v>
          </cell>
          <cell r="T29" t="str">
            <v>Y</v>
          </cell>
        </row>
        <row r="30">
          <cell r="C30">
            <v>44655</v>
          </cell>
          <cell r="H30" t="str">
            <v>BUMIAYU - 3573031003</v>
          </cell>
          <cell r="O30" t="str">
            <v>R</v>
          </cell>
          <cell r="T30" t="str">
            <v>Y</v>
          </cell>
          <cell r="X30">
            <v>1</v>
          </cell>
          <cell r="Z30">
            <v>44820</v>
          </cell>
          <cell r="AM30" t="str">
            <v>&lt; 24 Jam</v>
          </cell>
          <cell r="AN30" t="str">
            <v>&lt; 24 Jam</v>
          </cell>
          <cell r="AR30">
            <v>45148</v>
          </cell>
          <cell r="AS30" t="str">
            <v>NR</v>
          </cell>
        </row>
        <row r="31">
          <cell r="C31">
            <v>44655</v>
          </cell>
          <cell r="H31" t="str">
            <v>BUMIAYU - 3573031003</v>
          </cell>
          <cell r="O31" t="str">
            <v>R</v>
          </cell>
          <cell r="T31" t="str">
            <v>Y</v>
          </cell>
          <cell r="X31">
            <v>1</v>
          </cell>
          <cell r="Z31">
            <v>44795</v>
          </cell>
          <cell r="AM31" t="str">
            <v>&lt; 24 Jam</v>
          </cell>
          <cell r="AN31" t="str">
            <v>&lt; 24 Jam</v>
          </cell>
          <cell r="AR31">
            <v>45120</v>
          </cell>
          <cell r="AS31" t="str">
            <v>NR</v>
          </cell>
        </row>
        <row r="32">
          <cell r="C32">
            <v>44665</v>
          </cell>
          <cell r="H32" t="str">
            <v>ARJOWINANGUN - 3573031011</v>
          </cell>
          <cell r="O32" t="str">
            <v>R</v>
          </cell>
          <cell r="T32" t="str">
            <v>Y</v>
          </cell>
          <cell r="X32">
            <v>1</v>
          </cell>
          <cell r="Z32">
            <v>44823</v>
          </cell>
          <cell r="AM32" t="str">
            <v>&lt; 24 Jam</v>
          </cell>
          <cell r="AN32" t="str">
            <v>&lt; 24 Jam</v>
          </cell>
        </row>
        <row r="33">
          <cell r="C33">
            <v>44725</v>
          </cell>
          <cell r="H33" t="str">
            <v>BUMIAYU - 3573031003</v>
          </cell>
          <cell r="O33" t="str">
            <v>R</v>
          </cell>
          <cell r="T33" t="str">
            <v>Y</v>
          </cell>
        </row>
        <row r="34">
          <cell r="C34">
            <v>44771</v>
          </cell>
          <cell r="H34" t="str">
            <v>TLOGOWARU - 3573031012</v>
          </cell>
          <cell r="O34" t="str">
            <v>R</v>
          </cell>
          <cell r="T34" t="str">
            <v>Y</v>
          </cell>
          <cell r="X34">
            <v>1</v>
          </cell>
          <cell r="Z34">
            <v>44771</v>
          </cell>
          <cell r="AM34" t="str">
            <v>&lt; 24 Jam</v>
          </cell>
          <cell r="AN34" t="str">
            <v>&lt; 24 Jam</v>
          </cell>
          <cell r="AR34">
            <v>45063</v>
          </cell>
          <cell r="AS34" t="str">
            <v>NR</v>
          </cell>
        </row>
        <row r="35">
          <cell r="C35">
            <v>44810</v>
          </cell>
          <cell r="H35" t="str">
            <v>ARJOWINANGUN - 3573031011</v>
          </cell>
          <cell r="O35" t="str">
            <v>R</v>
          </cell>
          <cell r="T35" t="str">
            <v>Y</v>
          </cell>
          <cell r="X35">
            <v>1</v>
          </cell>
          <cell r="Z35">
            <v>44933</v>
          </cell>
          <cell r="AM35" t="str">
            <v>&lt; 24 Jam</v>
          </cell>
          <cell r="AN35" t="str">
            <v>&lt; 24 Jam</v>
          </cell>
        </row>
        <row r="36">
          <cell r="C36">
            <v>44846</v>
          </cell>
          <cell r="H36" t="str">
            <v>ARJOWINANGUN - 3573031011</v>
          </cell>
          <cell r="O36" t="str">
            <v>R</v>
          </cell>
          <cell r="T36" t="str">
            <v>Y</v>
          </cell>
        </row>
        <row r="37">
          <cell r="C37">
            <v>44835</v>
          </cell>
          <cell r="H37" t="str">
            <v>MERGOSONO - 3573031002</v>
          </cell>
          <cell r="O37" t="str">
            <v>R</v>
          </cell>
          <cell r="T37" t="str">
            <v>Y</v>
          </cell>
        </row>
        <row r="38">
          <cell r="C38">
            <v>44835</v>
          </cell>
          <cell r="H38" t="str">
            <v>ARJOWINANGUN - 3573031011</v>
          </cell>
          <cell r="O38" t="str">
            <v>R</v>
          </cell>
          <cell r="T38" t="str">
            <v>Y</v>
          </cell>
          <cell r="X38">
            <v>2</v>
          </cell>
          <cell r="Z38">
            <v>44912</v>
          </cell>
          <cell r="AM38" t="str">
            <v>&lt; 24 Jam</v>
          </cell>
          <cell r="AN38" t="str">
            <v>&lt; 24 Jam</v>
          </cell>
        </row>
        <row r="39">
          <cell r="C39">
            <v>44858</v>
          </cell>
          <cell r="H39" t="str">
            <v>MERGOSONO - 3573031002</v>
          </cell>
          <cell r="O39" t="str">
            <v>R</v>
          </cell>
          <cell r="T39" t="str">
            <v>Y</v>
          </cell>
          <cell r="X39">
            <v>1</v>
          </cell>
          <cell r="Z39">
            <v>44852</v>
          </cell>
          <cell r="AM39" t="str">
            <v>&lt; 24 Jam</v>
          </cell>
          <cell r="AN39" t="str">
            <v>&lt; 24 Jam</v>
          </cell>
        </row>
        <row r="40">
          <cell r="C40">
            <v>44853</v>
          </cell>
          <cell r="H40" t="str">
            <v>TLOGOWARU - 3573031012</v>
          </cell>
          <cell r="O40" t="str">
            <v>R</v>
          </cell>
          <cell r="T40" t="str">
            <v>Y</v>
          </cell>
          <cell r="X40">
            <v>1</v>
          </cell>
          <cell r="Z40">
            <v>45044</v>
          </cell>
          <cell r="AM40" t="str">
            <v>&lt; 24 Jam</v>
          </cell>
          <cell r="AN40" t="str">
            <v>&lt; 24 Jam</v>
          </cell>
        </row>
        <row r="41">
          <cell r="C41">
            <v>44908</v>
          </cell>
          <cell r="H41" t="str">
            <v>BUMIAYU - 3573031003</v>
          </cell>
          <cell r="O41" t="str">
            <v>R</v>
          </cell>
          <cell r="T41" t="str">
            <v>Y</v>
          </cell>
          <cell r="X41">
            <v>1</v>
          </cell>
          <cell r="Z41">
            <v>45117</v>
          </cell>
          <cell r="AM41" t="str">
            <v>&lt; 24 Jam</v>
          </cell>
          <cell r="AN41" t="str">
            <v>&lt; 24 Jam</v>
          </cell>
        </row>
        <row r="42">
          <cell r="C42">
            <v>44903</v>
          </cell>
          <cell r="H42" t="str">
            <v>TLOGOWARU - 3573031012</v>
          </cell>
          <cell r="O42" t="str">
            <v>R</v>
          </cell>
          <cell r="T42" t="str">
            <v>Y</v>
          </cell>
          <cell r="X42">
            <v>1</v>
          </cell>
          <cell r="Z42">
            <v>45102</v>
          </cell>
          <cell r="AM42" t="str">
            <v>&lt; 24 Jam</v>
          </cell>
          <cell r="AN42" t="str">
            <v>&lt; 24 Jam</v>
          </cell>
        </row>
        <row r="43">
          <cell r="C43">
            <v>44776</v>
          </cell>
          <cell r="H43" t="str">
            <v>TLOGOWARU - 3573031012</v>
          </cell>
          <cell r="O43" t="str">
            <v>NR</v>
          </cell>
          <cell r="X43">
            <v>1</v>
          </cell>
          <cell r="Z43">
            <v>44818</v>
          </cell>
        </row>
        <row r="44">
          <cell r="C44">
            <v>44939</v>
          </cell>
          <cell r="H44" t="str">
            <v>MERGOSONO - 3573031002</v>
          </cell>
          <cell r="O44" t="str">
            <v>NR</v>
          </cell>
        </row>
        <row r="45">
          <cell r="C45">
            <v>44933</v>
          </cell>
          <cell r="H45" t="str">
            <v>TLOGOWARU - 3573031012</v>
          </cell>
          <cell r="O45" t="str">
            <v>NR</v>
          </cell>
        </row>
        <row r="46">
          <cell r="C46">
            <v>44933</v>
          </cell>
          <cell r="H46" t="str">
            <v>ARJOWINANGUN - 3573031011</v>
          </cell>
          <cell r="O46" t="str">
            <v>NR</v>
          </cell>
        </row>
        <row r="47">
          <cell r="C47">
            <v>44933</v>
          </cell>
          <cell r="H47" t="str">
            <v>BUMIAYU - 3573031003</v>
          </cell>
          <cell r="O47" t="str">
            <v>NR</v>
          </cell>
        </row>
        <row r="48">
          <cell r="C48">
            <v>44929</v>
          </cell>
          <cell r="H48" t="str">
            <v>ARJOWINANGUN - 3573031011</v>
          </cell>
          <cell r="O48" t="str">
            <v>NR</v>
          </cell>
        </row>
        <row r="49">
          <cell r="C49">
            <v>44945</v>
          </cell>
          <cell r="H49" t="str">
            <v>BUMIAYU - 3573031003</v>
          </cell>
          <cell r="O49" t="str">
            <v>NR</v>
          </cell>
        </row>
        <row r="50">
          <cell r="C50">
            <v>44935</v>
          </cell>
          <cell r="H50" t="str">
            <v>BUMIAYU - 3573031003</v>
          </cell>
          <cell r="O50" t="str">
            <v>NR</v>
          </cell>
        </row>
        <row r="51">
          <cell r="C51">
            <v>44936</v>
          </cell>
          <cell r="H51" t="str">
            <v>Luar Wilayah</v>
          </cell>
          <cell r="O51" t="str">
            <v>NR</v>
          </cell>
        </row>
        <row r="52">
          <cell r="C52">
            <v>44937</v>
          </cell>
          <cell r="H52" t="str">
            <v>ARJOWINANGUN - 3573031011</v>
          </cell>
          <cell r="O52" t="str">
            <v>NR</v>
          </cell>
        </row>
        <row r="53">
          <cell r="C53">
            <v>44937</v>
          </cell>
          <cell r="H53" t="str">
            <v>TLOGOWARU - 3573031012</v>
          </cell>
          <cell r="O53" t="str">
            <v>NR</v>
          </cell>
        </row>
        <row r="54">
          <cell r="C54">
            <v>44937</v>
          </cell>
          <cell r="H54" t="str">
            <v>ARJOWINANGUN - 3573031011</v>
          </cell>
          <cell r="O54" t="str">
            <v>NR</v>
          </cell>
        </row>
        <row r="55">
          <cell r="C55">
            <v>44950</v>
          </cell>
          <cell r="H55" t="str">
            <v>MERGOSONO - 3573031002</v>
          </cell>
          <cell r="O55" t="str">
            <v>NR</v>
          </cell>
        </row>
        <row r="56">
          <cell r="C56">
            <v>44952</v>
          </cell>
          <cell r="H56" t="str">
            <v>TLOGOWARU - 3573031012</v>
          </cell>
          <cell r="O56" t="str">
            <v>NR</v>
          </cell>
        </row>
        <row r="57">
          <cell r="C57">
            <v>44938</v>
          </cell>
          <cell r="H57" t="str">
            <v>BUMIAYU - 3573031003</v>
          </cell>
          <cell r="O57" t="str">
            <v>R</v>
          </cell>
          <cell r="T57" t="str">
            <v>Y</v>
          </cell>
          <cell r="X57">
            <v>1</v>
          </cell>
          <cell r="Z57">
            <v>45111</v>
          </cell>
          <cell r="AM57" t="str">
            <v>&lt; 24 Jam</v>
          </cell>
          <cell r="AN57" t="str">
            <v>&lt; 24 Jam</v>
          </cell>
        </row>
        <row r="58">
          <cell r="C58">
            <v>44945</v>
          </cell>
          <cell r="H58" t="str">
            <v>MERGOSONO - 3573031002</v>
          </cell>
          <cell r="O58" t="str">
            <v>NR</v>
          </cell>
        </row>
        <row r="59">
          <cell r="C59">
            <v>44944</v>
          </cell>
          <cell r="H59" t="str">
            <v>MERGOSONO - 3573031002</v>
          </cell>
          <cell r="O59" t="str">
            <v>NR</v>
          </cell>
        </row>
        <row r="60">
          <cell r="C60">
            <v>44944</v>
          </cell>
          <cell r="H60" t="str">
            <v>MERGOSONO - 3573031002</v>
          </cell>
          <cell r="O60" t="str">
            <v>NR</v>
          </cell>
        </row>
        <row r="61">
          <cell r="C61">
            <v>44944</v>
          </cell>
          <cell r="H61" t="str">
            <v>ARJOWINANGUN - 3573031011</v>
          </cell>
          <cell r="O61" t="str">
            <v>NR</v>
          </cell>
        </row>
        <row r="62">
          <cell r="C62">
            <v>44943</v>
          </cell>
          <cell r="H62" t="str">
            <v>ARJOWINANGUN - 3573031011</v>
          </cell>
          <cell r="O62" t="str">
            <v>NR</v>
          </cell>
        </row>
        <row r="63">
          <cell r="C63">
            <v>44943</v>
          </cell>
          <cell r="H63" t="str">
            <v>BUMIAYU - 3573031003</v>
          </cell>
          <cell r="O63" t="str">
            <v>NR</v>
          </cell>
        </row>
        <row r="64">
          <cell r="C64">
            <v>44943</v>
          </cell>
          <cell r="H64" t="str">
            <v>BUMIAYU - 3573031003</v>
          </cell>
          <cell r="O64" t="str">
            <v>NR</v>
          </cell>
        </row>
        <row r="65">
          <cell r="C65">
            <v>44930</v>
          </cell>
          <cell r="H65" t="str">
            <v>BUMIAYU - 3573031003</v>
          </cell>
          <cell r="O65" t="str">
            <v>NR</v>
          </cell>
        </row>
        <row r="66">
          <cell r="C66">
            <v>44928</v>
          </cell>
          <cell r="H66" t="str">
            <v>BUMIAYU - 3573031003</v>
          </cell>
          <cell r="O66" t="str">
            <v>NR</v>
          </cell>
        </row>
        <row r="67">
          <cell r="C67">
            <v>44928</v>
          </cell>
          <cell r="H67" t="str">
            <v>Luar Wilayah</v>
          </cell>
          <cell r="O67" t="str">
            <v>NR</v>
          </cell>
        </row>
        <row r="68">
          <cell r="C68">
            <v>44928</v>
          </cell>
          <cell r="H68" t="str">
            <v>BUMIAYU - 3573031003</v>
          </cell>
          <cell r="O68" t="str">
            <v>NR</v>
          </cell>
        </row>
        <row r="69">
          <cell r="C69">
            <v>44928</v>
          </cell>
          <cell r="H69" t="str">
            <v>MERGOSONO - 3573031002</v>
          </cell>
          <cell r="O69" t="str">
            <v>NR</v>
          </cell>
        </row>
        <row r="70">
          <cell r="C70">
            <v>44929</v>
          </cell>
          <cell r="H70" t="str">
            <v>TLOGOWARU - 3573031012</v>
          </cell>
          <cell r="O70" t="str">
            <v>NR</v>
          </cell>
        </row>
        <row r="71">
          <cell r="C71">
            <v>44929</v>
          </cell>
          <cell r="H71" t="str">
            <v>ARJOWINANGUN - 3573031011</v>
          </cell>
          <cell r="O71" t="str">
            <v>NR</v>
          </cell>
        </row>
        <row r="72">
          <cell r="C72">
            <v>44942</v>
          </cell>
          <cell r="H72" t="str">
            <v>ARJOWINANGUN - 3573031011</v>
          </cell>
          <cell r="O72" t="str">
            <v>NR</v>
          </cell>
        </row>
        <row r="73">
          <cell r="C73">
            <v>44942</v>
          </cell>
          <cell r="H73" t="str">
            <v>BUMIAYU - 3573031003</v>
          </cell>
          <cell r="O73" t="str">
            <v>NR</v>
          </cell>
        </row>
        <row r="74">
          <cell r="C74">
            <v>44942</v>
          </cell>
          <cell r="H74" t="str">
            <v>ARJOWINANGUN - 3573031011</v>
          </cell>
          <cell r="O74" t="str">
            <v>NR</v>
          </cell>
        </row>
        <row r="75">
          <cell r="C75">
            <v>44951</v>
          </cell>
          <cell r="H75" t="str">
            <v>BUMIAYU - 3573031003</v>
          </cell>
          <cell r="O75" t="str">
            <v>NR</v>
          </cell>
        </row>
        <row r="76">
          <cell r="C76">
            <v>44947</v>
          </cell>
          <cell r="H76" t="str">
            <v>Luar Wilayah</v>
          </cell>
          <cell r="O76" t="str">
            <v>NR</v>
          </cell>
        </row>
        <row r="77">
          <cell r="C77">
            <v>44947</v>
          </cell>
          <cell r="H77" t="str">
            <v>ARJOWINANGUN - 3573031011</v>
          </cell>
          <cell r="O77" t="str">
            <v>NR</v>
          </cell>
        </row>
        <row r="78">
          <cell r="C78">
            <v>44950</v>
          </cell>
          <cell r="H78" t="str">
            <v>TLOGOWARU - 3573031012</v>
          </cell>
          <cell r="O78" t="str">
            <v>NR</v>
          </cell>
        </row>
        <row r="79">
          <cell r="C79">
            <v>44950</v>
          </cell>
          <cell r="H79" t="str">
            <v>MERGOSONO - 3573031002</v>
          </cell>
          <cell r="O79" t="str">
            <v>NR</v>
          </cell>
        </row>
        <row r="80">
          <cell r="C80">
            <v>44950</v>
          </cell>
          <cell r="H80" t="str">
            <v>ARJOWINANGUN - 3573031011</v>
          </cell>
          <cell r="O80" t="str">
            <v>NR</v>
          </cell>
        </row>
        <row r="81">
          <cell r="C81">
            <v>44951</v>
          </cell>
          <cell r="H81" t="str">
            <v>BUMIAYU - 3573031003</v>
          </cell>
          <cell r="O81" t="str">
            <v>NR</v>
          </cell>
        </row>
        <row r="82">
          <cell r="C82">
            <v>44951</v>
          </cell>
          <cell r="H82" t="str">
            <v>ARJOWINANGUN - 3573031011</v>
          </cell>
          <cell r="O82" t="str">
            <v>NR</v>
          </cell>
        </row>
        <row r="83">
          <cell r="C83">
            <v>44951</v>
          </cell>
          <cell r="H83" t="str">
            <v>TLOGOWARU - 3573031012</v>
          </cell>
          <cell r="O83" t="str">
            <v>NR</v>
          </cell>
        </row>
        <row r="84">
          <cell r="C84">
            <v>44956</v>
          </cell>
          <cell r="H84" t="str">
            <v>BUMIAYU - 3573031003</v>
          </cell>
          <cell r="O84" t="str">
            <v>NR</v>
          </cell>
        </row>
        <row r="85">
          <cell r="C85">
            <v>44957</v>
          </cell>
          <cell r="H85" t="str">
            <v>ARJOWINANGUN - 3573031011</v>
          </cell>
          <cell r="O85" t="str">
            <v>NR</v>
          </cell>
        </row>
        <row r="86">
          <cell r="C86">
            <v>44957</v>
          </cell>
          <cell r="H86" t="str">
            <v>ARJOWINANGUN - 3573031011</v>
          </cell>
          <cell r="O86" t="str">
            <v>NR</v>
          </cell>
        </row>
        <row r="87">
          <cell r="C87">
            <v>44957</v>
          </cell>
          <cell r="H87" t="str">
            <v>ARJOWINANGUN - 3573031011</v>
          </cell>
          <cell r="O87" t="str">
            <v>NR</v>
          </cell>
        </row>
        <row r="88">
          <cell r="C88">
            <v>44957</v>
          </cell>
          <cell r="H88" t="str">
            <v>ARJOWINANGUN - 3573031011</v>
          </cell>
          <cell r="O88" t="str">
            <v>NR</v>
          </cell>
        </row>
        <row r="89">
          <cell r="C89">
            <v>44957</v>
          </cell>
          <cell r="H89" t="str">
            <v>BUMIAYU - 3573031003</v>
          </cell>
          <cell r="O89" t="str">
            <v>NR</v>
          </cell>
        </row>
        <row r="90">
          <cell r="C90">
            <v>44952</v>
          </cell>
          <cell r="H90" t="str">
            <v>ARJOWINANGUN - 3573031011</v>
          </cell>
          <cell r="O90" t="str">
            <v>NR</v>
          </cell>
        </row>
        <row r="91">
          <cell r="C91">
            <v>44952</v>
          </cell>
          <cell r="H91" t="str">
            <v>MERGOSONO - 3573031002</v>
          </cell>
          <cell r="O91" t="str">
            <v>NR</v>
          </cell>
        </row>
        <row r="92">
          <cell r="C92">
            <v>44953</v>
          </cell>
          <cell r="H92" t="str">
            <v>BUMIAYU - 3573031003</v>
          </cell>
          <cell r="O92" t="str">
            <v>NR</v>
          </cell>
        </row>
        <row r="93">
          <cell r="C93">
            <v>44933</v>
          </cell>
          <cell r="H93" t="str">
            <v>BUMIAYU - 3573031003</v>
          </cell>
          <cell r="O93" t="str">
            <v>NR</v>
          </cell>
        </row>
        <row r="94">
          <cell r="C94">
            <v>44930</v>
          </cell>
          <cell r="H94" t="str">
            <v>TLOGOWARU - 3573031012</v>
          </cell>
          <cell r="O94" t="str">
            <v>NR</v>
          </cell>
        </row>
        <row r="95">
          <cell r="C95">
            <v>44938</v>
          </cell>
          <cell r="H95" t="str">
            <v>Luar Wilayah</v>
          </cell>
          <cell r="O95" t="str">
            <v>NR</v>
          </cell>
        </row>
        <row r="96">
          <cell r="C96">
            <v>44929</v>
          </cell>
          <cell r="H96" t="str">
            <v>ARJOWINANGUN - 3573031011</v>
          </cell>
          <cell r="O96" t="str">
            <v>NR</v>
          </cell>
        </row>
        <row r="97">
          <cell r="C97">
            <v>44929</v>
          </cell>
          <cell r="H97" t="str">
            <v>TLOGOWARU - 3573031012</v>
          </cell>
          <cell r="O97" t="str">
            <v>NR</v>
          </cell>
        </row>
        <row r="98">
          <cell r="C98">
            <v>44959</v>
          </cell>
          <cell r="H98" t="str">
            <v>BUMIAYU - 3573031003</v>
          </cell>
          <cell r="O98" t="str">
            <v>NR</v>
          </cell>
        </row>
        <row r="99">
          <cell r="C99">
            <v>44959</v>
          </cell>
          <cell r="H99" t="str">
            <v>TLOGOWARU - 3573031012</v>
          </cell>
          <cell r="O99" t="str">
            <v>NR</v>
          </cell>
        </row>
        <row r="100">
          <cell r="C100">
            <v>44959</v>
          </cell>
          <cell r="H100" t="str">
            <v>ARJOWINANGUN - 3573031011</v>
          </cell>
          <cell r="O100" t="str">
            <v>NR</v>
          </cell>
        </row>
        <row r="101">
          <cell r="C101">
            <v>44960</v>
          </cell>
          <cell r="H101" t="str">
            <v>BUMIAYU - 3573031003</v>
          </cell>
          <cell r="O101" t="str">
            <v>NR</v>
          </cell>
        </row>
        <row r="102">
          <cell r="C102">
            <v>44963</v>
          </cell>
          <cell r="H102" t="str">
            <v>Luar Wilayah</v>
          </cell>
          <cell r="O102" t="str">
            <v>NR</v>
          </cell>
        </row>
        <row r="103">
          <cell r="C103">
            <v>44963</v>
          </cell>
          <cell r="H103" t="str">
            <v>ARJOWINANGUN - 3573031011</v>
          </cell>
          <cell r="O103" t="str">
            <v>NR</v>
          </cell>
        </row>
        <row r="104">
          <cell r="C104">
            <v>44963</v>
          </cell>
          <cell r="H104" t="str">
            <v>BUMIAYU - 3573031003</v>
          </cell>
          <cell r="O104" t="str">
            <v>NR</v>
          </cell>
        </row>
        <row r="105">
          <cell r="C105">
            <v>44963</v>
          </cell>
          <cell r="H105" t="str">
            <v>ARJOWINANGUN - 3573031011</v>
          </cell>
          <cell r="O105" t="str">
            <v>NR</v>
          </cell>
        </row>
        <row r="106">
          <cell r="C106">
            <v>44964</v>
          </cell>
          <cell r="H106" t="str">
            <v>ARJOWINANGUN - 3573031011</v>
          </cell>
          <cell r="O106" t="str">
            <v>NR</v>
          </cell>
        </row>
        <row r="107">
          <cell r="C107">
            <v>44964</v>
          </cell>
          <cell r="H107" t="str">
            <v>BUMIAYU - 3573031003</v>
          </cell>
          <cell r="O107" t="str">
            <v>NR</v>
          </cell>
        </row>
        <row r="108">
          <cell r="C108">
            <v>44964</v>
          </cell>
          <cell r="H108" t="str">
            <v>ARJOWINANGUN - 3573031011</v>
          </cell>
          <cell r="O108" t="str">
            <v>NR</v>
          </cell>
        </row>
        <row r="109">
          <cell r="C109">
            <v>44964</v>
          </cell>
          <cell r="H109" t="str">
            <v>TLOGOWARU - 3573031012</v>
          </cell>
          <cell r="O109" t="str">
            <v>NR</v>
          </cell>
        </row>
        <row r="110">
          <cell r="C110">
            <v>44964</v>
          </cell>
          <cell r="H110" t="str">
            <v>MERGOSONO - 3573031002</v>
          </cell>
          <cell r="O110" t="str">
            <v>NR</v>
          </cell>
        </row>
        <row r="111">
          <cell r="C111">
            <v>44964</v>
          </cell>
          <cell r="H111" t="str">
            <v>Luar Wilayah</v>
          </cell>
          <cell r="O111" t="str">
            <v>NR</v>
          </cell>
        </row>
        <row r="112">
          <cell r="C112">
            <v>44964</v>
          </cell>
          <cell r="H112" t="str">
            <v>MERGOSONO - 3573031002</v>
          </cell>
          <cell r="O112" t="str">
            <v>NR</v>
          </cell>
        </row>
        <row r="113">
          <cell r="C113">
            <v>44965</v>
          </cell>
          <cell r="H113" t="str">
            <v>BUMIAYU - 3573031003</v>
          </cell>
          <cell r="O113" t="str">
            <v>NR</v>
          </cell>
        </row>
        <row r="114">
          <cell r="C114">
            <v>44965</v>
          </cell>
          <cell r="H114" t="str">
            <v>ARJOWINANGUN - 3573031011</v>
          </cell>
          <cell r="O114" t="str">
            <v>NR</v>
          </cell>
        </row>
        <row r="115">
          <cell r="C115">
            <v>44966</v>
          </cell>
          <cell r="H115" t="str">
            <v>ARJOWINANGUN - 3573031011</v>
          </cell>
          <cell r="O115" t="str">
            <v>NR</v>
          </cell>
        </row>
        <row r="116">
          <cell r="C116">
            <v>44966</v>
          </cell>
          <cell r="H116" t="str">
            <v>ARJOWINANGUN - 3573031011</v>
          </cell>
          <cell r="O116" t="str">
            <v>NR</v>
          </cell>
        </row>
        <row r="117">
          <cell r="C117">
            <v>44966</v>
          </cell>
          <cell r="H117" t="str">
            <v>BUMIAYU - 3573031003</v>
          </cell>
          <cell r="O117" t="str">
            <v>NR</v>
          </cell>
        </row>
        <row r="118">
          <cell r="C118">
            <v>44968</v>
          </cell>
          <cell r="H118" t="str">
            <v>ARJOWINANGUN - 3573031011</v>
          </cell>
          <cell r="O118" t="str">
            <v>NR</v>
          </cell>
        </row>
        <row r="119">
          <cell r="C119">
            <v>44970</v>
          </cell>
          <cell r="H119" t="str">
            <v>BUMIAYU - 3573031003</v>
          </cell>
          <cell r="O119" t="str">
            <v>NR</v>
          </cell>
        </row>
        <row r="120">
          <cell r="C120">
            <v>44970</v>
          </cell>
          <cell r="H120" t="str">
            <v>ARJOWINANGUN - 3573031011</v>
          </cell>
          <cell r="O120" t="str">
            <v>NR</v>
          </cell>
        </row>
        <row r="121">
          <cell r="C121">
            <v>44970</v>
          </cell>
          <cell r="H121" t="str">
            <v>TLOGOWARU - 3573031012</v>
          </cell>
          <cell r="O121" t="str">
            <v>NR</v>
          </cell>
        </row>
        <row r="122">
          <cell r="C122">
            <v>44970</v>
          </cell>
          <cell r="H122" t="str">
            <v>Luar Wilayah</v>
          </cell>
          <cell r="O122" t="str">
            <v>NR</v>
          </cell>
        </row>
        <row r="123">
          <cell r="C123">
            <v>44970</v>
          </cell>
          <cell r="H123" t="str">
            <v>BUMIAYU - 3573031003</v>
          </cell>
          <cell r="O123" t="str">
            <v>NR</v>
          </cell>
        </row>
        <row r="124">
          <cell r="C124">
            <v>44960</v>
          </cell>
          <cell r="H124" t="str">
            <v>BUMIAYU - 3573031003</v>
          </cell>
          <cell r="O124" t="str">
            <v>NR</v>
          </cell>
        </row>
        <row r="125">
          <cell r="C125">
            <v>44971</v>
          </cell>
          <cell r="H125" t="str">
            <v>BUMIAYU - 3573031003</v>
          </cell>
          <cell r="O125" t="str">
            <v>NR</v>
          </cell>
        </row>
        <row r="126">
          <cell r="C126">
            <v>44971</v>
          </cell>
          <cell r="H126" t="str">
            <v>BUMIAYU - 3573031003</v>
          </cell>
          <cell r="O126" t="str">
            <v>NR</v>
          </cell>
        </row>
        <row r="127">
          <cell r="C127">
            <v>44971</v>
          </cell>
          <cell r="H127" t="str">
            <v>BUMIAYU - 3573031003</v>
          </cell>
          <cell r="O127" t="str">
            <v>NR</v>
          </cell>
        </row>
        <row r="128">
          <cell r="C128">
            <v>44971</v>
          </cell>
          <cell r="H128" t="str">
            <v>MERGOSONO - 3573031002</v>
          </cell>
          <cell r="O128" t="str">
            <v>NR</v>
          </cell>
        </row>
        <row r="129">
          <cell r="C129">
            <v>44972</v>
          </cell>
          <cell r="H129" t="str">
            <v>MERGOSONO - 3573031002</v>
          </cell>
          <cell r="O129" t="str">
            <v>NR</v>
          </cell>
        </row>
        <row r="130">
          <cell r="C130">
            <v>44972</v>
          </cell>
          <cell r="H130" t="str">
            <v>ARJOWINANGUN - 3573031011</v>
          </cell>
          <cell r="O130" t="str">
            <v>NR</v>
          </cell>
        </row>
        <row r="131">
          <cell r="C131">
            <v>44977</v>
          </cell>
          <cell r="H131" t="str">
            <v>TLOGOWARU - 3573031012</v>
          </cell>
          <cell r="O131" t="str">
            <v>NR</v>
          </cell>
        </row>
        <row r="132">
          <cell r="C132">
            <v>44977</v>
          </cell>
          <cell r="H132" t="str">
            <v>ARJOWINANGUN - 3573031011</v>
          </cell>
          <cell r="O132" t="str">
            <v>NR</v>
          </cell>
        </row>
        <row r="133">
          <cell r="C133">
            <v>44977</v>
          </cell>
          <cell r="H133" t="str">
            <v>BUMIAYU - 3573031003</v>
          </cell>
          <cell r="O133" t="str">
            <v>NR</v>
          </cell>
        </row>
        <row r="134">
          <cell r="C134">
            <v>44978</v>
          </cell>
          <cell r="H134" t="str">
            <v>MERGOSONO - 3573031002</v>
          </cell>
          <cell r="O134" t="str">
            <v>NR</v>
          </cell>
        </row>
        <row r="135">
          <cell r="C135">
            <v>44978</v>
          </cell>
          <cell r="H135" t="str">
            <v>MERGOSONO - 3573031002</v>
          </cell>
          <cell r="O135" t="str">
            <v>NR</v>
          </cell>
        </row>
        <row r="136">
          <cell r="C136">
            <v>44978</v>
          </cell>
          <cell r="H136" t="str">
            <v>TLOGOWARU - 3573031012</v>
          </cell>
          <cell r="O136" t="str">
            <v>NR</v>
          </cell>
        </row>
        <row r="137">
          <cell r="C137">
            <v>44978</v>
          </cell>
          <cell r="H137" t="str">
            <v>MERGOSONO - 3573031002</v>
          </cell>
          <cell r="O137" t="str">
            <v>NR</v>
          </cell>
        </row>
        <row r="138">
          <cell r="C138">
            <v>44979</v>
          </cell>
          <cell r="H138" t="str">
            <v>ARJOWINANGUN - 3573031011</v>
          </cell>
          <cell r="O138" t="str">
            <v>NR</v>
          </cell>
        </row>
        <row r="139">
          <cell r="C139">
            <v>44981</v>
          </cell>
          <cell r="H139" t="str">
            <v>MERGOSONO - 3573031002</v>
          </cell>
          <cell r="O139" t="str">
            <v>NR</v>
          </cell>
        </row>
        <row r="140">
          <cell r="C140">
            <v>44981</v>
          </cell>
          <cell r="H140" t="str">
            <v>ARJOWINANGUN - 3573031011</v>
          </cell>
          <cell r="O140" t="str">
            <v>NR</v>
          </cell>
        </row>
        <row r="141">
          <cell r="C141">
            <v>44981</v>
          </cell>
          <cell r="H141" t="str">
            <v>TLOGOWARU - 3573031012</v>
          </cell>
          <cell r="O141" t="str">
            <v>NR</v>
          </cell>
        </row>
        <row r="142">
          <cell r="C142">
            <v>44982</v>
          </cell>
          <cell r="H142" t="str">
            <v>MERGOSONO - 3573031002</v>
          </cell>
          <cell r="O142" t="str">
            <v>NR</v>
          </cell>
        </row>
        <row r="143">
          <cell r="C143">
            <v>44984</v>
          </cell>
          <cell r="H143" t="str">
            <v>ARJOWINANGUN - 3573031011</v>
          </cell>
          <cell r="O143" t="str">
            <v>NR</v>
          </cell>
        </row>
        <row r="144">
          <cell r="C144">
            <v>44984</v>
          </cell>
          <cell r="H144" t="str">
            <v>MERGOSONO - 3573031002</v>
          </cell>
          <cell r="O144" t="str">
            <v>NR</v>
          </cell>
        </row>
        <row r="145">
          <cell r="C145">
            <v>44984</v>
          </cell>
          <cell r="H145" t="str">
            <v>ARJOWINANGUN - 3573031011</v>
          </cell>
          <cell r="O145" t="str">
            <v>NR</v>
          </cell>
        </row>
        <row r="146">
          <cell r="C146">
            <v>44984</v>
          </cell>
          <cell r="H146" t="str">
            <v>BUMIAYU - 3573031003</v>
          </cell>
          <cell r="O146" t="str">
            <v>NR</v>
          </cell>
        </row>
        <row r="147">
          <cell r="C147">
            <v>44984</v>
          </cell>
          <cell r="H147" t="str">
            <v>MERGOSONO - 3573031002</v>
          </cell>
          <cell r="O147" t="str">
            <v>NR</v>
          </cell>
        </row>
        <row r="148">
          <cell r="C148">
            <v>44984</v>
          </cell>
          <cell r="H148" t="str">
            <v>ARJOWINANGUN - 3573031011</v>
          </cell>
          <cell r="O148" t="str">
            <v>NR</v>
          </cell>
        </row>
        <row r="149">
          <cell r="C149">
            <v>44985</v>
          </cell>
          <cell r="H149" t="str">
            <v>BUMIAYU - 3573031003</v>
          </cell>
          <cell r="O149" t="str">
            <v>NR</v>
          </cell>
        </row>
        <row r="1179">
          <cell r="C1179">
            <v>44986</v>
          </cell>
          <cell r="H1179" t="str">
            <v>BUMIAYU - 3573031003</v>
          </cell>
          <cell r="O1179" t="str">
            <v>NR</v>
          </cell>
        </row>
        <row r="1180">
          <cell r="C1180">
            <v>44986</v>
          </cell>
          <cell r="H1180" t="str">
            <v>BUMIAYU - 3573031003</v>
          </cell>
          <cell r="O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O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O1182" t="str">
            <v>NR</v>
          </cell>
        </row>
        <row r="1183">
          <cell r="C1183">
            <v>44987</v>
          </cell>
          <cell r="H1183" t="str">
            <v>BUMIAYU - 3573031003</v>
          </cell>
          <cell r="O1183" t="str">
            <v>NR</v>
          </cell>
        </row>
        <row r="1184">
          <cell r="C1184">
            <v>44987</v>
          </cell>
          <cell r="H1184" t="str">
            <v>BUMIAYU - 3573031003</v>
          </cell>
          <cell r="O1184" t="str">
            <v>NR</v>
          </cell>
        </row>
        <row r="1185">
          <cell r="C1185">
            <v>44987</v>
          </cell>
          <cell r="H1185" t="str">
            <v>BUMIAYU - 3573031003</v>
          </cell>
          <cell r="O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O1186" t="str">
            <v>NR</v>
          </cell>
        </row>
        <row r="1187">
          <cell r="C1187">
            <v>44987</v>
          </cell>
          <cell r="H1187" t="str">
            <v>BUMIAYU - 3573031003</v>
          </cell>
          <cell r="O1187" t="str">
            <v>NR</v>
          </cell>
        </row>
        <row r="1188">
          <cell r="C1188">
            <v>44988</v>
          </cell>
          <cell r="H1188" t="str">
            <v>Luar Wilayah</v>
          </cell>
          <cell r="O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O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O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O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O1192" t="str">
            <v>NR</v>
          </cell>
        </row>
        <row r="1193">
          <cell r="C1193">
            <v>44991</v>
          </cell>
          <cell r="H1193" t="str">
            <v>BUMIAYU - 3573031003</v>
          </cell>
          <cell r="O1193" t="str">
            <v>NR</v>
          </cell>
        </row>
        <row r="1194">
          <cell r="C1194">
            <v>44991</v>
          </cell>
          <cell r="H1194" t="str">
            <v>BUMIAYU - 3573031003</v>
          </cell>
          <cell r="O1194" t="str">
            <v>NR</v>
          </cell>
        </row>
        <row r="1195">
          <cell r="C1195">
            <v>44992</v>
          </cell>
          <cell r="H1195" t="str">
            <v>Luar Wilayah</v>
          </cell>
          <cell r="O1195" t="str">
            <v>NR</v>
          </cell>
        </row>
        <row r="1196">
          <cell r="C1196">
            <v>44992</v>
          </cell>
          <cell r="H1196" t="str">
            <v>BUMIAYU - 3573031003</v>
          </cell>
          <cell r="O1196" t="str">
            <v>R</v>
          </cell>
          <cell r="T1196" t="str">
            <v>Y</v>
          </cell>
          <cell r="X1196">
            <v>1</v>
          </cell>
          <cell r="Z1196">
            <v>45008</v>
          </cell>
          <cell r="AM1196" t="str">
            <v>&lt; 24 Jam</v>
          </cell>
          <cell r="AN1196" t="str">
            <v>&lt; 24 Jam</v>
          </cell>
        </row>
        <row r="1197">
          <cell r="C1197">
            <v>44993</v>
          </cell>
          <cell r="H1197" t="str">
            <v>ARJOWINANGUN - 3573031011</v>
          </cell>
          <cell r="O1197" t="str">
            <v>NR</v>
          </cell>
        </row>
        <row r="1198">
          <cell r="C1198">
            <v>44993</v>
          </cell>
          <cell r="H1198" t="str">
            <v>BUMIAYU - 3573031003</v>
          </cell>
          <cell r="O1198" t="str">
            <v>NR</v>
          </cell>
        </row>
        <row r="1199">
          <cell r="C1199">
            <v>44993</v>
          </cell>
          <cell r="H1199" t="str">
            <v>BUMIAYU - 3573031003</v>
          </cell>
          <cell r="O1199" t="str">
            <v>NR</v>
          </cell>
        </row>
        <row r="1200">
          <cell r="C1200">
            <v>44993</v>
          </cell>
          <cell r="H1200" t="str">
            <v>BUMIAYU - 3573031003</v>
          </cell>
          <cell r="O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O1201" t="str">
            <v>NR</v>
          </cell>
        </row>
        <row r="1202">
          <cell r="C1202">
            <v>44993</v>
          </cell>
          <cell r="H1202" t="str">
            <v>BUMIAYU - 3573031003</v>
          </cell>
          <cell r="O1202" t="str">
            <v>NR</v>
          </cell>
        </row>
        <row r="1203">
          <cell r="C1203">
            <v>44994</v>
          </cell>
          <cell r="H1203" t="str">
            <v>MERGOSONO - 3573031002</v>
          </cell>
          <cell r="O1203" t="str">
            <v>NR</v>
          </cell>
        </row>
        <row r="1204">
          <cell r="C1204">
            <v>44994</v>
          </cell>
          <cell r="H1204" t="str">
            <v>MERGOSONO - 3573031002</v>
          </cell>
          <cell r="O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O1205" t="str">
            <v>NR</v>
          </cell>
        </row>
        <row r="1206">
          <cell r="C1206">
            <v>44998</v>
          </cell>
          <cell r="H1206" t="str">
            <v>BUMIAYU - 3573031003</v>
          </cell>
          <cell r="O1206" t="str">
            <v>NR</v>
          </cell>
        </row>
        <row r="1207">
          <cell r="C1207">
            <v>44998</v>
          </cell>
          <cell r="H1207" t="str">
            <v>Luar Wilayah</v>
          </cell>
          <cell r="O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O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O1209" t="str">
            <v>NR</v>
          </cell>
        </row>
        <row r="1210">
          <cell r="C1210">
            <v>44999</v>
          </cell>
          <cell r="H1210" t="str">
            <v>Luar Wilayah</v>
          </cell>
          <cell r="O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O1211" t="str">
            <v>NR</v>
          </cell>
        </row>
        <row r="1212">
          <cell r="C1212">
            <v>45000</v>
          </cell>
          <cell r="H1212" t="str">
            <v>BUMIAYU - 3573031003</v>
          </cell>
          <cell r="O1212" t="str">
            <v>NR</v>
          </cell>
        </row>
        <row r="1213">
          <cell r="C1213">
            <v>45000</v>
          </cell>
          <cell r="H1213" t="str">
            <v>BUMIAYU - 3573031003</v>
          </cell>
          <cell r="O1213" t="str">
            <v>NR</v>
          </cell>
        </row>
        <row r="1214">
          <cell r="C1214">
            <v>45000</v>
          </cell>
          <cell r="H1214" t="str">
            <v>MERGOSONO - 3573031002</v>
          </cell>
          <cell r="O1214" t="str">
            <v>NR</v>
          </cell>
        </row>
        <row r="1215">
          <cell r="C1215">
            <v>45001</v>
          </cell>
          <cell r="H1215" t="str">
            <v>BUMIAYU - 3573031003</v>
          </cell>
          <cell r="O1215" t="str">
            <v>NR</v>
          </cell>
        </row>
        <row r="1216">
          <cell r="C1216">
            <v>45001</v>
          </cell>
          <cell r="H1216" t="str">
            <v>TLOGOWARU - 3573031012</v>
          </cell>
          <cell r="O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O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O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O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O1220" t="str">
            <v>NR</v>
          </cell>
        </row>
        <row r="1221">
          <cell r="C1221">
            <v>45005</v>
          </cell>
          <cell r="H1221" t="str">
            <v>Luar Wilayah</v>
          </cell>
          <cell r="O1221" t="str">
            <v>R</v>
          </cell>
          <cell r="T1221" t="str">
            <v>Y</v>
          </cell>
          <cell r="X1221">
            <v>1</v>
          </cell>
          <cell r="Z1221">
            <v>45156</v>
          </cell>
          <cell r="AM1221" t="str">
            <v>&lt; 24 Jam</v>
          </cell>
          <cell r="AN1221" t="str">
            <v>&lt; 24 Jam</v>
          </cell>
        </row>
        <row r="1222">
          <cell r="C1222">
            <v>45005</v>
          </cell>
          <cell r="H1222" t="str">
            <v>BUMIAYU - 3573031003</v>
          </cell>
          <cell r="O1222" t="str">
            <v>NR</v>
          </cell>
        </row>
        <row r="1223">
          <cell r="C1223">
            <v>45005</v>
          </cell>
          <cell r="H1223" t="str">
            <v>BUMIAYU - 3573031003</v>
          </cell>
          <cell r="O1223" t="str">
            <v>NR</v>
          </cell>
        </row>
        <row r="1224">
          <cell r="C1224">
            <v>45005</v>
          </cell>
          <cell r="H1224" t="str">
            <v>TLOGOWARU - 3573031012</v>
          </cell>
          <cell r="O1224" t="str">
            <v>NR</v>
          </cell>
        </row>
        <row r="1225">
          <cell r="C1225">
            <v>45005</v>
          </cell>
          <cell r="H1225" t="str">
            <v>Luar Wilayah</v>
          </cell>
          <cell r="O1225" t="str">
            <v>NR</v>
          </cell>
        </row>
        <row r="1226">
          <cell r="C1226">
            <v>45006</v>
          </cell>
          <cell r="H1226" t="str">
            <v>BUMIAYU - 3573031003</v>
          </cell>
          <cell r="O1226" t="str">
            <v>NR</v>
          </cell>
        </row>
        <row r="1227">
          <cell r="C1227">
            <v>45006</v>
          </cell>
          <cell r="H1227" t="str">
            <v>MERGOSONO - 3573031002</v>
          </cell>
          <cell r="O1227" t="str">
            <v>NR</v>
          </cell>
        </row>
        <row r="1228">
          <cell r="C1228">
            <v>45006</v>
          </cell>
          <cell r="H1228" t="str">
            <v>Luar Wilayah</v>
          </cell>
          <cell r="O1228" t="str">
            <v>R</v>
          </cell>
          <cell r="T1228" t="str">
            <v>Y</v>
          </cell>
          <cell r="X1228">
            <v>1</v>
          </cell>
          <cell r="Z1228">
            <v>45131</v>
          </cell>
          <cell r="AM1228" t="str">
            <v>&lt; 24 Jam</v>
          </cell>
          <cell r="AN1228" t="str">
            <v>&lt; 24 Jam</v>
          </cell>
        </row>
        <row r="1229">
          <cell r="C1229">
            <v>45006</v>
          </cell>
          <cell r="H1229" t="str">
            <v>Luar Wilayah</v>
          </cell>
          <cell r="O1229" t="str">
            <v>NR</v>
          </cell>
        </row>
        <row r="1230">
          <cell r="C1230">
            <v>45009</v>
          </cell>
          <cell r="H1230" t="str">
            <v>BUMIAYU - 3573031003</v>
          </cell>
          <cell r="O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O1231" t="str">
            <v>NR</v>
          </cell>
        </row>
        <row r="1232">
          <cell r="C1232">
            <v>45010</v>
          </cell>
          <cell r="H1232" t="str">
            <v>BUMIAYU - 3573031003</v>
          </cell>
          <cell r="O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O1233" t="str">
            <v>NR</v>
          </cell>
        </row>
        <row r="1234">
          <cell r="C1234">
            <v>45012</v>
          </cell>
          <cell r="H1234" t="str">
            <v>BUMIAYU - 3573031003</v>
          </cell>
          <cell r="O1234" t="str">
            <v>NR</v>
          </cell>
        </row>
        <row r="1235">
          <cell r="C1235">
            <v>45012</v>
          </cell>
          <cell r="H1235" t="str">
            <v>BUMIAYU - 3573031003</v>
          </cell>
          <cell r="O1235" t="str">
            <v>NR</v>
          </cell>
        </row>
        <row r="1236">
          <cell r="C1236">
            <v>45013</v>
          </cell>
          <cell r="H1236" t="str">
            <v>BUMIAYU - 3573031003</v>
          </cell>
          <cell r="O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O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O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O1239" t="str">
            <v>NR</v>
          </cell>
        </row>
        <row r="1240">
          <cell r="C1240">
            <v>45013</v>
          </cell>
          <cell r="H1240" t="str">
            <v>MERGOSONO - 3573031002</v>
          </cell>
          <cell r="O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O1241" t="str">
            <v>NR</v>
          </cell>
        </row>
        <row r="1242">
          <cell r="C1242">
            <v>45014</v>
          </cell>
          <cell r="H1242" t="str">
            <v>MERGOSONO - 3573031002</v>
          </cell>
          <cell r="O1242" t="str">
            <v>NR</v>
          </cell>
        </row>
        <row r="1243">
          <cell r="C1243">
            <v>45014</v>
          </cell>
          <cell r="H1243" t="str">
            <v>BUMIAYU - 3573031003</v>
          </cell>
          <cell r="O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O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O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O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O1247" t="str">
            <v>NR</v>
          </cell>
        </row>
        <row r="1248">
          <cell r="C1248">
            <v>45016</v>
          </cell>
          <cell r="H1248" t="str">
            <v>MERGOSONO - 3573031002</v>
          </cell>
          <cell r="O1248" t="str">
            <v>NR</v>
          </cell>
        </row>
        <row r="1249">
          <cell r="C1249">
            <v>45017</v>
          </cell>
          <cell r="H1249" t="str">
            <v>Luar Wilayah</v>
          </cell>
          <cell r="O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O1250" t="str">
            <v>NR</v>
          </cell>
        </row>
        <row r="1251">
          <cell r="C1251">
            <v>45017</v>
          </cell>
          <cell r="H1251" t="str">
            <v>TLOGOWARU - 3573031012</v>
          </cell>
          <cell r="O1251" t="str">
            <v>NR</v>
          </cell>
        </row>
        <row r="1252">
          <cell r="C1252">
            <v>45021</v>
          </cell>
          <cell r="H1252" t="str">
            <v>TLOGOWARU - 3573031012</v>
          </cell>
          <cell r="O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O1253" t="str">
            <v>NR</v>
          </cell>
        </row>
        <row r="1254">
          <cell r="C1254">
            <v>45021</v>
          </cell>
          <cell r="H1254" t="str">
            <v>TLOGOWARU - 3573031012</v>
          </cell>
          <cell r="O1254" t="str">
            <v>NR</v>
          </cell>
        </row>
        <row r="1255">
          <cell r="C1255">
            <v>45022</v>
          </cell>
          <cell r="H1255" t="str">
            <v>TLOGOWARU - 3573031012</v>
          </cell>
          <cell r="O1255" t="str">
            <v>NR</v>
          </cell>
        </row>
        <row r="1256">
          <cell r="C1256">
            <v>45022</v>
          </cell>
          <cell r="H1256" t="str">
            <v>TLOGOWARU - 3573031012</v>
          </cell>
          <cell r="O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O1257" t="str">
            <v>NR</v>
          </cell>
        </row>
        <row r="1258">
          <cell r="C1258">
            <v>45026</v>
          </cell>
          <cell r="H1258" t="str">
            <v>BUMIAYU - 3573031003</v>
          </cell>
          <cell r="O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O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O1260" t="str">
            <v>NR</v>
          </cell>
        </row>
        <row r="1261">
          <cell r="C1261">
            <v>45026</v>
          </cell>
          <cell r="H1261" t="str">
            <v>BUMIAYU - 3573031003</v>
          </cell>
          <cell r="O1261" t="str">
            <v>NR</v>
          </cell>
        </row>
        <row r="1262">
          <cell r="C1262">
            <v>45026</v>
          </cell>
          <cell r="H1262" t="str">
            <v>TLOGOWARU - 3573031012</v>
          </cell>
          <cell r="O1262" t="str">
            <v>NR</v>
          </cell>
        </row>
        <row r="1263">
          <cell r="C1263">
            <v>45026</v>
          </cell>
          <cell r="H1263" t="str">
            <v>MERGOSONO - 3573031002</v>
          </cell>
          <cell r="O1263" t="str">
            <v>NR</v>
          </cell>
        </row>
        <row r="1264">
          <cell r="C1264">
            <v>45027</v>
          </cell>
          <cell r="H1264" t="str">
            <v>Luar Wilayah</v>
          </cell>
          <cell r="O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O1265" t="str">
            <v>NR</v>
          </cell>
        </row>
        <row r="1266">
          <cell r="C1266">
            <v>45027</v>
          </cell>
          <cell r="H1266" t="str">
            <v>TLOGOWARU - 3573031012</v>
          </cell>
          <cell r="O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O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O1268" t="str">
            <v>NR</v>
          </cell>
        </row>
        <row r="1269">
          <cell r="C1269">
            <v>45028</v>
          </cell>
          <cell r="H1269" t="str">
            <v>BUMIAYU - 3573031003</v>
          </cell>
          <cell r="O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O1270" t="str">
            <v>NR</v>
          </cell>
        </row>
        <row r="1271">
          <cell r="C1271">
            <v>45028</v>
          </cell>
          <cell r="H1271" t="str">
            <v>MERGOSONO - 3573031002</v>
          </cell>
          <cell r="O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O1272" t="str">
            <v>NR</v>
          </cell>
        </row>
        <row r="1273">
          <cell r="C1273">
            <v>45030</v>
          </cell>
          <cell r="H1273" t="str">
            <v>BUMIAYU - 3573031003</v>
          </cell>
          <cell r="O1273" t="str">
            <v>NR</v>
          </cell>
        </row>
        <row r="1274">
          <cell r="C1274">
            <v>45031</v>
          </cell>
          <cell r="H1274" t="str">
            <v>Luar Wilayah</v>
          </cell>
          <cell r="O1274" t="str">
            <v>NR</v>
          </cell>
        </row>
        <row r="1275">
          <cell r="C1275">
            <v>45031</v>
          </cell>
          <cell r="H1275" t="str">
            <v>BUMIAYU - 3573031003</v>
          </cell>
          <cell r="O1275" t="str">
            <v>NR</v>
          </cell>
        </row>
        <row r="1276">
          <cell r="C1276">
            <v>45033</v>
          </cell>
          <cell r="H1276" t="str">
            <v>BUMIAYU - 3573031003</v>
          </cell>
          <cell r="O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O1277" t="str">
            <v>NR</v>
          </cell>
        </row>
        <row r="1278">
          <cell r="C1278">
            <v>45033</v>
          </cell>
          <cell r="H1278" t="str">
            <v>TLOGOWARU - 3573031012</v>
          </cell>
          <cell r="O1278" t="str">
            <v>NR</v>
          </cell>
        </row>
        <row r="1279">
          <cell r="C1279">
            <v>45034</v>
          </cell>
          <cell r="H1279" t="str">
            <v>MERGOSONO - 3573031002</v>
          </cell>
          <cell r="O1279" t="str">
            <v>NR</v>
          </cell>
        </row>
        <row r="1280">
          <cell r="C1280">
            <v>45034</v>
          </cell>
          <cell r="H1280" t="str">
            <v>MERGOSONO - 3573031002</v>
          </cell>
          <cell r="O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O1281" t="str">
            <v>NR</v>
          </cell>
        </row>
        <row r="1282">
          <cell r="C1282">
            <v>45034</v>
          </cell>
          <cell r="H1282" t="str">
            <v>Luar Wilayah</v>
          </cell>
          <cell r="O1282" t="str">
            <v>NR</v>
          </cell>
        </row>
        <row r="1283">
          <cell r="C1283">
            <v>45034</v>
          </cell>
          <cell r="H1283" t="str">
            <v>TLOGOWARU - 3573031012</v>
          </cell>
          <cell r="O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O1284" t="str">
            <v>NR</v>
          </cell>
        </row>
        <row r="1285">
          <cell r="C1285">
            <v>45042</v>
          </cell>
          <cell r="H1285" t="str">
            <v>BUMIAYU - 3573031003</v>
          </cell>
          <cell r="O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O1286" t="str">
            <v>NR</v>
          </cell>
        </row>
        <row r="1287">
          <cell r="C1287">
            <v>45043</v>
          </cell>
          <cell r="H1287" t="str">
            <v>BUMIAYU - 3573031003</v>
          </cell>
          <cell r="O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O1288" t="str">
            <v>NR</v>
          </cell>
        </row>
        <row r="1289">
          <cell r="C1289">
            <v>45044</v>
          </cell>
          <cell r="H1289" t="str">
            <v>TLOGOWARU - 3573031012</v>
          </cell>
          <cell r="O1289" t="str">
            <v>NR</v>
          </cell>
        </row>
        <row r="1290">
          <cell r="C1290">
            <v>45044</v>
          </cell>
          <cell r="H1290" t="str">
            <v>TLOGOWARU - 3573031012</v>
          </cell>
          <cell r="O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O1291" t="str">
            <v>NR</v>
          </cell>
        </row>
        <row r="1292">
          <cell r="C1292">
            <v>45044</v>
          </cell>
          <cell r="H1292" t="str">
            <v>BUMIAYU - 3573031003</v>
          </cell>
          <cell r="O1292" t="str">
            <v>NR</v>
          </cell>
        </row>
        <row r="1293">
          <cell r="C1293">
            <v>45045</v>
          </cell>
          <cell r="H1293" t="str">
            <v>BUMIAYU - 3573031003</v>
          </cell>
          <cell r="O1293" t="str">
            <v>NR</v>
          </cell>
        </row>
        <row r="1294">
          <cell r="C1294">
            <v>45045</v>
          </cell>
          <cell r="H1294" t="str">
            <v>MERGOSONO - 3573031002</v>
          </cell>
          <cell r="O1294" t="str">
            <v>NR</v>
          </cell>
        </row>
        <row r="1295">
          <cell r="C1295">
            <v>45048</v>
          </cell>
          <cell r="H1295" t="str">
            <v>MERGOSONO - 3573031002</v>
          </cell>
          <cell r="O1295" t="str">
            <v>NR</v>
          </cell>
        </row>
        <row r="1296">
          <cell r="C1296">
            <v>45048</v>
          </cell>
          <cell r="H1296" t="str">
            <v>MERGOSONO - 3573031002</v>
          </cell>
          <cell r="O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O1297" t="str">
            <v>NR</v>
          </cell>
        </row>
        <row r="1298">
          <cell r="C1298">
            <v>45048</v>
          </cell>
          <cell r="H1298" t="str">
            <v>BUMIAYU - 3573031003</v>
          </cell>
          <cell r="O1298" t="str">
            <v>NR</v>
          </cell>
        </row>
        <row r="1299">
          <cell r="C1299">
            <v>45048</v>
          </cell>
          <cell r="H1299" t="str">
            <v>BUMIAYU - 3573031003</v>
          </cell>
          <cell r="O1299" t="str">
            <v>NR</v>
          </cell>
        </row>
        <row r="1300">
          <cell r="C1300">
            <v>45049</v>
          </cell>
          <cell r="H1300" t="str">
            <v>MERGOSONO - 3573031002</v>
          </cell>
          <cell r="O1300" t="str">
            <v>NR</v>
          </cell>
        </row>
        <row r="1301">
          <cell r="C1301">
            <v>45049</v>
          </cell>
          <cell r="H1301" t="str">
            <v>BUMIAYU - 3573031003</v>
          </cell>
          <cell r="O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O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O1303" t="str">
            <v>NR</v>
          </cell>
        </row>
        <row r="1304">
          <cell r="C1304">
            <v>45049</v>
          </cell>
          <cell r="H1304" t="str">
            <v>BUMIAYU - 3573031003</v>
          </cell>
          <cell r="O1304" t="str">
            <v>NR</v>
          </cell>
        </row>
        <row r="1305">
          <cell r="C1305">
            <v>45050</v>
          </cell>
          <cell r="H1305" t="str">
            <v>MERGOSONO - 3573031002</v>
          </cell>
          <cell r="O1305" t="str">
            <v>NR</v>
          </cell>
        </row>
        <row r="1306">
          <cell r="C1306">
            <v>45050</v>
          </cell>
          <cell r="H1306" t="str">
            <v>TLOGOWARU - 3573031012</v>
          </cell>
          <cell r="O1306" t="str">
            <v>NR</v>
          </cell>
        </row>
        <row r="1307">
          <cell r="C1307">
            <v>45051</v>
          </cell>
          <cell r="H1307" t="str">
            <v>BUMIAYU - 3573031003</v>
          </cell>
          <cell r="O1307" t="str">
            <v>NR</v>
          </cell>
        </row>
        <row r="1308">
          <cell r="C1308">
            <v>45052</v>
          </cell>
          <cell r="H1308" t="str">
            <v>MERGOSONO - 3573031002</v>
          </cell>
          <cell r="O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O1309" t="str">
            <v>NR</v>
          </cell>
        </row>
        <row r="1310">
          <cell r="C1310">
            <v>45054</v>
          </cell>
          <cell r="H1310" t="str">
            <v>MERGOSONO - 3573031002</v>
          </cell>
          <cell r="O1310" t="str">
            <v>NR</v>
          </cell>
        </row>
        <row r="1311">
          <cell r="C1311">
            <v>45058</v>
          </cell>
          <cell r="H1311" t="str">
            <v>BUMIAYU - 3573031003</v>
          </cell>
          <cell r="O1311" t="str">
            <v>NR</v>
          </cell>
        </row>
        <row r="1312">
          <cell r="C1312">
            <v>45054</v>
          </cell>
          <cell r="H1312" t="str">
            <v>BUMIAYU - 3573031003</v>
          </cell>
          <cell r="O1312" t="str">
            <v>NR</v>
          </cell>
        </row>
        <row r="1313">
          <cell r="C1313">
            <v>45054</v>
          </cell>
          <cell r="H1313" t="str">
            <v>MERGOSONO - 3573031002</v>
          </cell>
          <cell r="O1313" t="str">
            <v>NR</v>
          </cell>
        </row>
        <row r="1314">
          <cell r="C1314">
            <v>45057</v>
          </cell>
          <cell r="H1314" t="str">
            <v>TLOGOWARU - 3573031012</v>
          </cell>
          <cell r="O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O1315" t="str">
            <v>NR</v>
          </cell>
        </row>
        <row r="1316">
          <cell r="C1316">
            <v>45057</v>
          </cell>
          <cell r="H1316" t="str">
            <v>BUMIAYU - 3573031003</v>
          </cell>
          <cell r="O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O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O1318" t="str">
            <v>NR</v>
          </cell>
        </row>
        <row r="1319">
          <cell r="C1319">
            <v>45056</v>
          </cell>
          <cell r="H1319" t="str">
            <v>Luar Wilayah</v>
          </cell>
          <cell r="O1319" t="str">
            <v>NR</v>
          </cell>
        </row>
        <row r="1320">
          <cell r="C1320">
            <v>45056</v>
          </cell>
          <cell r="H1320" t="str">
            <v>MERGOSONO - 3573031002</v>
          </cell>
          <cell r="O1320" t="str">
            <v>NR</v>
          </cell>
        </row>
        <row r="1321">
          <cell r="C1321">
            <v>45055</v>
          </cell>
          <cell r="H1321" t="str">
            <v>TLOGOWARU - 3573031012</v>
          </cell>
          <cell r="O1321" t="str">
            <v>NR</v>
          </cell>
        </row>
        <row r="1322">
          <cell r="C1322">
            <v>45059</v>
          </cell>
          <cell r="H1322" t="str">
            <v>BUMIAYU - 3573031003</v>
          </cell>
          <cell r="O1322" t="str">
            <v>NR</v>
          </cell>
        </row>
        <row r="1323">
          <cell r="C1323">
            <v>45061</v>
          </cell>
          <cell r="H1323" t="str">
            <v>BUMIAYU - 3573031003</v>
          </cell>
          <cell r="O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O1324" t="str">
            <v>NR</v>
          </cell>
        </row>
        <row r="1325">
          <cell r="C1325">
            <v>45061</v>
          </cell>
          <cell r="H1325" t="str">
            <v>MERGOSONO - 3573031002</v>
          </cell>
          <cell r="O1325" t="str">
            <v>NR</v>
          </cell>
        </row>
        <row r="1326">
          <cell r="C1326">
            <v>45062</v>
          </cell>
          <cell r="H1326" t="str">
            <v>BUMIAYU - 3573031003</v>
          </cell>
          <cell r="O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O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O1328" t="str">
            <v>NR</v>
          </cell>
        </row>
        <row r="1329">
          <cell r="C1329">
            <v>45065</v>
          </cell>
          <cell r="H1329" t="str">
            <v>MERGOSONO - 3573031002</v>
          </cell>
          <cell r="O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O1330" t="str">
            <v>NR</v>
          </cell>
        </row>
        <row r="1331">
          <cell r="C1331">
            <v>45066</v>
          </cell>
          <cell r="H1331" t="str">
            <v>TLOGOWARU - 3573031012</v>
          </cell>
          <cell r="O1331" t="str">
            <v>NR</v>
          </cell>
        </row>
        <row r="1332">
          <cell r="C1332">
            <v>45066</v>
          </cell>
          <cell r="H1332" t="str">
            <v>MERGOSONO - 3573031002</v>
          </cell>
          <cell r="O1332" t="str">
            <v>NR</v>
          </cell>
        </row>
        <row r="1333">
          <cell r="C1333">
            <v>45066</v>
          </cell>
          <cell r="H1333" t="str">
            <v>MERGOSONO - 3573031002</v>
          </cell>
          <cell r="O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O1334" t="str">
            <v>NR</v>
          </cell>
        </row>
        <row r="1335">
          <cell r="C1335">
            <v>45069</v>
          </cell>
          <cell r="H1335" t="str">
            <v>BUMIAYU - 3573031003</v>
          </cell>
          <cell r="O1335" t="str">
            <v>NR</v>
          </cell>
        </row>
        <row r="1336">
          <cell r="C1336">
            <v>45069</v>
          </cell>
          <cell r="H1336" t="str">
            <v>Luar Wilayah</v>
          </cell>
          <cell r="O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O1337" t="str">
            <v>NR</v>
          </cell>
        </row>
        <row r="1338">
          <cell r="C1338">
            <v>45068</v>
          </cell>
          <cell r="H1338" t="str">
            <v>TLOGOWARU - 3573031012</v>
          </cell>
          <cell r="O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O1339" t="str">
            <v>NR</v>
          </cell>
        </row>
        <row r="1340">
          <cell r="C1340">
            <v>45068</v>
          </cell>
          <cell r="H1340" t="str">
            <v>BUMIAYU - 3573031003</v>
          </cell>
          <cell r="O1340" t="str">
            <v>NR</v>
          </cell>
        </row>
        <row r="1341">
          <cell r="C1341">
            <v>45068</v>
          </cell>
          <cell r="H1341" t="str">
            <v>BUMIAYU - 3573031003</v>
          </cell>
          <cell r="O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O1342" t="str">
            <v>NR</v>
          </cell>
        </row>
        <row r="1343">
          <cell r="C1343">
            <v>45070</v>
          </cell>
          <cell r="H1343" t="str">
            <v>TLOGOWARU - 3573031012</v>
          </cell>
          <cell r="O1343" t="str">
            <v>NR</v>
          </cell>
        </row>
        <row r="1344">
          <cell r="C1344">
            <v>45071</v>
          </cell>
          <cell r="H1344" t="str">
            <v>MERGOSONO - 3573031002</v>
          </cell>
          <cell r="O1344" t="str">
            <v>NR</v>
          </cell>
        </row>
        <row r="1345">
          <cell r="C1345">
            <v>45071</v>
          </cell>
          <cell r="H1345" t="str">
            <v>BUMIAYU - 3573031003</v>
          </cell>
          <cell r="O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O1346" t="str">
            <v>NR</v>
          </cell>
        </row>
        <row r="1347">
          <cell r="C1347">
            <v>45075</v>
          </cell>
          <cell r="H1347" t="str">
            <v>TLOGOWARU - 3573031012</v>
          </cell>
          <cell r="O1347" t="str">
            <v>NR</v>
          </cell>
        </row>
        <row r="1348">
          <cell r="C1348">
            <v>45076</v>
          </cell>
          <cell r="H1348" t="str">
            <v>MERGOSONO - 3573031002</v>
          </cell>
          <cell r="O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O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O1350" t="str">
            <v>NR</v>
          </cell>
        </row>
        <row r="1351">
          <cell r="C1351">
            <v>45077</v>
          </cell>
          <cell r="H1351" t="str">
            <v>BUMIAYU - 3573031003</v>
          </cell>
          <cell r="O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O1352" t="str">
            <v>NR</v>
          </cell>
        </row>
        <row r="1353">
          <cell r="C1353">
            <v>45077</v>
          </cell>
          <cell r="H1353" t="str">
            <v>TLOGOWARU - 3573031012</v>
          </cell>
          <cell r="O1353" t="str">
            <v>NR</v>
          </cell>
        </row>
        <row r="1354">
          <cell r="C1354">
            <v>45080</v>
          </cell>
          <cell r="H1354" t="str">
            <v>BUMIAYU - 3573031003</v>
          </cell>
          <cell r="O1354" t="str">
            <v>NR</v>
          </cell>
        </row>
        <row r="1355">
          <cell r="C1355">
            <v>45080</v>
          </cell>
          <cell r="H1355" t="str">
            <v>BUMIAYU - 3573031003</v>
          </cell>
          <cell r="O1355" t="str">
            <v>NR</v>
          </cell>
        </row>
        <row r="1356">
          <cell r="C1356">
            <v>45082</v>
          </cell>
          <cell r="H1356" t="str">
            <v>MERGOSONO - 3573031002</v>
          </cell>
          <cell r="O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O1357" t="str">
            <v>NR</v>
          </cell>
        </row>
        <row r="1358">
          <cell r="C1358">
            <v>45083</v>
          </cell>
          <cell r="H1358" t="str">
            <v>BUMIAYU - 3573031003</v>
          </cell>
          <cell r="O1358" t="str">
            <v>NR</v>
          </cell>
        </row>
        <row r="1359">
          <cell r="C1359">
            <v>45083</v>
          </cell>
          <cell r="H1359" t="str">
            <v>BUMIAYU - 3573031003</v>
          </cell>
          <cell r="O1359" t="str">
            <v>NR</v>
          </cell>
        </row>
        <row r="1360">
          <cell r="C1360">
            <v>45083</v>
          </cell>
          <cell r="H1360" t="str">
            <v>TLOGOWARU - 3573031012</v>
          </cell>
          <cell r="O1360" t="str">
            <v>NR</v>
          </cell>
        </row>
        <row r="1361">
          <cell r="C1361">
            <v>45084</v>
          </cell>
          <cell r="H1361" t="str">
            <v>Luar Wilayah</v>
          </cell>
          <cell r="O1361" t="str">
            <v>NR</v>
          </cell>
        </row>
        <row r="1362">
          <cell r="C1362">
            <v>45085</v>
          </cell>
          <cell r="H1362" t="str">
            <v>BUMIAYU - 3573031003</v>
          </cell>
          <cell r="O1362" t="str">
            <v>NR</v>
          </cell>
        </row>
        <row r="1363">
          <cell r="C1363">
            <v>45085</v>
          </cell>
          <cell r="H1363" t="str">
            <v>BUMIAYU - 3573031003</v>
          </cell>
          <cell r="O1363" t="str">
            <v>NR</v>
          </cell>
        </row>
        <row r="1364">
          <cell r="C1364">
            <v>45085</v>
          </cell>
          <cell r="H1364" t="str">
            <v>BUMIAYU - 3573031003</v>
          </cell>
          <cell r="O1364" t="str">
            <v>NR</v>
          </cell>
        </row>
        <row r="1365">
          <cell r="C1365">
            <v>45085</v>
          </cell>
          <cell r="H1365" t="str">
            <v>BUMIAYU - 3573031003</v>
          </cell>
          <cell r="O1365" t="str">
            <v>NR</v>
          </cell>
        </row>
        <row r="1366">
          <cell r="C1366">
            <v>45089</v>
          </cell>
          <cell r="H1366" t="str">
            <v>BUMIAYU - 3573031003</v>
          </cell>
          <cell r="O1366" t="str">
            <v>NR</v>
          </cell>
        </row>
        <row r="1367">
          <cell r="C1367">
            <v>45089</v>
          </cell>
          <cell r="H1367" t="str">
            <v>BUMIAYU - 3573031003</v>
          </cell>
          <cell r="O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O1368" t="str">
            <v>NR</v>
          </cell>
        </row>
        <row r="1369">
          <cell r="C1369">
            <v>45090</v>
          </cell>
          <cell r="H1369" t="str">
            <v>TLOGOWARU - 3573031012</v>
          </cell>
          <cell r="O1369" t="str">
            <v>NR</v>
          </cell>
        </row>
        <row r="1370">
          <cell r="C1370">
            <v>45090</v>
          </cell>
          <cell r="H1370" t="str">
            <v>BUMIAYU - 3573031003</v>
          </cell>
          <cell r="O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O1371" t="str">
            <v>NR</v>
          </cell>
        </row>
        <row r="1372">
          <cell r="C1372">
            <v>45091</v>
          </cell>
          <cell r="H1372" t="str">
            <v>Luar Wilayah</v>
          </cell>
          <cell r="O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O1373" t="str">
            <v>NR</v>
          </cell>
        </row>
        <row r="1374">
          <cell r="C1374">
            <v>45091</v>
          </cell>
          <cell r="H1374" t="str">
            <v>MERGOSONO - 3573031002</v>
          </cell>
          <cell r="O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O1375" t="str">
            <v>NR</v>
          </cell>
        </row>
        <row r="1376">
          <cell r="C1376">
            <v>45091</v>
          </cell>
          <cell r="H1376" t="str">
            <v>Luar Wilayah</v>
          </cell>
          <cell r="O1376" t="str">
            <v>NR</v>
          </cell>
        </row>
        <row r="1377">
          <cell r="C1377">
            <v>45092</v>
          </cell>
          <cell r="H1377" t="str">
            <v>BUMIAYU - 3573031003</v>
          </cell>
          <cell r="O1377" t="str">
            <v>NR</v>
          </cell>
        </row>
        <row r="1378">
          <cell r="C1378">
            <v>45092</v>
          </cell>
          <cell r="H1378" t="str">
            <v>BUMIAYU - 3573031003</v>
          </cell>
          <cell r="O1378" t="str">
            <v>NR</v>
          </cell>
        </row>
        <row r="1379">
          <cell r="C1379">
            <v>45094</v>
          </cell>
          <cell r="H1379" t="str">
            <v>TLOGOWARU - 3573031012</v>
          </cell>
          <cell r="O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O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O1381" t="str">
            <v>NR</v>
          </cell>
        </row>
        <row r="1382">
          <cell r="C1382">
            <v>45096</v>
          </cell>
          <cell r="H1382" t="str">
            <v>BUMIAYU - 3573031003</v>
          </cell>
          <cell r="O1382" t="str">
            <v>NR</v>
          </cell>
        </row>
        <row r="1383">
          <cell r="C1383">
            <v>45096</v>
          </cell>
          <cell r="H1383" t="str">
            <v>MERGOSONO - 3573031002</v>
          </cell>
          <cell r="O1383" t="str">
            <v>NR</v>
          </cell>
        </row>
        <row r="1384">
          <cell r="C1384">
            <v>45096</v>
          </cell>
          <cell r="H1384" t="str">
            <v>TLOGOWARU - 3573031012</v>
          </cell>
          <cell r="O1384" t="str">
            <v>NR</v>
          </cell>
        </row>
        <row r="1385">
          <cell r="C1385">
            <v>45097</v>
          </cell>
          <cell r="H1385" t="str">
            <v>TLOGOWARU - 3573031012</v>
          </cell>
          <cell r="O1385" t="str">
            <v>NR</v>
          </cell>
        </row>
        <row r="1386">
          <cell r="C1386">
            <v>45098</v>
          </cell>
          <cell r="H1386" t="str">
            <v>MERGOSONO - 3573031002</v>
          </cell>
          <cell r="O1386" t="str">
            <v>NR</v>
          </cell>
        </row>
        <row r="1387">
          <cell r="C1387">
            <v>45097</v>
          </cell>
          <cell r="H1387" t="str">
            <v>BUMIAYU - 3573031003</v>
          </cell>
          <cell r="O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O1388" t="str">
            <v>NR</v>
          </cell>
        </row>
        <row r="1389">
          <cell r="C1389">
            <v>45099</v>
          </cell>
          <cell r="H1389" t="str">
            <v>TLOGOWARU - 3573031012</v>
          </cell>
          <cell r="O1389" t="str">
            <v>NR</v>
          </cell>
        </row>
        <row r="1390">
          <cell r="C1390">
            <v>45103</v>
          </cell>
          <cell r="H1390" t="str">
            <v>BUMIAYU - 3573031003</v>
          </cell>
          <cell r="O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O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O1392" t="str">
            <v>NR</v>
          </cell>
        </row>
        <row r="1393">
          <cell r="C1393">
            <v>45103</v>
          </cell>
          <cell r="H1393" t="str">
            <v>MERGOSONO - 3573031002</v>
          </cell>
          <cell r="O1393" t="str">
            <v>NR</v>
          </cell>
        </row>
        <row r="1394">
          <cell r="C1394">
            <v>45104</v>
          </cell>
          <cell r="H1394" t="str">
            <v>TLOGOWARU - 3573031012</v>
          </cell>
          <cell r="O1394" t="str">
            <v>NR</v>
          </cell>
        </row>
        <row r="1395">
          <cell r="C1395">
            <v>45104</v>
          </cell>
          <cell r="H1395" t="str">
            <v>BUMIAYU - 3573031003</v>
          </cell>
          <cell r="O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O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O1397" t="str">
            <v>NR</v>
          </cell>
        </row>
        <row r="1398">
          <cell r="C1398">
            <v>45111</v>
          </cell>
          <cell r="H1398" t="str">
            <v>MERGOSONO - 3573031002</v>
          </cell>
          <cell r="O1398" t="str">
            <v>NR</v>
          </cell>
        </row>
        <row r="1399">
          <cell r="C1399">
            <v>45111</v>
          </cell>
          <cell r="H1399" t="str">
            <v>MERGOSONO - 3573031002</v>
          </cell>
          <cell r="O1399" t="str">
            <v>R</v>
          </cell>
          <cell r="T1399" t="str">
            <v>Y</v>
          </cell>
          <cell r="X1399">
            <v>1</v>
          </cell>
          <cell r="Z1399">
            <v>45259</v>
          </cell>
          <cell r="AM1399" t="str">
            <v>&lt; 24 Jam</v>
          </cell>
          <cell r="AN1399" t="str">
            <v>&lt; 24 Jam</v>
          </cell>
        </row>
        <row r="1400">
          <cell r="C1400">
            <v>45111</v>
          </cell>
          <cell r="H1400" t="str">
            <v>ARJOWINANGUN - 3573031011</v>
          </cell>
          <cell r="O1400" t="str">
            <v>NR</v>
          </cell>
        </row>
        <row r="1401">
          <cell r="C1401">
            <v>45111</v>
          </cell>
          <cell r="H1401" t="str">
            <v>Luar Wilayah</v>
          </cell>
          <cell r="O1401" t="str">
            <v>NR</v>
          </cell>
        </row>
        <row r="1402">
          <cell r="C1402">
            <v>45111</v>
          </cell>
          <cell r="H1402" t="str">
            <v>BUMIAYU - 3573031003</v>
          </cell>
          <cell r="O1402" t="str">
            <v>NR</v>
          </cell>
        </row>
        <row r="1403">
          <cell r="C1403">
            <v>45112</v>
          </cell>
          <cell r="H1403" t="str">
            <v>BUMIAYU - 3573031003</v>
          </cell>
          <cell r="O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O1404" t="str">
            <v>NR</v>
          </cell>
        </row>
        <row r="1405">
          <cell r="C1405">
            <v>45113</v>
          </cell>
          <cell r="H1405" t="str">
            <v>TLOGOWARU - 3573031012</v>
          </cell>
          <cell r="O1405" t="str">
            <v>NR</v>
          </cell>
        </row>
        <row r="1406">
          <cell r="C1406">
            <v>45111</v>
          </cell>
          <cell r="H1406" t="str">
            <v>Luar Wilayah</v>
          </cell>
          <cell r="O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O1407" t="str">
            <v>NR</v>
          </cell>
        </row>
        <row r="1408">
          <cell r="C1408">
            <v>45113</v>
          </cell>
          <cell r="H1408" t="str">
            <v>BUMIAYU - 3573031003</v>
          </cell>
          <cell r="O1408" t="str">
            <v>NR</v>
          </cell>
        </row>
        <row r="1409">
          <cell r="C1409">
            <v>45114</v>
          </cell>
          <cell r="H1409" t="str">
            <v>BUMIAYU - 3573031003</v>
          </cell>
          <cell r="O1409" t="str">
            <v>NR</v>
          </cell>
        </row>
        <row r="1410">
          <cell r="C1410">
            <v>45115</v>
          </cell>
          <cell r="H1410" t="str">
            <v>BUMIAYU - 3573031003</v>
          </cell>
          <cell r="O1410" t="str">
            <v>NR</v>
          </cell>
        </row>
        <row r="1411">
          <cell r="C1411">
            <v>45115</v>
          </cell>
          <cell r="H1411" t="str">
            <v>BUMIAYU - 3573031003</v>
          </cell>
          <cell r="O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O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O1413" t="str">
            <v>NR</v>
          </cell>
        </row>
        <row r="1414">
          <cell r="C1414">
            <v>45117</v>
          </cell>
          <cell r="H1414" t="str">
            <v>BUMIAYU - 3573031003</v>
          </cell>
          <cell r="O1414" t="str">
            <v>NR</v>
          </cell>
        </row>
        <row r="1415">
          <cell r="C1415">
            <v>45117</v>
          </cell>
          <cell r="H1415" t="str">
            <v>TLOGOWARU - 3573031012</v>
          </cell>
          <cell r="O1415" t="str">
            <v>NR</v>
          </cell>
        </row>
        <row r="1416">
          <cell r="C1416">
            <v>45117</v>
          </cell>
          <cell r="H1416" t="str">
            <v>BUMIAYU - 3573031003</v>
          </cell>
          <cell r="O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O1417" t="str">
            <v>NR</v>
          </cell>
        </row>
        <row r="1418">
          <cell r="C1418">
            <v>45117</v>
          </cell>
          <cell r="H1418" t="str">
            <v>TLOGOWARU - 3573031012</v>
          </cell>
          <cell r="O1418" t="str">
            <v>R</v>
          </cell>
          <cell r="T1418" t="str">
            <v>Y</v>
          </cell>
        </row>
        <row r="1419">
          <cell r="C1419">
            <v>45118</v>
          </cell>
          <cell r="H1419" t="str">
            <v>ARJOWINANGUN - 3573031011</v>
          </cell>
          <cell r="O1419" t="str">
            <v>NR</v>
          </cell>
        </row>
        <row r="1420">
          <cell r="C1420">
            <v>45118</v>
          </cell>
          <cell r="H1420" t="str">
            <v>BUMIAYU - 3573031003</v>
          </cell>
          <cell r="O1420" t="str">
            <v>NR</v>
          </cell>
        </row>
        <row r="1421">
          <cell r="C1421">
            <v>45118</v>
          </cell>
          <cell r="H1421" t="str">
            <v>BUMIAYU - 3573031003</v>
          </cell>
          <cell r="O1421" t="str">
            <v>NR</v>
          </cell>
        </row>
        <row r="1422">
          <cell r="C1422">
            <v>45118</v>
          </cell>
          <cell r="H1422" t="str">
            <v>BUMIAYU - 3573031003</v>
          </cell>
          <cell r="O1422" t="str">
            <v>NR</v>
          </cell>
        </row>
        <row r="1423">
          <cell r="C1423">
            <v>45119</v>
          </cell>
          <cell r="H1423" t="str">
            <v>BUMIAYU - 3573031003</v>
          </cell>
          <cell r="O1423" t="str">
            <v>NR</v>
          </cell>
        </row>
        <row r="1424">
          <cell r="C1424">
            <v>45119</v>
          </cell>
          <cell r="H1424" t="str">
            <v>MERGOSONO - 3573031002</v>
          </cell>
          <cell r="O1424" t="str">
            <v>NR</v>
          </cell>
        </row>
        <row r="1425">
          <cell r="C1425">
            <v>45120</v>
          </cell>
          <cell r="H1425" t="str">
            <v>TLOGOWARU - 3573031012</v>
          </cell>
          <cell r="O1425" t="str">
            <v>NR</v>
          </cell>
        </row>
        <row r="1426">
          <cell r="C1426">
            <v>45120</v>
          </cell>
          <cell r="H1426" t="str">
            <v>BUMIAYU - 3573031003</v>
          </cell>
          <cell r="O1426" t="str">
            <v>NR</v>
          </cell>
        </row>
        <row r="1427">
          <cell r="C1427">
            <v>45121</v>
          </cell>
          <cell r="H1427" t="str">
            <v>BUMIAYU - 3573031003</v>
          </cell>
          <cell r="O1427" t="str">
            <v>NR</v>
          </cell>
        </row>
        <row r="1428">
          <cell r="C1428">
            <v>45124</v>
          </cell>
          <cell r="H1428" t="str">
            <v>BUMIAYU - 3573031003</v>
          </cell>
          <cell r="O1428" t="str">
            <v>NR</v>
          </cell>
        </row>
        <row r="1429">
          <cell r="C1429">
            <v>45124</v>
          </cell>
          <cell r="H1429" t="str">
            <v>BUMIAYU - 3573031003</v>
          </cell>
          <cell r="O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O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O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O1432" t="str">
            <v>NR</v>
          </cell>
        </row>
        <row r="1433">
          <cell r="C1433">
            <v>45127</v>
          </cell>
          <cell r="H1433" t="str">
            <v>BUMIAYU - 3573031003</v>
          </cell>
          <cell r="O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O1434" t="str">
            <v>NR</v>
          </cell>
        </row>
        <row r="1435">
          <cell r="C1435">
            <v>45127</v>
          </cell>
          <cell r="H1435" t="str">
            <v>BUMIAYU - 3573031003</v>
          </cell>
          <cell r="O1435" t="str">
            <v>NR</v>
          </cell>
        </row>
        <row r="1436">
          <cell r="C1436">
            <v>45127</v>
          </cell>
          <cell r="H1436" t="str">
            <v>BUMIAYU - 3573031003</v>
          </cell>
          <cell r="O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O1437" t="str">
            <v>NR</v>
          </cell>
        </row>
        <row r="1438">
          <cell r="C1438">
            <v>45129</v>
          </cell>
          <cell r="H1438" t="str">
            <v>BUMIAYU - 3573031003</v>
          </cell>
          <cell r="O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O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O1440" t="str">
            <v>NR</v>
          </cell>
        </row>
        <row r="1441">
          <cell r="C1441">
            <v>45131</v>
          </cell>
          <cell r="H1441" t="str">
            <v>MERGOSONO - 3573031002</v>
          </cell>
          <cell r="O1441" t="str">
            <v>NR</v>
          </cell>
        </row>
        <row r="1442">
          <cell r="C1442">
            <v>45131</v>
          </cell>
          <cell r="H1442" t="str">
            <v>TLOGOWARU - 3573031012</v>
          </cell>
          <cell r="O1442" t="str">
            <v>NR</v>
          </cell>
        </row>
        <row r="1443">
          <cell r="C1443">
            <v>45131</v>
          </cell>
          <cell r="H1443" t="str">
            <v>BUMIAYU - 3573031003</v>
          </cell>
          <cell r="O1443" t="str">
            <v>NR</v>
          </cell>
        </row>
        <row r="1444">
          <cell r="C1444">
            <v>45131</v>
          </cell>
          <cell r="H1444" t="str">
            <v>Luar Wilayah</v>
          </cell>
          <cell r="O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O1445" t="str">
            <v>NR</v>
          </cell>
        </row>
        <row r="1446">
          <cell r="C1446">
            <v>45132</v>
          </cell>
          <cell r="H1446" t="str">
            <v>BUMIAYU - 3573031003</v>
          </cell>
          <cell r="O1446" t="str">
            <v>NR</v>
          </cell>
        </row>
        <row r="1447">
          <cell r="C1447">
            <v>45133</v>
          </cell>
          <cell r="H1447" t="str">
            <v>BUMIAYU - 3573031003</v>
          </cell>
          <cell r="O1447" t="str">
            <v>NR</v>
          </cell>
        </row>
        <row r="1448">
          <cell r="C1448">
            <v>45134</v>
          </cell>
          <cell r="H1448" t="str">
            <v>BUMIAYU - 3573031003</v>
          </cell>
          <cell r="O1448" t="str">
            <v>NR</v>
          </cell>
        </row>
        <row r="1449">
          <cell r="C1449">
            <v>45134</v>
          </cell>
          <cell r="H1449" t="str">
            <v>BUMIAYU - 3573031003</v>
          </cell>
          <cell r="O1449" t="str">
            <v>NR</v>
          </cell>
        </row>
        <row r="1450">
          <cell r="C1450">
            <v>45135</v>
          </cell>
          <cell r="H1450" t="str">
            <v>BUMIAYU - 3573031003</v>
          </cell>
          <cell r="O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O1451" t="str">
            <v>NR</v>
          </cell>
        </row>
        <row r="1452">
          <cell r="C1452">
            <v>45135</v>
          </cell>
          <cell r="H1452" t="str">
            <v>BUMIAYU - 3573031003</v>
          </cell>
          <cell r="O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O1453" t="str">
            <v>NR</v>
          </cell>
        </row>
        <row r="1454">
          <cell r="C1454">
            <v>45138</v>
          </cell>
          <cell r="H1454" t="str">
            <v>BUMIAYU - 3573031003</v>
          </cell>
          <cell r="O1454" t="str">
            <v>NR</v>
          </cell>
        </row>
        <row r="1455">
          <cell r="C1455">
            <v>45138</v>
          </cell>
          <cell r="H1455" t="str">
            <v>BUMIAYU - 3573031003</v>
          </cell>
          <cell r="O1455" t="str">
            <v>NR</v>
          </cell>
        </row>
        <row r="1456">
          <cell r="C1456">
            <v>45138</v>
          </cell>
          <cell r="H1456" t="str">
            <v>MERGOSONO - 3573031002</v>
          </cell>
          <cell r="O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O1457" t="str">
            <v>NR</v>
          </cell>
        </row>
        <row r="1458">
          <cell r="C1458">
            <v>45136</v>
          </cell>
          <cell r="H1458" t="str">
            <v>MERGOSONO - 3573031002</v>
          </cell>
          <cell r="O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O1459" t="str">
            <v>NR</v>
          </cell>
        </row>
        <row r="1460">
          <cell r="C1460">
            <v>45140</v>
          </cell>
          <cell r="H1460" t="str">
            <v>MERGOSONO - 3573031002</v>
          </cell>
          <cell r="O1460" t="str">
            <v>NR</v>
          </cell>
        </row>
        <row r="1461">
          <cell r="C1461">
            <v>45140</v>
          </cell>
          <cell r="H1461" t="str">
            <v>BUMIAYU - 3573031003</v>
          </cell>
          <cell r="O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O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O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O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O1465" t="str">
            <v>NR</v>
          </cell>
        </row>
        <row r="1466">
          <cell r="C1466">
            <v>45143</v>
          </cell>
          <cell r="H1466" t="str">
            <v>MERGOSONO - 3573031002</v>
          </cell>
          <cell r="O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O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O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O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O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O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O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O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O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O1475" t="str">
            <v>NR</v>
          </cell>
        </row>
        <row r="1476">
          <cell r="C1476">
            <v>45148</v>
          </cell>
          <cell r="H1476" t="str">
            <v>MERGOSONO - 3573031002</v>
          </cell>
          <cell r="O1476" t="str">
            <v>NR</v>
          </cell>
        </row>
        <row r="1477">
          <cell r="C1477">
            <v>45148</v>
          </cell>
          <cell r="H1477" t="str">
            <v>BUMIAYU - 3573031003</v>
          </cell>
          <cell r="O1477" t="str">
            <v>NR</v>
          </cell>
        </row>
        <row r="1478">
          <cell r="C1478">
            <v>45148</v>
          </cell>
          <cell r="H1478" t="str">
            <v>BUMIAYU - 3573031003</v>
          </cell>
          <cell r="O1478" t="str">
            <v>NR</v>
          </cell>
        </row>
        <row r="1479">
          <cell r="C1479">
            <v>45148</v>
          </cell>
          <cell r="H1479" t="str">
            <v>BUMIAYU - 3573031003</v>
          </cell>
          <cell r="O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O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O1481" t="str">
            <v>NR</v>
          </cell>
        </row>
        <row r="1482">
          <cell r="C1482">
            <v>45152</v>
          </cell>
          <cell r="H1482" t="str">
            <v>BUMIAYU - 3573031003</v>
          </cell>
          <cell r="O1482" t="str">
            <v>NR</v>
          </cell>
        </row>
        <row r="1483">
          <cell r="C1483">
            <v>45152</v>
          </cell>
          <cell r="H1483" t="str">
            <v>TLOGOWARU - 3573031012</v>
          </cell>
          <cell r="O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O1484" t="str">
            <v>NR</v>
          </cell>
        </row>
        <row r="1485">
          <cell r="C1485">
            <v>45153</v>
          </cell>
          <cell r="H1485" t="str">
            <v>MERGOSONO - 3573031002</v>
          </cell>
          <cell r="O1485" t="str">
            <v>NR</v>
          </cell>
        </row>
        <row r="1486">
          <cell r="C1486">
            <v>45157</v>
          </cell>
          <cell r="H1486" t="str">
            <v>MERGOSONO - 3573031002</v>
          </cell>
          <cell r="O1486" t="str">
            <v>NR</v>
          </cell>
        </row>
        <row r="1487">
          <cell r="C1487">
            <v>45159</v>
          </cell>
          <cell r="H1487" t="str">
            <v>BUMIAYU - 3573031003</v>
          </cell>
          <cell r="O1487" t="str">
            <v>R</v>
          </cell>
          <cell r="T1487" t="str">
            <v>Y</v>
          </cell>
          <cell r="X1487">
            <v>1</v>
          </cell>
          <cell r="Z1487">
            <v>45160</v>
          </cell>
          <cell r="AM1487" t="str">
            <v>&lt; 24 Jam</v>
          </cell>
          <cell r="AN1487" t="str">
            <v>&lt; 24 Jam</v>
          </cell>
        </row>
        <row r="1488">
          <cell r="C1488">
            <v>45159</v>
          </cell>
          <cell r="H1488" t="str">
            <v>TLOGOWARU - 3573031012</v>
          </cell>
          <cell r="O1488" t="str">
            <v>NR</v>
          </cell>
        </row>
        <row r="1489">
          <cell r="C1489">
            <v>45160</v>
          </cell>
          <cell r="H1489" t="str">
            <v>MERGOSONO - 3573031002</v>
          </cell>
          <cell r="O1489" t="str">
            <v>NR</v>
          </cell>
        </row>
        <row r="1490">
          <cell r="C1490">
            <v>45160</v>
          </cell>
          <cell r="H1490" t="str">
            <v>TLOGOWARU - 3573031012</v>
          </cell>
          <cell r="O1490" t="str">
            <v>NR</v>
          </cell>
        </row>
        <row r="1491">
          <cell r="C1491">
            <v>45162</v>
          </cell>
          <cell r="H1491" t="str">
            <v>BUMIAYU - 3573031003</v>
          </cell>
          <cell r="O1491" t="str">
            <v>NR</v>
          </cell>
        </row>
        <row r="1492">
          <cell r="C1492">
            <v>45162</v>
          </cell>
          <cell r="H1492" t="str">
            <v>MERGOSONO - 3573031002</v>
          </cell>
          <cell r="O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O1493" t="str">
            <v>NR</v>
          </cell>
        </row>
        <row r="1494">
          <cell r="C1494">
            <v>45163</v>
          </cell>
          <cell r="H1494" t="str">
            <v>Luar Wilayah</v>
          </cell>
          <cell r="O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O1495" t="str">
            <v>NR</v>
          </cell>
        </row>
        <row r="1496">
          <cell r="C1496">
            <v>45164</v>
          </cell>
          <cell r="H1496" t="str">
            <v>Luar Wilayah</v>
          </cell>
          <cell r="O1496" t="str">
            <v>NR</v>
          </cell>
        </row>
        <row r="1497">
          <cell r="C1497">
            <v>45166</v>
          </cell>
          <cell r="H1497" t="str">
            <v>MERGOSONO - 3573031002</v>
          </cell>
          <cell r="O1497" t="str">
            <v>NR</v>
          </cell>
        </row>
        <row r="1498">
          <cell r="C1498">
            <v>45166</v>
          </cell>
          <cell r="H1498" t="str">
            <v>BUMIAYU - 3573031003</v>
          </cell>
          <cell r="O1498" t="str">
            <v>NR</v>
          </cell>
        </row>
        <row r="1499">
          <cell r="C1499">
            <v>45167</v>
          </cell>
          <cell r="H1499" t="str">
            <v>MERGOSONO - 3573031002</v>
          </cell>
          <cell r="O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O1500" t="str">
            <v>NR</v>
          </cell>
        </row>
        <row r="1501">
          <cell r="C1501">
            <v>45167</v>
          </cell>
          <cell r="H1501" t="str">
            <v>MERGOSONO - 3573031002</v>
          </cell>
          <cell r="O1501" t="str">
            <v>NR</v>
          </cell>
        </row>
        <row r="1502">
          <cell r="C1502">
            <v>45167</v>
          </cell>
          <cell r="H1502" t="str">
            <v>MERGOSONO - 3573031002</v>
          </cell>
          <cell r="O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O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O1504" t="str">
            <v>NR</v>
          </cell>
        </row>
        <row r="1505">
          <cell r="C1505">
            <v>45168</v>
          </cell>
          <cell r="H1505" t="str">
            <v>BUMIAYU - 3573031003</v>
          </cell>
          <cell r="O1505" t="str">
            <v>NR</v>
          </cell>
        </row>
        <row r="1506">
          <cell r="C1506">
            <v>45169</v>
          </cell>
          <cell r="H1506" t="str">
            <v>Luar Wilayah</v>
          </cell>
          <cell r="O1506" t="str">
            <v>NR</v>
          </cell>
        </row>
        <row r="1507">
          <cell r="C1507">
            <v>45177</v>
          </cell>
          <cell r="H1507" t="str">
            <v>BUMIAYU - 3573031003</v>
          </cell>
          <cell r="O1507" t="str">
            <v>NR</v>
          </cell>
        </row>
        <row r="1508">
          <cell r="C1508">
            <v>45180</v>
          </cell>
          <cell r="H1508" t="str">
            <v>Luar Wilayah</v>
          </cell>
          <cell r="O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O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O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O1511" t="str">
            <v>NR</v>
          </cell>
        </row>
        <row r="1512">
          <cell r="C1512">
            <v>45180</v>
          </cell>
          <cell r="H1512" t="str">
            <v>Luar Wilayah</v>
          </cell>
          <cell r="O1512" t="str">
            <v>NR</v>
          </cell>
        </row>
        <row r="1513">
          <cell r="C1513">
            <v>45180</v>
          </cell>
          <cell r="H1513" t="str">
            <v>TLOGOWARU - 3573031012</v>
          </cell>
          <cell r="O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O1514" t="str">
            <v>NR</v>
          </cell>
        </row>
        <row r="1515">
          <cell r="C1515">
            <v>45173</v>
          </cell>
          <cell r="H1515" t="str">
            <v>BUMIAYU - 3573031003</v>
          </cell>
          <cell r="O1515" t="str">
            <v>NR</v>
          </cell>
        </row>
        <row r="1516">
          <cell r="C1516">
            <v>45173</v>
          </cell>
          <cell r="H1516" t="str">
            <v>BUMIAYU - 3573031003</v>
          </cell>
          <cell r="O1516" t="str">
            <v>NR</v>
          </cell>
        </row>
        <row r="1517">
          <cell r="C1517">
            <v>45173</v>
          </cell>
          <cell r="H1517" t="str">
            <v>MERGOSONO - 3573031002</v>
          </cell>
          <cell r="O1517" t="str">
            <v>NR</v>
          </cell>
        </row>
        <row r="1518">
          <cell r="C1518">
            <v>45171</v>
          </cell>
          <cell r="H1518" t="str">
            <v>BUMIAYU - 3573031003</v>
          </cell>
          <cell r="O1518" t="str">
            <v>NR</v>
          </cell>
        </row>
        <row r="1519">
          <cell r="C1519">
            <v>45171</v>
          </cell>
          <cell r="H1519" t="str">
            <v>BUMIAYU - 3573031003</v>
          </cell>
          <cell r="O1519" t="str">
            <v>NR</v>
          </cell>
        </row>
        <row r="1520">
          <cell r="C1520">
            <v>45174</v>
          </cell>
          <cell r="H1520" t="str">
            <v>BUMIAYU - 3573031003</v>
          </cell>
          <cell r="O1520" t="str">
            <v>NR</v>
          </cell>
        </row>
        <row r="1521">
          <cell r="C1521">
            <v>45174</v>
          </cell>
          <cell r="H1521" t="str">
            <v>BUMIAYU - 3573031003</v>
          </cell>
          <cell r="O1521" t="str">
            <v>NR</v>
          </cell>
        </row>
        <row r="1522">
          <cell r="C1522">
            <v>45174</v>
          </cell>
          <cell r="H1522" t="str">
            <v>Luar Wilayah</v>
          </cell>
          <cell r="O1522" t="str">
            <v>NR</v>
          </cell>
        </row>
        <row r="1523">
          <cell r="C1523">
            <v>45174</v>
          </cell>
          <cell r="H1523" t="str">
            <v>BUMIAYU - 3573031003</v>
          </cell>
          <cell r="O1523" t="str">
            <v>NR</v>
          </cell>
        </row>
        <row r="1524">
          <cell r="C1524">
            <v>45174</v>
          </cell>
          <cell r="H1524" t="str">
            <v>BUMIAYU - 3573031003</v>
          </cell>
          <cell r="O1524" t="str">
            <v>NR</v>
          </cell>
        </row>
        <row r="1525">
          <cell r="C1525">
            <v>45174</v>
          </cell>
          <cell r="H1525" t="str">
            <v>TLOGOWARU - 3573031012</v>
          </cell>
          <cell r="O1525" t="str">
            <v>NR</v>
          </cell>
        </row>
        <row r="1526">
          <cell r="C1526">
            <v>45174</v>
          </cell>
          <cell r="H1526" t="str">
            <v>BUMIAYU - 3573031003</v>
          </cell>
          <cell r="O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O1527" t="str">
            <v>NR</v>
          </cell>
        </row>
        <row r="1528">
          <cell r="C1528">
            <v>45182</v>
          </cell>
          <cell r="H1528" t="str">
            <v>TLOGOWARU - 3573031012</v>
          </cell>
          <cell r="O1528" t="str">
            <v>R</v>
          </cell>
          <cell r="T1528" t="str">
            <v>Y</v>
          </cell>
          <cell r="X1528">
            <v>1</v>
          </cell>
          <cell r="Z1528">
            <v>45233</v>
          </cell>
          <cell r="AM1528" t="str">
            <v>&lt; 24 Jam</v>
          </cell>
          <cell r="AN1528" t="str">
            <v>&lt; 24 Jam</v>
          </cell>
        </row>
        <row r="1529">
          <cell r="C1529">
            <v>45182</v>
          </cell>
          <cell r="H1529" t="str">
            <v>ARJOWINANGUN - 3573031011</v>
          </cell>
          <cell r="O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O1530" t="str">
            <v>NR</v>
          </cell>
        </row>
        <row r="1531">
          <cell r="C1531">
            <v>45183</v>
          </cell>
          <cell r="H1531" t="str">
            <v>BUMIAYU - 3573031003</v>
          </cell>
          <cell r="O1531" t="str">
            <v>NR</v>
          </cell>
        </row>
        <row r="1532">
          <cell r="C1532">
            <v>45183</v>
          </cell>
          <cell r="H1532" t="str">
            <v>BUMIAYU - 3573031003</v>
          </cell>
          <cell r="O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O1533" t="str">
            <v>NR</v>
          </cell>
        </row>
        <row r="1534">
          <cell r="C1534">
            <v>45183</v>
          </cell>
          <cell r="H1534" t="str">
            <v>BUMIAYU - 3573031003</v>
          </cell>
          <cell r="O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O1535" t="str">
            <v>NR</v>
          </cell>
        </row>
        <row r="1536">
          <cell r="C1536">
            <v>45187</v>
          </cell>
          <cell r="H1536" t="str">
            <v>BUMIAYU - 3573031003</v>
          </cell>
          <cell r="O1536" t="str">
            <v>NR</v>
          </cell>
        </row>
        <row r="1537">
          <cell r="C1537">
            <v>45187</v>
          </cell>
          <cell r="H1537" t="str">
            <v>BUMIAYU - 3573031003</v>
          </cell>
          <cell r="O1537" t="str">
            <v>NR</v>
          </cell>
        </row>
        <row r="1538">
          <cell r="C1538">
            <v>45187</v>
          </cell>
          <cell r="H1538" t="str">
            <v>BUMIAYU - 3573031003</v>
          </cell>
          <cell r="O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O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O1540" t="str">
            <v>NR</v>
          </cell>
        </row>
        <row r="1541">
          <cell r="C1541">
            <v>45185</v>
          </cell>
          <cell r="H1541" t="str">
            <v>BUMIAYU - 3573031003</v>
          </cell>
          <cell r="O1541" t="str">
            <v>NR</v>
          </cell>
        </row>
        <row r="1542">
          <cell r="C1542">
            <v>45185</v>
          </cell>
          <cell r="H1542" t="str">
            <v>BUMIAYU - 3573031003</v>
          </cell>
          <cell r="O1542" t="str">
            <v>NR</v>
          </cell>
        </row>
        <row r="1543">
          <cell r="C1543">
            <v>45188</v>
          </cell>
          <cell r="H1543" t="str">
            <v>TLOGOWARU - 3573031012</v>
          </cell>
          <cell r="O1543" t="str">
            <v>NR</v>
          </cell>
        </row>
        <row r="1544">
          <cell r="C1544">
            <v>45188</v>
          </cell>
          <cell r="H1544" t="str">
            <v>TLOGOWARU - 3573031012</v>
          </cell>
          <cell r="O1544" t="str">
            <v>NR</v>
          </cell>
        </row>
        <row r="1545">
          <cell r="C1545">
            <v>45188</v>
          </cell>
          <cell r="H1545" t="str">
            <v>BUMIAYU - 3573031003</v>
          </cell>
          <cell r="O1545" t="str">
            <v>NR</v>
          </cell>
        </row>
        <row r="1546">
          <cell r="C1546">
            <v>45188</v>
          </cell>
          <cell r="H1546" t="str">
            <v>BUMIAYU - 3573031003</v>
          </cell>
          <cell r="O1546" t="str">
            <v>NR</v>
          </cell>
        </row>
        <row r="1547">
          <cell r="C1547">
            <v>45189</v>
          </cell>
          <cell r="H1547" t="str">
            <v>BUMIAYU - 3573031003</v>
          </cell>
          <cell r="O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O1548" t="str">
            <v>NR</v>
          </cell>
        </row>
        <row r="1549">
          <cell r="C1549">
            <v>45190</v>
          </cell>
          <cell r="H1549" t="str">
            <v>BUMIAYU - 3573031003</v>
          </cell>
          <cell r="O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O1550" t="str">
            <v>NR</v>
          </cell>
        </row>
        <row r="1551">
          <cell r="C1551">
            <v>45191</v>
          </cell>
          <cell r="H1551" t="str">
            <v>BUMIAYU - 3573031003</v>
          </cell>
          <cell r="O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O1552" t="str">
            <v>NR</v>
          </cell>
        </row>
        <row r="1553">
          <cell r="C1553">
            <v>45192</v>
          </cell>
          <cell r="H1553" t="str">
            <v>BUMIAYU - 3573031003</v>
          </cell>
          <cell r="O1553" t="str">
            <v>NR</v>
          </cell>
        </row>
        <row r="1554">
          <cell r="C1554">
            <v>45192</v>
          </cell>
          <cell r="H1554" t="str">
            <v>BUMIAYU - 3573031003</v>
          </cell>
          <cell r="O1554" t="str">
            <v>NR</v>
          </cell>
        </row>
        <row r="1555">
          <cell r="C1555">
            <v>45192</v>
          </cell>
          <cell r="H1555" t="str">
            <v>Luar Wilayah</v>
          </cell>
          <cell r="O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O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O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O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O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O1560" t="str">
            <v>NR</v>
          </cell>
        </row>
        <row r="1561">
          <cell r="C1561">
            <v>45195</v>
          </cell>
          <cell r="H1561" t="str">
            <v>MERGOSONO - 3573031002</v>
          </cell>
          <cell r="O1561" t="str">
            <v>NR</v>
          </cell>
        </row>
        <row r="1562">
          <cell r="C1562">
            <v>45195</v>
          </cell>
          <cell r="H1562" t="str">
            <v>BUMIAYU - 3573031003</v>
          </cell>
          <cell r="O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O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O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O1565" t="str">
            <v>NR</v>
          </cell>
        </row>
        <row r="1566">
          <cell r="C1566">
            <v>45198</v>
          </cell>
          <cell r="H1566" t="str">
            <v>Luar Wilayah</v>
          </cell>
          <cell r="O1566" t="str">
            <v>NR</v>
          </cell>
        </row>
        <row r="1567">
          <cell r="C1567">
            <v>45198</v>
          </cell>
          <cell r="H1567" t="str">
            <v>BUMIAYU - 3573031003</v>
          </cell>
          <cell r="O1567" t="str">
            <v>NR</v>
          </cell>
        </row>
        <row r="1568">
          <cell r="C1568">
            <v>45199</v>
          </cell>
          <cell r="H1568" t="str">
            <v>TLOGOWARU - 3573031012</v>
          </cell>
          <cell r="O1568" t="str">
            <v>NR</v>
          </cell>
        </row>
        <row r="1569">
          <cell r="C1569">
            <v>45202</v>
          </cell>
          <cell r="H1569" t="str">
            <v>BUMIAYU - 3573031003</v>
          </cell>
          <cell r="O1569" t="str">
            <v>NR</v>
          </cell>
        </row>
        <row r="1570">
          <cell r="C1570">
            <v>45202</v>
          </cell>
          <cell r="H1570" t="str">
            <v>BUMIAYU - 3573031003</v>
          </cell>
          <cell r="O1570" t="str">
            <v>NR</v>
          </cell>
        </row>
        <row r="1571">
          <cell r="C1571">
            <v>45202</v>
          </cell>
          <cell r="H1571" t="str">
            <v>BUMIAYU - 3573031003</v>
          </cell>
          <cell r="O1571" t="str">
            <v>NR</v>
          </cell>
        </row>
        <row r="1572">
          <cell r="C1572">
            <v>45202</v>
          </cell>
          <cell r="H1572" t="str">
            <v>BUMIAYU - 3573031003</v>
          </cell>
          <cell r="O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O1573" t="str">
            <v>NR</v>
          </cell>
        </row>
        <row r="1574">
          <cell r="C1574">
            <v>45203</v>
          </cell>
          <cell r="H1574" t="str">
            <v>BUMIAYU - 3573031003</v>
          </cell>
          <cell r="O1574" t="str">
            <v>NR</v>
          </cell>
        </row>
        <row r="1575">
          <cell r="C1575">
            <v>45208</v>
          </cell>
          <cell r="H1575" t="str">
            <v>MERGOSONO - 3573031002</v>
          </cell>
          <cell r="O1575" t="str">
            <v>NR</v>
          </cell>
        </row>
        <row r="1576">
          <cell r="C1576">
            <v>45208</v>
          </cell>
          <cell r="H1576" t="str">
            <v>BUMIAYU - 3573031003</v>
          </cell>
          <cell r="O1576" t="str">
            <v>NR</v>
          </cell>
        </row>
        <row r="1577">
          <cell r="C1577">
            <v>45208</v>
          </cell>
          <cell r="H1577" t="str">
            <v>Luar Wilayah</v>
          </cell>
          <cell r="O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O1578" t="str">
            <v>NR</v>
          </cell>
        </row>
        <row r="1579">
          <cell r="C1579">
            <v>45209</v>
          </cell>
          <cell r="H1579" t="str">
            <v>TLOGOWARU - 3573031012</v>
          </cell>
          <cell r="O1579" t="str">
            <v>NR</v>
          </cell>
        </row>
        <row r="1580">
          <cell r="C1580">
            <v>45209</v>
          </cell>
          <cell r="H1580" t="str">
            <v>BUMIAYU - 3573031003</v>
          </cell>
          <cell r="O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O1581" t="str">
            <v>NR</v>
          </cell>
        </row>
        <row r="1582">
          <cell r="C1582">
            <v>45210</v>
          </cell>
          <cell r="H1582" t="str">
            <v>Luar Wilayah</v>
          </cell>
          <cell r="O1582" t="str">
            <v>NR</v>
          </cell>
        </row>
        <row r="1583">
          <cell r="C1583">
            <v>45210</v>
          </cell>
          <cell r="H1583" t="str">
            <v>BUMIAYU - 3573031003</v>
          </cell>
          <cell r="O1583" t="str">
            <v>NR</v>
          </cell>
        </row>
        <row r="1584">
          <cell r="C1584">
            <v>45210</v>
          </cell>
          <cell r="H1584" t="str">
            <v>MERGOSONO - 3573031002</v>
          </cell>
          <cell r="O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O1585" t="str">
            <v>NR</v>
          </cell>
        </row>
        <row r="1586">
          <cell r="C1586">
            <v>45211</v>
          </cell>
          <cell r="H1586" t="str">
            <v>MERGOSONO - 3573031002</v>
          </cell>
          <cell r="O1586" t="str">
            <v>R</v>
          </cell>
          <cell r="T1586" t="str">
            <v>Y</v>
          </cell>
        </row>
        <row r="1587">
          <cell r="C1587">
            <v>45211</v>
          </cell>
          <cell r="H1587" t="str">
            <v>BUMIAYU - 3573031003</v>
          </cell>
          <cell r="O1587" t="str">
            <v>NR</v>
          </cell>
        </row>
        <row r="1588">
          <cell r="C1588">
            <v>45211</v>
          </cell>
          <cell r="H1588" t="str">
            <v>MERGOSONO - 3573031002</v>
          </cell>
          <cell r="O1588" t="str">
            <v>NR</v>
          </cell>
        </row>
        <row r="1589">
          <cell r="C1589">
            <v>45213</v>
          </cell>
          <cell r="H1589" t="str">
            <v>BUMIAYU - 3573031003</v>
          </cell>
          <cell r="O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O1590" t="str">
            <v>NR</v>
          </cell>
        </row>
        <row r="1591">
          <cell r="C1591">
            <v>45215</v>
          </cell>
          <cell r="H1591" t="str">
            <v>BUMIAYU - 3573031003</v>
          </cell>
          <cell r="O1591" t="str">
            <v>NR</v>
          </cell>
        </row>
        <row r="1592">
          <cell r="C1592">
            <v>45215</v>
          </cell>
          <cell r="H1592" t="str">
            <v>BUMIAYU - 3573031003</v>
          </cell>
          <cell r="O1592" t="str">
            <v>NR</v>
          </cell>
        </row>
        <row r="1593">
          <cell r="C1593">
            <v>45215</v>
          </cell>
          <cell r="H1593" t="str">
            <v>BUMIAYU - 3573031003</v>
          </cell>
          <cell r="O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O1594" t="str">
            <v>NR</v>
          </cell>
        </row>
        <row r="1595">
          <cell r="C1595">
            <v>45215</v>
          </cell>
          <cell r="H1595" t="str">
            <v>BUMIAYU - 3573031003</v>
          </cell>
          <cell r="O1595" t="str">
            <v>NR</v>
          </cell>
        </row>
        <row r="1596">
          <cell r="C1596">
            <v>45215</v>
          </cell>
          <cell r="H1596" t="str">
            <v>BUMIAYU - 3573031003</v>
          </cell>
          <cell r="O1596" t="str">
            <v>NR</v>
          </cell>
        </row>
        <row r="1597">
          <cell r="C1597">
            <v>45215</v>
          </cell>
          <cell r="H1597" t="str">
            <v>MERGOSONO - 3573031002</v>
          </cell>
          <cell r="O1597" t="str">
            <v>NR</v>
          </cell>
        </row>
        <row r="1598">
          <cell r="C1598">
            <v>45215</v>
          </cell>
          <cell r="H1598" t="str">
            <v>BUMIAYU - 3573031003</v>
          </cell>
          <cell r="O1598" t="str">
            <v>NR</v>
          </cell>
        </row>
        <row r="1599">
          <cell r="C1599">
            <v>45216</v>
          </cell>
          <cell r="H1599" t="str">
            <v>BUMIAYU - 3573031003</v>
          </cell>
          <cell r="O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O1600" t="str">
            <v>NR</v>
          </cell>
        </row>
        <row r="1601">
          <cell r="C1601">
            <v>45217</v>
          </cell>
          <cell r="H1601" t="str">
            <v>Luar Wilayah</v>
          </cell>
          <cell r="O1601" t="str">
            <v>NR</v>
          </cell>
        </row>
        <row r="1602">
          <cell r="C1602">
            <v>45217</v>
          </cell>
          <cell r="H1602" t="str">
            <v>BUMIAYU - 3573031003</v>
          </cell>
          <cell r="O1602" t="str">
            <v>NR</v>
          </cell>
        </row>
        <row r="1603">
          <cell r="C1603">
            <v>45218</v>
          </cell>
          <cell r="H1603" t="str">
            <v>Luar Wilayah</v>
          </cell>
          <cell r="O1603" t="str">
            <v>NR</v>
          </cell>
        </row>
        <row r="1604">
          <cell r="C1604">
            <v>45218</v>
          </cell>
          <cell r="H1604" t="str">
            <v>TLOGOWARU - 3573031012</v>
          </cell>
          <cell r="O1604" t="str">
            <v>NR</v>
          </cell>
        </row>
        <row r="1605">
          <cell r="C1605">
            <v>45218</v>
          </cell>
          <cell r="H1605" t="str">
            <v>BUMIAYU - 3573031003</v>
          </cell>
          <cell r="O1605" t="str">
            <v>NR</v>
          </cell>
        </row>
        <row r="1606">
          <cell r="C1606">
            <v>45218</v>
          </cell>
          <cell r="H1606" t="str">
            <v>MERGOSONO - 3573031002</v>
          </cell>
          <cell r="O1606" t="str">
            <v>NR</v>
          </cell>
        </row>
        <row r="1607">
          <cell r="C1607">
            <v>45219</v>
          </cell>
          <cell r="H1607" t="str">
            <v>MERGOSONO - 3573031002</v>
          </cell>
          <cell r="O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O1608" t="str">
            <v>NR</v>
          </cell>
        </row>
        <row r="1609">
          <cell r="C1609">
            <v>45222</v>
          </cell>
          <cell r="H1609" t="str">
            <v>BUMIAYU - 3573031003</v>
          </cell>
          <cell r="O1609" t="str">
            <v>NR</v>
          </cell>
        </row>
        <row r="1610">
          <cell r="C1610">
            <v>45222</v>
          </cell>
          <cell r="H1610" t="str">
            <v>BUMIAYU - 3573031003</v>
          </cell>
          <cell r="O1610" t="str">
            <v>NR</v>
          </cell>
        </row>
        <row r="1611">
          <cell r="C1611">
            <v>45223</v>
          </cell>
          <cell r="H1611" t="str">
            <v>MERGOSONO - 3573031002</v>
          </cell>
          <cell r="O1611" t="str">
            <v>NR</v>
          </cell>
        </row>
        <row r="1612">
          <cell r="C1612">
            <v>45223</v>
          </cell>
          <cell r="H1612" t="str">
            <v>BUMIAYU - 3573031003</v>
          </cell>
          <cell r="O1612" t="str">
            <v>NR</v>
          </cell>
        </row>
        <row r="1613">
          <cell r="C1613">
            <v>45223</v>
          </cell>
          <cell r="H1613" t="str">
            <v>TLOGOWARU - 3573031012</v>
          </cell>
          <cell r="O1613" t="str">
            <v>NR</v>
          </cell>
        </row>
        <row r="1614">
          <cell r="C1614">
            <v>45223</v>
          </cell>
          <cell r="H1614" t="str">
            <v>TLOGOWARU - 3573031012</v>
          </cell>
          <cell r="O1614" t="str">
            <v>NR</v>
          </cell>
        </row>
        <row r="1615">
          <cell r="C1615">
            <v>45225</v>
          </cell>
          <cell r="H1615" t="str">
            <v>MERGOSONO - 3573031002</v>
          </cell>
          <cell r="O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O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O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O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O1619" t="str">
            <v>NR</v>
          </cell>
        </row>
        <row r="1620">
          <cell r="C1620">
            <v>45229</v>
          </cell>
          <cell r="H1620" t="str">
            <v>BUMIAYU - 3573031003</v>
          </cell>
          <cell r="O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O1621" t="str">
            <v>NR</v>
          </cell>
        </row>
        <row r="1622">
          <cell r="C1622">
            <v>45229</v>
          </cell>
          <cell r="H1622" t="str">
            <v>BUMIAYU - 3573031003</v>
          </cell>
          <cell r="O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O1623" t="str">
            <v>NR</v>
          </cell>
        </row>
        <row r="1624">
          <cell r="C1624">
            <v>45230</v>
          </cell>
          <cell r="H1624" t="str">
            <v>BUMIAYU - 3573031003</v>
          </cell>
          <cell r="O1624" t="str">
            <v>NR</v>
          </cell>
        </row>
        <row r="1625">
          <cell r="C1625">
            <v>45230</v>
          </cell>
          <cell r="H1625" t="str">
            <v>BUMIAYU - 3573031003</v>
          </cell>
          <cell r="O1625" t="str">
            <v>NR</v>
          </cell>
        </row>
        <row r="1626">
          <cell r="C1626">
            <v>45230</v>
          </cell>
          <cell r="H1626" t="str">
            <v>TLOGOWARU - 3573031012</v>
          </cell>
          <cell r="O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O1627" t="str">
            <v>NR</v>
          </cell>
        </row>
        <row r="1628">
          <cell r="C1628">
            <v>45231</v>
          </cell>
          <cell r="H1628" t="str">
            <v>BUMIAYU - 3573031003</v>
          </cell>
          <cell r="O1628" t="str">
            <v>NR</v>
          </cell>
        </row>
        <row r="1629">
          <cell r="C1629">
            <v>45231</v>
          </cell>
          <cell r="H1629" t="str">
            <v>BUMIAYU - 3573031003</v>
          </cell>
          <cell r="O1629" t="str">
            <v>NR</v>
          </cell>
        </row>
        <row r="1630">
          <cell r="C1630">
            <v>45232</v>
          </cell>
          <cell r="H1630" t="str">
            <v>BUMIAYU - 3573031003</v>
          </cell>
          <cell r="O1630" t="str">
            <v>NR</v>
          </cell>
        </row>
        <row r="1631">
          <cell r="C1631">
            <v>45232</v>
          </cell>
          <cell r="H1631" t="str">
            <v>BUMIAYU - 3573031003</v>
          </cell>
          <cell r="O1631" t="str">
            <v>NR</v>
          </cell>
        </row>
        <row r="1632">
          <cell r="C1632">
            <v>45234</v>
          </cell>
          <cell r="H1632" t="str">
            <v>BUMIAYU - 3573031003</v>
          </cell>
          <cell r="O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O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O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O1635" t="str">
            <v>NR</v>
          </cell>
        </row>
        <row r="1636">
          <cell r="C1636">
            <v>45236</v>
          </cell>
          <cell r="H1636" t="str">
            <v>BUMIAYU - 3573031003</v>
          </cell>
          <cell r="O1636" t="str">
            <v>NR</v>
          </cell>
        </row>
        <row r="1637">
          <cell r="C1637">
            <v>45236</v>
          </cell>
          <cell r="H1637" t="str">
            <v>BUMIAYU - 3573031003</v>
          </cell>
          <cell r="O1637" t="str">
            <v>NR</v>
          </cell>
        </row>
        <row r="1638">
          <cell r="C1638">
            <v>45236</v>
          </cell>
          <cell r="H1638" t="str">
            <v>TLOGOWARU - 3573031012</v>
          </cell>
          <cell r="O1638" t="str">
            <v>NR</v>
          </cell>
        </row>
        <row r="1639">
          <cell r="C1639">
            <v>45236</v>
          </cell>
          <cell r="H1639" t="str">
            <v>MERGOSONO - 3573031002</v>
          </cell>
          <cell r="O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O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O1641" t="str">
            <v>NR</v>
          </cell>
        </row>
        <row r="1642">
          <cell r="C1642">
            <v>45237</v>
          </cell>
          <cell r="H1642" t="str">
            <v>MERGOSONO - 3573031002</v>
          </cell>
          <cell r="O1642" t="str">
            <v>NR</v>
          </cell>
        </row>
        <row r="1643">
          <cell r="C1643">
            <v>45238</v>
          </cell>
          <cell r="H1643" t="str">
            <v>BUMIAYU - 3573031003</v>
          </cell>
          <cell r="O1643" t="str">
            <v>NR</v>
          </cell>
        </row>
        <row r="1644">
          <cell r="C1644">
            <v>45239</v>
          </cell>
          <cell r="H1644" t="str">
            <v>Luar Wilayah</v>
          </cell>
          <cell r="O1644" t="str">
            <v>NR</v>
          </cell>
        </row>
        <row r="1645">
          <cell r="C1645">
            <v>45239</v>
          </cell>
          <cell r="H1645" t="str">
            <v>TLOGOWARU - 3573031012</v>
          </cell>
          <cell r="O1645" t="str">
            <v>NR</v>
          </cell>
        </row>
        <row r="1646">
          <cell r="C1646">
            <v>45239</v>
          </cell>
          <cell r="H1646" t="str">
            <v>BUMIAYU - 3573031003</v>
          </cell>
          <cell r="O1646" t="str">
            <v>NR</v>
          </cell>
        </row>
        <row r="1647">
          <cell r="C1647">
            <v>45239</v>
          </cell>
          <cell r="H1647" t="str">
            <v>MERGOSONO - 3573031002</v>
          </cell>
          <cell r="O1647" t="str">
            <v>NR</v>
          </cell>
        </row>
        <row r="1648">
          <cell r="C1648">
            <v>45240</v>
          </cell>
          <cell r="H1648" t="str">
            <v>BUMIAYU - 3573031003</v>
          </cell>
          <cell r="O1648" t="str">
            <v>NR</v>
          </cell>
        </row>
        <row r="1649">
          <cell r="C1649">
            <v>45240</v>
          </cell>
          <cell r="H1649" t="str">
            <v>Luar Wilayah</v>
          </cell>
          <cell r="O1649" t="str">
            <v>NR</v>
          </cell>
        </row>
        <row r="1650">
          <cell r="C1650">
            <v>45240</v>
          </cell>
          <cell r="H1650" t="str">
            <v>TLOGOWARU - 3573031012</v>
          </cell>
          <cell r="O1650" t="str">
            <v>NR</v>
          </cell>
        </row>
        <row r="1651">
          <cell r="C1651">
            <v>45241</v>
          </cell>
          <cell r="H1651" t="str">
            <v>BUMIAYU - 3573031003</v>
          </cell>
          <cell r="O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O1652" t="str">
            <v>NR</v>
          </cell>
        </row>
        <row r="1653">
          <cell r="C1653">
            <v>45243</v>
          </cell>
          <cell r="H1653" t="str">
            <v>BUMIAYU - 3573031003</v>
          </cell>
          <cell r="O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O1654" t="str">
            <v>NR</v>
          </cell>
        </row>
        <row r="1655">
          <cell r="C1655">
            <v>45243</v>
          </cell>
          <cell r="H1655" t="str">
            <v>Luar Wilayah</v>
          </cell>
          <cell r="O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O1656" t="str">
            <v>NR</v>
          </cell>
        </row>
        <row r="1657">
          <cell r="C1657">
            <v>45244</v>
          </cell>
          <cell r="H1657" t="str">
            <v>TLOGOWARU - 3573031012</v>
          </cell>
          <cell r="O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O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O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O1660" t="str">
            <v>NR</v>
          </cell>
        </row>
        <row r="1661">
          <cell r="C1661">
            <v>45245</v>
          </cell>
          <cell r="H1661" t="str">
            <v>Luar Wilayah</v>
          </cell>
          <cell r="O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O1662" t="str">
            <v>NR</v>
          </cell>
        </row>
        <row r="1663">
          <cell r="C1663">
            <v>45246</v>
          </cell>
          <cell r="H1663" t="str">
            <v>BUMIAYU - 3573031003</v>
          </cell>
          <cell r="O1663" t="str">
            <v>NR</v>
          </cell>
        </row>
        <row r="1664">
          <cell r="C1664">
            <v>45246</v>
          </cell>
          <cell r="H1664" t="str">
            <v>TLOGOWARU - 3573031012</v>
          </cell>
          <cell r="O1664" t="str">
            <v>NR</v>
          </cell>
        </row>
        <row r="1665">
          <cell r="C1665">
            <v>45246</v>
          </cell>
          <cell r="H1665" t="str">
            <v>BUMIAYU - 3573031003</v>
          </cell>
          <cell r="O1665" t="str">
            <v>NR</v>
          </cell>
        </row>
        <row r="1666">
          <cell r="C1666">
            <v>45248</v>
          </cell>
          <cell r="H1666" t="str">
            <v>BUMIAYU - 3573031003</v>
          </cell>
          <cell r="O1666" t="str">
            <v>NR</v>
          </cell>
        </row>
        <row r="1667">
          <cell r="C1667">
            <v>45250</v>
          </cell>
          <cell r="H1667" t="str">
            <v>BUMIAYU - 3573031003</v>
          </cell>
          <cell r="O1667" t="str">
            <v>NR</v>
          </cell>
        </row>
        <row r="1668">
          <cell r="C1668">
            <v>45251</v>
          </cell>
          <cell r="H1668" t="str">
            <v>BUMIAYU - 3573031003</v>
          </cell>
          <cell r="O1668" t="str">
            <v>NR</v>
          </cell>
        </row>
        <row r="1669">
          <cell r="C1669">
            <v>45252</v>
          </cell>
          <cell r="H1669" t="str">
            <v>BUMIAYU - 3573031003</v>
          </cell>
          <cell r="O1669" t="str">
            <v>NR</v>
          </cell>
        </row>
        <row r="1670">
          <cell r="C1670">
            <v>45252</v>
          </cell>
          <cell r="H1670" t="str">
            <v>MERGOSONO - 3573031002</v>
          </cell>
          <cell r="O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O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O1672" t="str">
            <v>NR</v>
          </cell>
        </row>
        <row r="1673">
          <cell r="C1673">
            <v>45254</v>
          </cell>
          <cell r="H1673" t="str">
            <v>TLOGOWARU - 3573031012</v>
          </cell>
          <cell r="O1673" t="str">
            <v>NR</v>
          </cell>
        </row>
        <row r="1674">
          <cell r="C1674">
            <v>45257</v>
          </cell>
          <cell r="H1674" t="str">
            <v>TLOGOWARU - 3573031012</v>
          </cell>
          <cell r="O1674" t="str">
            <v>NR</v>
          </cell>
        </row>
        <row r="1675">
          <cell r="C1675">
            <v>45257</v>
          </cell>
          <cell r="H1675" t="str">
            <v>BUMIAYU - 3573031003</v>
          </cell>
          <cell r="O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O1676" t="str">
            <v>NR</v>
          </cell>
        </row>
        <row r="1677">
          <cell r="C1677">
            <v>45257</v>
          </cell>
          <cell r="H1677" t="str">
            <v>BUMIAYU - 3573031003</v>
          </cell>
          <cell r="O1677" t="str">
            <v>NR</v>
          </cell>
        </row>
        <row r="1678">
          <cell r="C1678">
            <v>45258</v>
          </cell>
          <cell r="H1678" t="str">
            <v>Luar Wilayah</v>
          </cell>
          <cell r="O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O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O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O1681" t="str">
            <v>NR</v>
          </cell>
        </row>
        <row r="1682">
          <cell r="C1682">
            <v>45264</v>
          </cell>
          <cell r="H1682" t="str">
            <v>BUMIAYU - 3573031003</v>
          </cell>
          <cell r="O1682" t="str">
            <v>NR</v>
          </cell>
        </row>
        <row r="1683">
          <cell r="C1683">
            <v>45264</v>
          </cell>
          <cell r="H1683" t="str">
            <v>BUMIAYU - 3573031003</v>
          </cell>
          <cell r="O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O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O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O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O1687" t="str">
            <v>NR</v>
          </cell>
        </row>
        <row r="1688">
          <cell r="C1688">
            <v>45268</v>
          </cell>
          <cell r="H1688" t="str">
            <v>MERGOSONO - 3573031002</v>
          </cell>
          <cell r="O1688" t="str">
            <v>NR</v>
          </cell>
        </row>
        <row r="1689">
          <cell r="C1689">
            <v>45269</v>
          </cell>
          <cell r="H1689" t="str">
            <v>TLOGOWARU - 3573031012</v>
          </cell>
          <cell r="O1689" t="str">
            <v>R</v>
          </cell>
          <cell r="T1689" t="str">
            <v>Y</v>
          </cell>
        </row>
        <row r="1690">
          <cell r="C1690">
            <v>45269</v>
          </cell>
          <cell r="H1690" t="str">
            <v>Luar Wilayah</v>
          </cell>
          <cell r="O1690" t="str">
            <v>NR</v>
          </cell>
        </row>
        <row r="1691">
          <cell r="C1691">
            <v>45271</v>
          </cell>
          <cell r="H1691" t="str">
            <v>BUMIAYU - 3573031003</v>
          </cell>
          <cell r="O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O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O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O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5213F-9A3C-4CAD-A342-774226B56722}">
  <dimension ref="A1:BL891"/>
  <sheetViews>
    <sheetView tabSelected="1" workbookViewId="0">
      <pane xSplit="3" topLeftCell="D1" activePane="topRight" state="frozen"/>
      <selection pane="topRight" activeCell="N23" sqref="N23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21">
      <c r="A1" s="1"/>
      <c r="B1" s="133" t="s">
        <v>59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"/>
      <c r="S1" s="1"/>
      <c r="T1" s="1"/>
      <c r="U1" s="1"/>
      <c r="V1" s="1"/>
      <c r="W1" s="1"/>
      <c r="X1" s="1"/>
      <c r="Y1" s="2"/>
      <c r="Z1" s="2"/>
      <c r="AA1" s="1"/>
      <c r="AB1" s="1"/>
      <c r="AC1" s="1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>
      <c r="A2" s="4"/>
      <c r="B2" s="4" t="s">
        <v>0</v>
      </c>
      <c r="C2" s="4" t="s">
        <v>1</v>
      </c>
      <c r="D2" s="4" t="str">
        <f>'[1]data faskes19'!D3</f>
        <v>ARJOWINANGUN</v>
      </c>
      <c r="E2" s="4"/>
      <c r="F2" s="4"/>
      <c r="G2" s="4"/>
      <c r="H2" s="4"/>
      <c r="I2" s="4" t="s">
        <v>2</v>
      </c>
      <c r="J2" s="4"/>
      <c r="K2" s="4" t="s">
        <v>1</v>
      </c>
      <c r="L2" s="4" t="str">
        <f>'[1]data faskes19'!I3</f>
        <v>KOTA MALANG</v>
      </c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5"/>
      <c r="AB2" s="5"/>
      <c r="AC2" s="5"/>
      <c r="AD2" s="5"/>
      <c r="AE2" s="5"/>
      <c r="AF2" s="5"/>
      <c r="AG2" s="7"/>
      <c r="AH2" s="7"/>
      <c r="AI2" s="8"/>
      <c r="AJ2" s="8"/>
      <c r="AK2" s="9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customHeight="1">
      <c r="A3" s="4"/>
      <c r="B3" s="4" t="s">
        <v>3</v>
      </c>
      <c r="C3" s="4" t="s">
        <v>1</v>
      </c>
      <c r="D3" s="12" t="str">
        <f>'[1]data faskes19'!D4</f>
        <v>P3573010203</v>
      </c>
      <c r="E3" s="13"/>
      <c r="F3" s="13"/>
      <c r="G3" s="4"/>
      <c r="H3" s="4"/>
      <c r="I3" s="4" t="s">
        <v>4</v>
      </c>
      <c r="J3" s="4"/>
      <c r="K3" s="4" t="s">
        <v>1</v>
      </c>
      <c r="L3" s="4" t="str">
        <f>'[1]data faskes19'!I4</f>
        <v xml:space="preserve">JAWA TIMUR </v>
      </c>
      <c r="M3" s="1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.75">
      <c r="A4" s="4"/>
      <c r="B4" s="4" t="s">
        <v>5</v>
      </c>
      <c r="C4" s="4" t="s">
        <v>1</v>
      </c>
      <c r="D4" s="4" t="str">
        <f>'[1]data faskes19'!D5</f>
        <v>KEDUNGKANDANG</v>
      </c>
      <c r="E4" s="4"/>
      <c r="F4" s="4"/>
      <c r="G4" s="4"/>
      <c r="H4" s="4"/>
      <c r="I4" s="15" t="s">
        <v>6</v>
      </c>
      <c r="J4" s="4"/>
      <c r="K4" s="16" t="s">
        <v>1</v>
      </c>
      <c r="L4" s="17">
        <f>'[1]data faskes19'!D2</f>
        <v>2023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18"/>
      <c r="AE4" s="18"/>
      <c r="AF4" s="18"/>
      <c r="AG4" s="18"/>
      <c r="AH4" s="19"/>
      <c r="AI4" s="20"/>
      <c r="AJ4" s="20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s="4"/>
      <c r="B5" s="4" t="s">
        <v>7</v>
      </c>
      <c r="C5" s="4" t="s">
        <v>1</v>
      </c>
      <c r="D5" s="21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4"/>
      <c r="R5" s="5"/>
      <c r="S5" s="4"/>
      <c r="T5" s="7"/>
      <c r="U5" s="7"/>
      <c r="V5" s="5"/>
      <c r="W5" s="7"/>
      <c r="X5" s="7"/>
      <c r="Y5" s="22"/>
      <c r="Z5" s="22"/>
      <c r="AA5" s="7"/>
      <c r="AB5" s="7"/>
      <c r="AC5" s="7"/>
      <c r="AD5" s="19"/>
      <c r="AE5" s="18"/>
      <c r="AF5" s="19"/>
      <c r="AG5" s="19"/>
      <c r="AH5" s="23"/>
      <c r="AI5" s="24"/>
      <c r="AJ5" s="24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9"/>
      <c r="AI6" s="9"/>
      <c r="AJ6" s="9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0.75" customHeight="1">
      <c r="A7" s="134" t="s">
        <v>9</v>
      </c>
      <c r="B7" s="135" t="s">
        <v>10</v>
      </c>
      <c r="C7" s="136"/>
      <c r="D7" s="137" t="s">
        <v>11</v>
      </c>
      <c r="E7" s="135" t="s">
        <v>12</v>
      </c>
      <c r="F7" s="138"/>
      <c r="G7" s="139"/>
      <c r="H7" s="140" t="s">
        <v>13</v>
      </c>
      <c r="I7" s="140" t="s">
        <v>14</v>
      </c>
      <c r="J7" s="141" t="s">
        <v>15</v>
      </c>
      <c r="K7" s="142" t="s">
        <v>16</v>
      </c>
      <c r="L7" s="139"/>
      <c r="M7" s="135" t="s">
        <v>17</v>
      </c>
      <c r="N7" s="143" t="s">
        <v>18</v>
      </c>
      <c r="O7" s="144"/>
      <c r="P7" s="144"/>
      <c r="Q7" s="145"/>
      <c r="R7" s="146" t="s">
        <v>19</v>
      </c>
      <c r="S7" s="144"/>
      <c r="T7" s="144"/>
      <c r="U7" s="147"/>
      <c r="V7" s="148" t="s">
        <v>20</v>
      </c>
      <c r="W7" s="144"/>
      <c r="X7" s="144"/>
      <c r="Y7" s="144"/>
      <c r="Z7" s="144"/>
      <c r="AA7" s="144"/>
      <c r="AB7" s="144"/>
      <c r="AC7" s="147"/>
      <c r="AD7" s="148" t="s">
        <v>21</v>
      </c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7"/>
      <c r="AV7" s="141" t="s">
        <v>22</v>
      </c>
      <c r="AW7" s="27"/>
      <c r="AX7" s="28" t="s">
        <v>23</v>
      </c>
      <c r="AY7" s="29"/>
      <c r="AZ7" s="29" t="s">
        <v>24</v>
      </c>
      <c r="BA7" s="30"/>
      <c r="BB7" s="30"/>
      <c r="BC7" s="31"/>
      <c r="BD7" s="27"/>
      <c r="BE7" s="27"/>
      <c r="BF7" s="27"/>
      <c r="BG7" s="27"/>
      <c r="BH7" s="27"/>
      <c r="BI7" s="27"/>
      <c r="BJ7" s="27"/>
      <c r="BK7" s="27"/>
      <c r="BL7" s="27"/>
    </row>
    <row r="8" spans="1:64" ht="30.75" customHeight="1">
      <c r="A8" s="149"/>
      <c r="B8" s="150"/>
      <c r="C8" s="151"/>
      <c r="D8" s="152"/>
      <c r="E8" s="153"/>
      <c r="F8" s="154"/>
      <c r="G8" s="155"/>
      <c r="H8" s="149"/>
      <c r="I8" s="149"/>
      <c r="J8" s="149"/>
      <c r="K8" s="150"/>
      <c r="L8" s="152"/>
      <c r="M8" s="150"/>
      <c r="N8" s="143" t="s">
        <v>25</v>
      </c>
      <c r="O8" s="147"/>
      <c r="P8" s="141" t="s">
        <v>26</v>
      </c>
      <c r="Q8" s="156" t="s">
        <v>27</v>
      </c>
      <c r="R8" s="146" t="s">
        <v>25</v>
      </c>
      <c r="S8" s="147"/>
      <c r="T8" s="141" t="s">
        <v>26</v>
      </c>
      <c r="U8" s="140" t="s">
        <v>28</v>
      </c>
      <c r="V8" s="157" t="s">
        <v>29</v>
      </c>
      <c r="W8" s="138"/>
      <c r="X8" s="158"/>
      <c r="Y8" s="159" t="s">
        <v>30</v>
      </c>
      <c r="Z8" s="138"/>
      <c r="AA8" s="158"/>
      <c r="AB8" s="137" t="s">
        <v>31</v>
      </c>
      <c r="AC8" s="140" t="s">
        <v>32</v>
      </c>
      <c r="AD8" s="148" t="s">
        <v>33</v>
      </c>
      <c r="AE8" s="144"/>
      <c r="AF8" s="144"/>
      <c r="AG8" s="144"/>
      <c r="AH8" s="143" t="s">
        <v>34</v>
      </c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7"/>
      <c r="AV8" s="149"/>
      <c r="AW8" s="27"/>
      <c r="AX8" s="32" t="s">
        <v>35</v>
      </c>
      <c r="AY8" s="13"/>
      <c r="AZ8" s="33" t="s">
        <v>36</v>
      </c>
      <c r="BA8" s="13"/>
      <c r="BB8" s="33" t="s">
        <v>37</v>
      </c>
      <c r="BC8" s="34"/>
      <c r="BD8" s="27"/>
      <c r="BE8" s="27"/>
      <c r="BF8" s="27"/>
      <c r="BG8" s="27"/>
      <c r="BH8" s="27"/>
      <c r="BI8" s="27"/>
      <c r="BJ8" s="27"/>
      <c r="BK8" s="27"/>
      <c r="BL8" s="27"/>
    </row>
    <row r="9" spans="1:64" ht="30" customHeight="1">
      <c r="A9" s="149"/>
      <c r="B9" s="150"/>
      <c r="C9" s="151"/>
      <c r="D9" s="152"/>
      <c r="E9" s="141" t="s">
        <v>38</v>
      </c>
      <c r="F9" s="141" t="s">
        <v>39</v>
      </c>
      <c r="G9" s="141" t="s">
        <v>40</v>
      </c>
      <c r="H9" s="149"/>
      <c r="I9" s="149"/>
      <c r="J9" s="149"/>
      <c r="K9" s="150"/>
      <c r="L9" s="152"/>
      <c r="M9" s="150"/>
      <c r="N9" s="160" t="s">
        <v>41</v>
      </c>
      <c r="O9" s="161" t="s">
        <v>41</v>
      </c>
      <c r="P9" s="149"/>
      <c r="Q9" s="162"/>
      <c r="R9" s="137" t="s">
        <v>42</v>
      </c>
      <c r="S9" s="141" t="s">
        <v>43</v>
      </c>
      <c r="T9" s="149"/>
      <c r="U9" s="149"/>
      <c r="V9" s="163" t="s">
        <v>25</v>
      </c>
      <c r="W9" s="154"/>
      <c r="X9" s="164"/>
      <c r="Y9" s="165" t="s">
        <v>25</v>
      </c>
      <c r="Z9" s="154"/>
      <c r="AA9" s="164"/>
      <c r="AB9" s="152"/>
      <c r="AC9" s="149"/>
      <c r="AD9" s="141" t="s">
        <v>44</v>
      </c>
      <c r="AE9" s="141" t="s">
        <v>45</v>
      </c>
      <c r="AF9" s="141" t="s">
        <v>46</v>
      </c>
      <c r="AG9" s="135" t="s">
        <v>26</v>
      </c>
      <c r="AH9" s="143" t="s">
        <v>47</v>
      </c>
      <c r="AI9" s="144"/>
      <c r="AJ9" s="145"/>
      <c r="AK9" s="143" t="s">
        <v>45</v>
      </c>
      <c r="AL9" s="144"/>
      <c r="AM9" s="145"/>
      <c r="AN9" s="143" t="s">
        <v>48</v>
      </c>
      <c r="AO9" s="144"/>
      <c r="AP9" s="145"/>
      <c r="AQ9" s="146" t="s">
        <v>40</v>
      </c>
      <c r="AR9" s="144"/>
      <c r="AS9" s="147"/>
      <c r="AT9" s="166" t="s">
        <v>49</v>
      </c>
      <c r="AU9" s="140" t="s">
        <v>50</v>
      </c>
      <c r="AV9" s="149"/>
      <c r="AW9" s="36"/>
      <c r="AX9" s="37">
        <f>DATE('[1]data faskes19'!D2-2,1,1)</f>
        <v>44197</v>
      </c>
      <c r="AY9" s="38">
        <f>DATE('[1]data faskes19'!D2-2,12,31)</f>
        <v>44561</v>
      </c>
      <c r="AZ9" s="38">
        <f>DATE('[1]data faskes19'!D2-1,1,1)</f>
        <v>44562</v>
      </c>
      <c r="BA9" s="38">
        <f>DATE('[1]data faskes19'!D2-1,12,31)</f>
        <v>44926</v>
      </c>
      <c r="BB9" s="38">
        <f>DATE('[1]data faskes19'!D2,1,1)</f>
        <v>44927</v>
      </c>
      <c r="BC9" s="39">
        <f>DATE('[1]data faskes19'!D2,12,31)</f>
        <v>45291</v>
      </c>
      <c r="BD9" s="36"/>
      <c r="BE9" s="36"/>
      <c r="BF9" s="36"/>
      <c r="BG9" s="36"/>
      <c r="BH9" s="36"/>
      <c r="BI9" s="36"/>
      <c r="BJ9" s="36"/>
      <c r="BK9" s="36"/>
      <c r="BL9" s="36"/>
    </row>
    <row r="10" spans="1:64" ht="32.25" customHeight="1">
      <c r="A10" s="167"/>
      <c r="B10" s="153"/>
      <c r="C10" s="168"/>
      <c r="D10" s="155"/>
      <c r="E10" s="167"/>
      <c r="F10" s="167"/>
      <c r="G10" s="167"/>
      <c r="H10" s="167"/>
      <c r="I10" s="167"/>
      <c r="J10" s="167"/>
      <c r="K10" s="153"/>
      <c r="L10" s="155"/>
      <c r="M10" s="153"/>
      <c r="N10" s="169" t="s">
        <v>51</v>
      </c>
      <c r="O10" s="170" t="s">
        <v>37</v>
      </c>
      <c r="P10" s="167"/>
      <c r="Q10" s="171"/>
      <c r="R10" s="155"/>
      <c r="S10" s="167"/>
      <c r="T10" s="167"/>
      <c r="U10" s="167"/>
      <c r="V10" s="172" t="s">
        <v>52</v>
      </c>
      <c r="W10" s="161" t="s">
        <v>46</v>
      </c>
      <c r="X10" s="173" t="s">
        <v>26</v>
      </c>
      <c r="Y10" s="172" t="s">
        <v>52</v>
      </c>
      <c r="Z10" s="161" t="s">
        <v>46</v>
      </c>
      <c r="AA10" s="174" t="s">
        <v>26</v>
      </c>
      <c r="AB10" s="155"/>
      <c r="AC10" s="167"/>
      <c r="AD10" s="167"/>
      <c r="AE10" s="167"/>
      <c r="AF10" s="167"/>
      <c r="AG10" s="153"/>
      <c r="AH10" s="175" t="s">
        <v>53</v>
      </c>
      <c r="AI10" s="176" t="s">
        <v>54</v>
      </c>
      <c r="AJ10" s="177" t="s">
        <v>26</v>
      </c>
      <c r="AK10" s="178" t="s">
        <v>53</v>
      </c>
      <c r="AL10" s="172" t="s">
        <v>54</v>
      </c>
      <c r="AM10" s="177" t="s">
        <v>26</v>
      </c>
      <c r="AN10" s="178" t="s">
        <v>53</v>
      </c>
      <c r="AO10" s="172" t="s">
        <v>54</v>
      </c>
      <c r="AP10" s="177" t="s">
        <v>26</v>
      </c>
      <c r="AQ10" s="179" t="s">
        <v>53</v>
      </c>
      <c r="AR10" s="170" t="s">
        <v>54</v>
      </c>
      <c r="AS10" s="170" t="s">
        <v>26</v>
      </c>
      <c r="AT10" s="167"/>
      <c r="AU10" s="167"/>
      <c r="AV10" s="167"/>
      <c r="AW10" s="36"/>
      <c r="AX10" s="40" t="s">
        <v>55</v>
      </c>
      <c r="AY10" s="41">
        <v>11</v>
      </c>
      <c r="AZ10" s="42">
        <f>DATE('[1]data faskes19'!D2,AY10,1)</f>
        <v>45231</v>
      </c>
      <c r="BA10" s="42">
        <f>DATE('[1]data faskes19'!D2,AY10+1,0)</f>
        <v>45260</v>
      </c>
      <c r="BB10" s="36"/>
      <c r="BC10" s="43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ht="15.75" thickBot="1">
      <c r="A11" s="44">
        <v>1</v>
      </c>
      <c r="B11" s="45">
        <v>2</v>
      </c>
      <c r="C11" s="46"/>
      <c r="D11" s="47">
        <v>3</v>
      </c>
      <c r="E11" s="48">
        <v>4</v>
      </c>
      <c r="F11" s="49">
        <v>5</v>
      </c>
      <c r="G11" s="49">
        <v>6</v>
      </c>
      <c r="H11" s="50">
        <v>7</v>
      </c>
      <c r="I11" s="49">
        <v>8</v>
      </c>
      <c r="J11" s="49">
        <v>9</v>
      </c>
      <c r="K11" s="51"/>
      <c r="L11" s="52">
        <v>10</v>
      </c>
      <c r="M11" s="48">
        <v>11</v>
      </c>
      <c r="N11" s="53">
        <v>12</v>
      </c>
      <c r="O11" s="49">
        <v>13</v>
      </c>
      <c r="P11" s="48">
        <v>14</v>
      </c>
      <c r="Q11" s="53">
        <v>15</v>
      </c>
      <c r="R11" s="49">
        <v>16</v>
      </c>
      <c r="S11" s="48">
        <v>17</v>
      </c>
      <c r="T11" s="53">
        <v>18</v>
      </c>
      <c r="U11" s="49">
        <v>19</v>
      </c>
      <c r="V11" s="54">
        <v>20</v>
      </c>
      <c r="W11" s="47">
        <v>21</v>
      </c>
      <c r="X11" s="49">
        <v>22</v>
      </c>
      <c r="Y11" s="48">
        <v>23</v>
      </c>
      <c r="Z11" s="53">
        <v>24</v>
      </c>
      <c r="AA11" s="49">
        <v>25</v>
      </c>
      <c r="AB11" s="48">
        <v>26</v>
      </c>
      <c r="AC11" s="53">
        <v>27</v>
      </c>
      <c r="AD11" s="49">
        <v>28</v>
      </c>
      <c r="AE11" s="48">
        <v>29</v>
      </c>
      <c r="AF11" s="53">
        <v>30</v>
      </c>
      <c r="AG11" s="49">
        <v>31</v>
      </c>
      <c r="AH11" s="48">
        <v>32</v>
      </c>
      <c r="AI11" s="53">
        <v>33</v>
      </c>
      <c r="AJ11" s="49">
        <v>34</v>
      </c>
      <c r="AK11" s="48">
        <v>35</v>
      </c>
      <c r="AL11" s="53">
        <v>36</v>
      </c>
      <c r="AM11" s="49">
        <v>37</v>
      </c>
      <c r="AN11" s="48">
        <v>38</v>
      </c>
      <c r="AO11" s="53">
        <v>39</v>
      </c>
      <c r="AP11" s="49">
        <v>40</v>
      </c>
      <c r="AQ11" s="48">
        <v>41</v>
      </c>
      <c r="AR11" s="53">
        <v>42</v>
      </c>
      <c r="AS11" s="49">
        <v>43</v>
      </c>
      <c r="AT11" s="48">
        <v>44</v>
      </c>
      <c r="AU11" s="53">
        <v>45</v>
      </c>
      <c r="AV11" s="49">
        <v>46</v>
      </c>
      <c r="AW11" s="27"/>
      <c r="AX11" s="55" t="s">
        <v>56</v>
      </c>
      <c r="AY11" s="56"/>
      <c r="AZ11" s="57">
        <f>DATE('[1]data faskes19'!D2-1,AY10,1)</f>
        <v>44866</v>
      </c>
      <c r="BA11" s="57">
        <f>DATE('[1]data faskes19'!D2-1,AY10+3,1)</f>
        <v>44958</v>
      </c>
      <c r="BB11" s="56"/>
      <c r="BC11" s="58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>
      <c r="A12" s="59">
        <v>1</v>
      </c>
      <c r="B12" s="60" t="str">
        <f>'[1]data faskes19'!B10</f>
        <v>ARJOWINANGUN - 3573031011</v>
      </c>
      <c r="C12" s="61"/>
      <c r="D12" s="62">
        <f>'[1]data faskes19'!E10</f>
        <v>183</v>
      </c>
      <c r="E12" s="59">
        <f>COUNTIFS('[1]Form 3E'!$C$15:$C$1702,"&gt;="&amp;$AZ$10,'[1]Form 3E'!$C$15:$C$1702,"&lt;="&amp;$BA$10,'[1]Form 3E'!$O$15:$O$1702,"R",'[1]Form 3E'!$H$15:$H$1702,B12)</f>
        <v>0</v>
      </c>
      <c r="F12" s="59">
        <f>COUNTIFS('[1]Form 3E'!$C$15:$C$1702,"&gt;="&amp;$AZ$10,'[1]Form 3E'!$C$15:$C$1702,"&lt;="&amp;$BA$10,'[1]Form 3E'!$O$15:$O$1702,"NR",'[1]Form 3E'!$H$15:$H$1702,B12)</f>
        <v>17</v>
      </c>
      <c r="G12" s="59">
        <f t="shared" ref="G12:G16" si="0">SUM(E12:F12)</f>
        <v>17</v>
      </c>
      <c r="H12" s="63">
        <f t="shared" ref="H12:H19" si="1">G12/D12*100</f>
        <v>9.2896174863387984</v>
      </c>
      <c r="I12" s="64">
        <f t="shared" ref="I12:I19" si="2">E12/G12*100</f>
        <v>0</v>
      </c>
      <c r="J12" s="59">
        <f>COUNTIFS('[1]Form 3E'!$C$15:$C$1702,"&gt;="&amp;$AZ$10,'[1]Form 3E'!$C$15:$C$1702,"&lt;="&amp;$BA$10,'[1]Form 3E'!$O$15:$O$1702,"R",'[1]Form 3E'!$T$15:$T$1702,"Y",'[1]Form 3E'!$H$15:$H$1702,B12)</f>
        <v>0</v>
      </c>
      <c r="K12" s="65"/>
      <c r="L12" s="63" t="e">
        <f t="shared" ref="L12:L19" si="3">J12/E12*100</f>
        <v>#DIV/0!</v>
      </c>
      <c r="M12" s="66">
        <f>'[1]data faskes19'!Q10</f>
        <v>0</v>
      </c>
      <c r="N12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3E'!$H$15:$H$1702,B12)</f>
        <v>0</v>
      </c>
      <c r="O12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3E'!$H$15:$H$1702,B12)</f>
        <v>0</v>
      </c>
      <c r="P12" s="68">
        <f t="shared" ref="P12:P19" si="4">SUM(N12:O12)</f>
        <v>0</v>
      </c>
      <c r="Q12" s="69" t="e">
        <f t="shared" ref="Q12:Q19" si="5">P12/M12*100</f>
        <v>#DIV/0!</v>
      </c>
      <c r="R12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3E'!$H$15:$H$1702,B12)</f>
        <v>0</v>
      </c>
      <c r="S12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3E'!$H$15:$H$1702,B12)</f>
        <v>0</v>
      </c>
      <c r="T12" s="68">
        <f t="shared" ref="T12:T19" si="6">SUM(R12:S12)</f>
        <v>0</v>
      </c>
      <c r="U12" s="70" t="e">
        <f t="shared" ref="U12:U19" si="7">T12/P12*100</f>
        <v>#DIV/0!</v>
      </c>
      <c r="V12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3E'!$H$15:$H$1702,B12)</f>
        <v>0</v>
      </c>
      <c r="W12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3E'!$H$15:$H$1702,B12)</f>
        <v>0</v>
      </c>
      <c r="X12" s="71">
        <f t="shared" ref="X12:X19" si="8">SUM(V12:W12)</f>
        <v>0</v>
      </c>
      <c r="Y12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3E'!$H$15:$H$1702,B12)</f>
        <v>0</v>
      </c>
      <c r="Z12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3E'!$H$15:$H$1702,B12)</f>
        <v>0</v>
      </c>
      <c r="AA12" s="72">
        <f t="shared" ref="AA12:AA19" si="9">SUM(Y12:Z12)</f>
        <v>0</v>
      </c>
      <c r="AB12" s="73">
        <f t="shared" ref="AB12:AB19" si="10">X12+AA12</f>
        <v>0</v>
      </c>
      <c r="AC12" s="70" t="e">
        <f t="shared" ref="AC12:AC19" si="11">AB12/P12*100</f>
        <v>#DIV/0!</v>
      </c>
      <c r="AD12" s="68">
        <f>COUNTIFS('[1]Form 3E'!$Z$15:$Z$1702,"&gt;="&amp;$AZ$11,'[1]Form 3E'!$Z$15:$Z$1702,"&lt;="&amp;$BA$11,'[1]Form 3E'!$C$15:$C$1702,"&gt;="&amp;$AX$9,'[1]Form 3E'!$C$15:$C$1702,"&lt;="&amp;$AY$9,'[1]Form 3E'!$H$15:$H$1702,B12)</f>
        <v>0</v>
      </c>
      <c r="AE12" s="68">
        <f>COUNTIFS('[1]Form 3E'!$Z$15:$Z$1702,"&gt;="&amp;$AZ$11,'[1]Form 3E'!$Z$15:$Z$1702,"&lt;="&amp;$BA$11,'[1]Form 3E'!$C$15:$C$1702,"&gt;="&amp;$AZ$9,'[1]Form 3E'!$C$15:$C$1702,"&lt;="&amp;$BA$9,'[1]Form 3E'!$H$15:$H$1702,B12)</f>
        <v>2</v>
      </c>
      <c r="AF12" s="68">
        <f>COUNTIFS('[1]Form 3E'!$Z$15:$Z$1702,"&gt;="&amp;$AZ$11,'[1]Form 3E'!$Z$15:$Z$1702,"&lt;="&amp;$BA$11,'[1]Form 3E'!$C$15:$C$1702,"&gt;="&amp;$BB$9,'[1]Form 3E'!$C$15:$C$1702,"&lt;="&amp;$BC$9,'[1]Form 3E'!$H$15:$H$1702,B12)</f>
        <v>0</v>
      </c>
      <c r="AG12" s="71">
        <f t="shared" ref="AG12:AG19" si="12">SUM(AD12:AF12)</f>
        <v>2</v>
      </c>
      <c r="AH12" s="68">
        <f>COUNTIFS('[1]Form 3E'!$AR$15:$AR$1702,"&gt;="&amp;$AZ$10,'[1]Form 3E'!$AR$15:$AR$1702,"&lt;="&amp;$BA$10,'[1]Form 3E'!$C$15:$C$1702,"&gt;="&amp;$AX$9,'[1]Form 3E'!$C$15:$C$1702,"&lt;="&amp;$AY$9,'[1]Form 3E'!$AS$15:$AS$1702,"R",'[1]Form 3E'!$H$15:$H$1702,B12)</f>
        <v>0</v>
      </c>
      <c r="AI12" s="68">
        <f>COUNTIFS('[1]Form 3E'!$AR$15:$AR$1702,"&gt;="&amp;$AZ$10,'[1]Form 3E'!$AR$15:$AR$1702,"&lt;="&amp;$BA$10,'[1]Form 3E'!$C$15:$C$1702,"&gt;="&amp;$AX$9,'[1]Form 3E'!$C$15:$C$1702,"&lt;="&amp;$AY$9,'[1]Form 3E'!$AS$15:$AS$1702,"NR",'[1]Form 3E'!$H$15:$H$1702,B12)</f>
        <v>0</v>
      </c>
      <c r="AJ12" s="72">
        <f t="shared" ref="AJ12:AJ19" si="13">SUM(AH12:AI12)</f>
        <v>0</v>
      </c>
      <c r="AK12" s="68">
        <f>COUNTIFS('[1]Form 3E'!$AR$15:$AR$1702,"&gt;="&amp;$AZ$10,'[1]Form 3E'!$AR$15:$AR$1702,"&lt;="&amp;$BA$10,'[1]Form 3E'!$C$15:$C$1702,"&gt;="&amp;$AZ$9,'[1]Form 3E'!$C$15:$C$1702,"&lt;="&amp;$BA$9,'[1]Form 3E'!$AS$15:$AS$1702,"R",'[1]Form 3E'!$H$15:$H$1702,B12)</f>
        <v>0</v>
      </c>
      <c r="AL12" s="68">
        <f>COUNTIFS('[1]Form 3E'!$AR$15:$AR$1702,"&gt;="&amp;$AZ$10,'[1]Form 3E'!$AR$15:$AR$1702,"&lt;="&amp;$BA$10,'[1]Form 3E'!$C$15:$C$1702,"&gt;="&amp;$AZ$9,'[1]Form 3E'!$C$15:$C$1702,"&lt;="&amp;$BA$9,'[1]Form 3E'!$AS$15:$AS$1702,"NR",'[1]Form 3E'!$H$15:$H$1702,B12)</f>
        <v>0</v>
      </c>
      <c r="AM12" s="72">
        <f t="shared" ref="AM12:AM19" si="14">SUM(AK12:AL12)</f>
        <v>0</v>
      </c>
      <c r="AN12" s="68">
        <f>COUNTIFS('[1]Form 3E'!$AR$15:$AR$1702,"&gt;="&amp;$AZ$10,'[1]Form 3E'!$AR$15:$AR$1702,"&lt;="&amp;$BA$10,'[1]Form 3E'!$C$15:$C$1702,"&gt;="&amp;$BB$9,'[1]Form 3E'!$C$15:$C$1702,"&lt;="&amp;$BC$9,'[1]Form 3E'!$AS$15:$AS$1702,"R",'[1]Form 3E'!$H$15:$H$1702,B12)</f>
        <v>0</v>
      </c>
      <c r="AO12" s="68">
        <f>COUNTIFS('[1]Form 3E'!$AR$15:$AR$1702,"&gt;="&amp;$AZ$10,'[1]Form 3E'!$AR$15:$AR$1702,"&lt;="&amp;$BA$10,'[1]Form 3E'!$C$15:$C$1702,"&gt;="&amp;$BB$9,'[1]Form 3E'!$C$15:$C$1702,"&lt;="&amp;$BC$9,'[1]Form 3E'!$AS$15:$AS$1702,"NR",'[1]Form 3E'!$H$15:$H$1702,B12)</f>
        <v>0</v>
      </c>
      <c r="AP12" s="72">
        <f t="shared" ref="AP12:AP19" si="15">SUM(AN12:AO12)</f>
        <v>0</v>
      </c>
      <c r="AQ12" s="73">
        <f t="shared" ref="AQ12:AR15" si="16">AH12+AK12+AN12</f>
        <v>0</v>
      </c>
      <c r="AR12" s="68">
        <f t="shared" si="16"/>
        <v>0</v>
      </c>
      <c r="AS12" s="68">
        <f t="shared" ref="AS12:AS19" si="17">SUM(AQ12:AR12)</f>
        <v>0</v>
      </c>
      <c r="AT12" s="74">
        <f t="shared" ref="AT12:AT19" si="18">AS12/AG12*100</f>
        <v>0</v>
      </c>
      <c r="AU12" s="64" t="e">
        <f t="shared" ref="AU12:AU19" si="19">AQ12/AS12*100</f>
        <v>#DIV/0!</v>
      </c>
      <c r="AV12" s="68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>
      <c r="A13" s="59">
        <v>2</v>
      </c>
      <c r="B13" s="60" t="str">
        <f>'[1]data faskes19'!B11</f>
        <v>BUMIAYU - 3573031003</v>
      </c>
      <c r="C13" s="61"/>
      <c r="D13" s="62">
        <f>'[1]data faskes19'!E11</f>
        <v>275</v>
      </c>
      <c r="E13" s="59">
        <f>COUNTIFS('[1]Form 3E'!$C$15:$C$1702,"&gt;="&amp;$AZ$10,'[1]Form 3E'!$C$15:$C$1702,"&lt;="&amp;$BA$10,'[1]Form 3E'!$O$15:$O$1702,"R",'[1]Form 3E'!$H$15:$H$1702,B13)</f>
        <v>0</v>
      </c>
      <c r="F13" s="59">
        <f>COUNTIFS('[1]Form 3E'!$C$15:$C$1702,"&gt;="&amp;$AZ$10,'[1]Form 3E'!$C$15:$C$1702,"&lt;="&amp;$BA$10,'[1]Form 3E'!$O$15:$O$1702,"NR",'[1]Form 3E'!$H$15:$H$1702,B13)</f>
        <v>20</v>
      </c>
      <c r="G13" s="59">
        <f t="shared" si="0"/>
        <v>20</v>
      </c>
      <c r="H13" s="63">
        <f t="shared" si="1"/>
        <v>7.2727272727272725</v>
      </c>
      <c r="I13" s="64">
        <f t="shared" si="2"/>
        <v>0</v>
      </c>
      <c r="J13" s="59">
        <f>COUNTIFS('[1]Form 3E'!$C$15:$C$1702,"&gt;="&amp;$AZ$10,'[1]Form 3E'!$C$15:$C$1702,"&lt;="&amp;$BA$10,'[1]Form 3E'!$O$15:$O$1702,"R",'[1]Form 3E'!$T$15:$T$1702,"Y",'[1]Form 3E'!$H$15:$H$1702,B13)</f>
        <v>0</v>
      </c>
      <c r="K13" s="65"/>
      <c r="L13" s="63" t="e">
        <f t="shared" si="3"/>
        <v>#DIV/0!</v>
      </c>
      <c r="M13" s="66">
        <f>'[1]data faskes19'!Q11</f>
        <v>0</v>
      </c>
      <c r="N13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3E'!$H$15:$H$1702,B13)</f>
        <v>0</v>
      </c>
      <c r="O13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3E'!$H$15:$H$1702,B13)</f>
        <v>0</v>
      </c>
      <c r="P13" s="68">
        <f t="shared" si="4"/>
        <v>0</v>
      </c>
      <c r="Q13" s="69" t="e">
        <f t="shared" si="5"/>
        <v>#DIV/0!</v>
      </c>
      <c r="R13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3E'!$H$15:$H$1702,B13)</f>
        <v>0</v>
      </c>
      <c r="S13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3E'!$H$15:$H$1702,B13)</f>
        <v>0</v>
      </c>
      <c r="T13" s="68">
        <f t="shared" si="6"/>
        <v>0</v>
      </c>
      <c r="U13" s="70" t="e">
        <f t="shared" si="7"/>
        <v>#DIV/0!</v>
      </c>
      <c r="V13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3E'!$H$15:$H$1702,B13)</f>
        <v>0</v>
      </c>
      <c r="W13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3E'!$H$15:$H$1702,B13)</f>
        <v>0</v>
      </c>
      <c r="X13" s="71">
        <f t="shared" si="8"/>
        <v>0</v>
      </c>
      <c r="Y13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3E'!$H$15:$H$1702,B13)</f>
        <v>0</v>
      </c>
      <c r="Z13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3E'!$H$15:$H$1702,B13)</f>
        <v>0</v>
      </c>
      <c r="AA13" s="72">
        <f t="shared" si="9"/>
        <v>0</v>
      </c>
      <c r="AB13" s="73">
        <f t="shared" si="10"/>
        <v>0</v>
      </c>
      <c r="AC13" s="70" t="e">
        <f t="shared" si="11"/>
        <v>#DIV/0!</v>
      </c>
      <c r="AD13" s="68">
        <f>COUNTIFS('[1]Form 3E'!$Z$15:$Z$1702,"&gt;="&amp;$AZ$11,'[1]Form 3E'!$Z$15:$Z$1702,"&lt;="&amp;$BA$11,'[1]Form 3E'!$C$15:$C$1702,"&gt;="&amp;$AX$9,'[1]Form 3E'!$C$15:$C$1702,"&lt;="&amp;$AY$9,'[1]Form 3E'!$H$15:$H$1702,B13)</f>
        <v>0</v>
      </c>
      <c r="AE13" s="68">
        <f>COUNTIFS('[1]Form 3E'!$Z$15:$Z$1702,"&gt;="&amp;$AZ$11,'[1]Form 3E'!$Z$15:$Z$1702,"&lt;="&amp;$BA$11,'[1]Form 3E'!$C$15:$C$1702,"&gt;="&amp;$AZ$9,'[1]Form 3E'!$C$15:$C$1702,"&lt;="&amp;$BA$9,'[1]Form 3E'!$H$15:$H$1702,B13)</f>
        <v>0</v>
      </c>
      <c r="AF13" s="68">
        <f>COUNTIFS('[1]Form 3E'!$Z$15:$Z$1702,"&gt;="&amp;$AZ$11,'[1]Form 3E'!$Z$15:$Z$1702,"&lt;="&amp;$BA$11,'[1]Form 3E'!$C$15:$C$1702,"&gt;="&amp;$BB$9,'[1]Form 3E'!$C$15:$C$1702,"&lt;="&amp;$BC$9,'[1]Form 3E'!$H$15:$H$1702,B13)</f>
        <v>0</v>
      </c>
      <c r="AG13" s="71">
        <f t="shared" si="12"/>
        <v>0</v>
      </c>
      <c r="AH13" s="68">
        <f>COUNTIFS('[1]Form 3E'!$AR$15:$AR$1702,"&gt;="&amp;$AZ$10,'[1]Form 3E'!$AR$15:$AR$1702,"&lt;="&amp;$BA$10,'[1]Form 3E'!$C$15:$C$1702,"&gt;="&amp;$AX$9,'[1]Form 3E'!$C$15:$C$1702,"&lt;="&amp;$AY$9,'[1]Form 3E'!$AS$15:$AS$1702,"R",'[1]Form 3E'!$H$15:$H$1702,B13)</f>
        <v>0</v>
      </c>
      <c r="AI13" s="68">
        <f>COUNTIFS('[1]Form 3E'!$AR$15:$AR$1702,"&gt;="&amp;$AZ$10,'[1]Form 3E'!$AR$15:$AR$1702,"&lt;="&amp;$BA$10,'[1]Form 3E'!$C$15:$C$1702,"&gt;="&amp;$AX$9,'[1]Form 3E'!$C$15:$C$1702,"&lt;="&amp;$AY$9,'[1]Form 3E'!$AS$15:$AS$1702,"NR",'[1]Form 3E'!$H$15:$H$1702,B13)</f>
        <v>0</v>
      </c>
      <c r="AJ13" s="72">
        <f t="shared" si="13"/>
        <v>0</v>
      </c>
      <c r="AK13" s="68">
        <f>COUNTIFS('[1]Form 3E'!$AR$15:$AR$1702,"&gt;="&amp;$AZ$10,'[1]Form 3E'!$AR$15:$AR$1702,"&lt;="&amp;$BA$10,'[1]Form 3E'!$C$15:$C$1702,"&gt;="&amp;$AZ$9,'[1]Form 3E'!$C$15:$C$1702,"&lt;="&amp;$BA$9,'[1]Form 3E'!$AS$15:$AS$1702,"R",'[1]Form 3E'!$H$15:$H$1702,B13)</f>
        <v>0</v>
      </c>
      <c r="AL13" s="68">
        <f>COUNTIFS('[1]Form 3E'!$AR$15:$AR$1702,"&gt;="&amp;$AZ$10,'[1]Form 3E'!$AR$15:$AR$1702,"&lt;="&amp;$BA$10,'[1]Form 3E'!$C$15:$C$1702,"&gt;="&amp;$AZ$9,'[1]Form 3E'!$C$15:$C$1702,"&lt;="&amp;$BA$9,'[1]Form 3E'!$AS$15:$AS$1702,"NR",'[1]Form 3E'!$H$15:$H$1702,B13)</f>
        <v>0</v>
      </c>
      <c r="AM13" s="72">
        <f t="shared" si="14"/>
        <v>0</v>
      </c>
      <c r="AN13" s="68">
        <f>COUNTIFS('[1]Form 3E'!$AR$15:$AR$1702,"&gt;="&amp;$AZ$10,'[1]Form 3E'!$AR$15:$AR$1702,"&lt;="&amp;$BA$10,'[1]Form 3E'!$C$15:$C$1702,"&gt;="&amp;$BB$9,'[1]Form 3E'!$C$15:$C$1702,"&lt;="&amp;$BC$9,'[1]Form 3E'!$AS$15:$AS$1702,"R",'[1]Form 3E'!$H$15:$H$1702,B13)</f>
        <v>0</v>
      </c>
      <c r="AO13" s="68">
        <f>COUNTIFS('[1]Form 3E'!$AR$15:$AR$1702,"&gt;="&amp;$AZ$10,'[1]Form 3E'!$AR$15:$AR$1702,"&lt;="&amp;$BA$10,'[1]Form 3E'!$C$15:$C$1702,"&gt;="&amp;$BB$9,'[1]Form 3E'!$C$15:$C$1702,"&lt;="&amp;$BC$9,'[1]Form 3E'!$AS$15:$AS$1702,"NR",'[1]Form 3E'!$H$15:$H$1702,B13)</f>
        <v>0</v>
      </c>
      <c r="AP13" s="72">
        <f t="shared" si="15"/>
        <v>0</v>
      </c>
      <c r="AQ13" s="73">
        <f t="shared" si="16"/>
        <v>0</v>
      </c>
      <c r="AR13" s="68">
        <f t="shared" si="16"/>
        <v>0</v>
      </c>
      <c r="AS13" s="68">
        <f t="shared" si="17"/>
        <v>0</v>
      </c>
      <c r="AT13" s="74" t="e">
        <f t="shared" si="18"/>
        <v>#DIV/0!</v>
      </c>
      <c r="AU13" s="64" t="e">
        <f t="shared" si="19"/>
        <v>#DIV/0!</v>
      </c>
      <c r="AV13" s="68"/>
      <c r="AW13" s="27"/>
      <c r="AX13" s="27"/>
      <c r="AY13" s="27"/>
      <c r="AZ13" s="75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>
      <c r="A14" s="59">
        <v>3</v>
      </c>
      <c r="B14" s="60" t="str">
        <f>'[1]data faskes19'!B12</f>
        <v>MERGOSONO - 3573031002</v>
      </c>
      <c r="C14" s="61"/>
      <c r="D14" s="62">
        <f>'[1]data faskes19'!E12</f>
        <v>268</v>
      </c>
      <c r="E14" s="59">
        <f>COUNTIFS('[1]Form 3E'!$C$15:$C$1702,"&gt;="&amp;$AZ$10,'[1]Form 3E'!$C$15:$C$1702,"&lt;="&amp;$BA$10,'[1]Form 3E'!$O$15:$O$1702,"R",'[1]Form 3E'!$H$15:$H$1702,B14)</f>
        <v>0</v>
      </c>
      <c r="F14" s="59">
        <f>COUNTIFS('[1]Form 3E'!$C$15:$C$1702,"&gt;="&amp;$AZ$10,'[1]Form 3E'!$C$15:$C$1702,"&lt;="&amp;$BA$10,'[1]Form 3E'!$O$15:$O$1702,"NR",'[1]Form 3E'!$H$15:$H$1702,B14)</f>
        <v>4</v>
      </c>
      <c r="G14" s="59">
        <f t="shared" si="0"/>
        <v>4</v>
      </c>
      <c r="H14" s="63">
        <f t="shared" si="1"/>
        <v>1.4925373134328357</v>
      </c>
      <c r="I14" s="64">
        <f t="shared" si="2"/>
        <v>0</v>
      </c>
      <c r="J14" s="59">
        <f>COUNTIFS('[1]Form 3E'!$C$15:$C$1702,"&gt;="&amp;$AZ$10,'[1]Form 3E'!$C$15:$C$1702,"&lt;="&amp;$BA$10,'[1]Form 3E'!$O$15:$O$1702,"R",'[1]Form 3E'!$T$15:$T$1702,"Y",'[1]Form 3E'!$H$15:$H$1702,B14)</f>
        <v>0</v>
      </c>
      <c r="K14" s="65"/>
      <c r="L14" s="63" t="e">
        <f t="shared" si="3"/>
        <v>#DIV/0!</v>
      </c>
      <c r="M14" s="66">
        <f>'[1]data faskes19'!Q12</f>
        <v>0</v>
      </c>
      <c r="N14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3E'!$H$15:$H$1702,B14)</f>
        <v>0</v>
      </c>
      <c r="O14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3E'!$H$15:$H$1702,B14)</f>
        <v>1</v>
      </c>
      <c r="P14" s="68">
        <f t="shared" si="4"/>
        <v>1</v>
      </c>
      <c r="Q14" s="69" t="e">
        <f t="shared" si="5"/>
        <v>#DIV/0!</v>
      </c>
      <c r="R14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3E'!$H$15:$H$1702,B14)</f>
        <v>0</v>
      </c>
      <c r="S14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3E'!$H$15:$H$1702,B14)</f>
        <v>1</v>
      </c>
      <c r="T14" s="68">
        <f t="shared" si="6"/>
        <v>1</v>
      </c>
      <c r="U14" s="70">
        <f t="shared" si="7"/>
        <v>100</v>
      </c>
      <c r="V14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3E'!$H$15:$H$1702,B14)</f>
        <v>0</v>
      </c>
      <c r="W14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3E'!$H$15:$H$1702,B14)</f>
        <v>1</v>
      </c>
      <c r="X14" s="71">
        <f t="shared" si="8"/>
        <v>1</v>
      </c>
      <c r="Y14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3E'!$H$15:$H$1702,B14)</f>
        <v>0</v>
      </c>
      <c r="Z14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3E'!$H$15:$H$1702,B14)</f>
        <v>0</v>
      </c>
      <c r="AA14" s="72">
        <f t="shared" si="9"/>
        <v>0</v>
      </c>
      <c r="AB14" s="73">
        <f t="shared" si="10"/>
        <v>1</v>
      </c>
      <c r="AC14" s="70">
        <f t="shared" si="11"/>
        <v>100</v>
      </c>
      <c r="AD14" s="68">
        <f>COUNTIFS('[1]Form 3E'!$Z$15:$Z$1702,"&gt;="&amp;$AZ$11,'[1]Form 3E'!$Z$15:$Z$1702,"&lt;="&amp;$BA$11,'[1]Form 3E'!$C$15:$C$1702,"&gt;="&amp;$AX$9,'[1]Form 3E'!$C$15:$C$1702,"&lt;="&amp;$AY$9,'[1]Form 3E'!$H$15:$H$1702,B14)</f>
        <v>0</v>
      </c>
      <c r="AE14" s="68">
        <f>COUNTIFS('[1]Form 3E'!$Z$15:$Z$1702,"&gt;="&amp;$AZ$11,'[1]Form 3E'!$Z$15:$Z$1702,"&lt;="&amp;$BA$11,'[1]Form 3E'!$C$15:$C$1702,"&gt;="&amp;$AZ$9,'[1]Form 3E'!$C$15:$C$1702,"&lt;="&amp;$BA$9,'[1]Form 3E'!$H$15:$H$1702,B14)</f>
        <v>0</v>
      </c>
      <c r="AF14" s="68">
        <f>COUNTIFS('[1]Form 3E'!$Z$15:$Z$1702,"&gt;="&amp;$AZ$11,'[1]Form 3E'!$Z$15:$Z$1702,"&lt;="&amp;$BA$11,'[1]Form 3E'!$C$15:$C$1702,"&gt;="&amp;$BB$9,'[1]Form 3E'!$C$15:$C$1702,"&lt;="&amp;$BC$9,'[1]Form 3E'!$H$15:$H$1702,B14)</f>
        <v>0</v>
      </c>
      <c r="AG14" s="71">
        <f t="shared" si="12"/>
        <v>0</v>
      </c>
      <c r="AH14" s="68">
        <f>COUNTIFS('[1]Form 3E'!$AR$15:$AR$1702,"&gt;="&amp;$AZ$10,'[1]Form 3E'!$AR$15:$AR$1702,"&lt;="&amp;$BA$10,'[1]Form 3E'!$C$15:$C$1702,"&gt;="&amp;$AX$9,'[1]Form 3E'!$C$15:$C$1702,"&lt;="&amp;$AY$9,'[1]Form 3E'!$AS$15:$AS$1702,"R",'[1]Form 3E'!$H$15:$H$1702,B14)</f>
        <v>0</v>
      </c>
      <c r="AI14" s="68">
        <f>COUNTIFS('[1]Form 3E'!$AR$15:$AR$1702,"&gt;="&amp;$AZ$10,'[1]Form 3E'!$AR$15:$AR$1702,"&lt;="&amp;$BA$10,'[1]Form 3E'!$C$15:$C$1702,"&gt;="&amp;$AX$9,'[1]Form 3E'!$C$15:$C$1702,"&lt;="&amp;$AY$9,'[1]Form 3E'!$AS$15:$AS$1702,"NR",'[1]Form 3E'!$H$15:$H$1702,B14)</f>
        <v>0</v>
      </c>
      <c r="AJ14" s="72">
        <f t="shared" si="13"/>
        <v>0</v>
      </c>
      <c r="AK14" s="68">
        <f>COUNTIFS('[1]Form 3E'!$AR$15:$AR$1702,"&gt;="&amp;$AZ$10,'[1]Form 3E'!$AR$15:$AR$1702,"&lt;="&amp;$BA$10,'[1]Form 3E'!$C$15:$C$1702,"&gt;="&amp;$AZ$9,'[1]Form 3E'!$C$15:$C$1702,"&lt;="&amp;$BA$9,'[1]Form 3E'!$AS$15:$AS$1702,"R",'[1]Form 3E'!$H$15:$H$1702,B14)</f>
        <v>0</v>
      </c>
      <c r="AL14" s="68">
        <f>COUNTIFS('[1]Form 3E'!$AR$15:$AR$1702,"&gt;="&amp;$AZ$10,'[1]Form 3E'!$AR$15:$AR$1702,"&lt;="&amp;$BA$10,'[1]Form 3E'!$C$15:$C$1702,"&gt;="&amp;$AZ$9,'[1]Form 3E'!$C$15:$C$1702,"&lt;="&amp;$BA$9,'[1]Form 3E'!$AS$15:$AS$1702,"NR",'[1]Form 3E'!$H$15:$H$1702,B14)</f>
        <v>0</v>
      </c>
      <c r="AM14" s="72">
        <f t="shared" si="14"/>
        <v>0</v>
      </c>
      <c r="AN14" s="68">
        <f>COUNTIFS('[1]Form 3E'!$AR$15:$AR$1702,"&gt;="&amp;$AZ$10,'[1]Form 3E'!$AR$15:$AR$1702,"&lt;="&amp;$BA$10,'[1]Form 3E'!$C$15:$C$1702,"&gt;="&amp;$BB$9,'[1]Form 3E'!$C$15:$C$1702,"&lt;="&amp;$BC$9,'[1]Form 3E'!$AS$15:$AS$1702,"R",'[1]Form 3E'!$H$15:$H$1702,B14)</f>
        <v>0</v>
      </c>
      <c r="AO14" s="68">
        <f>COUNTIFS('[1]Form 3E'!$AR$15:$AR$1702,"&gt;="&amp;$AZ$10,'[1]Form 3E'!$AR$15:$AR$1702,"&lt;="&amp;$BA$10,'[1]Form 3E'!$C$15:$C$1702,"&gt;="&amp;$BB$9,'[1]Form 3E'!$C$15:$C$1702,"&lt;="&amp;$BC$9,'[1]Form 3E'!$AS$15:$AS$1702,"NR",'[1]Form 3E'!$H$15:$H$1702,B14)</f>
        <v>0</v>
      </c>
      <c r="AP14" s="72">
        <f t="shared" si="15"/>
        <v>0</v>
      </c>
      <c r="AQ14" s="73">
        <f t="shared" si="16"/>
        <v>0</v>
      </c>
      <c r="AR14" s="68">
        <f t="shared" si="16"/>
        <v>0</v>
      </c>
      <c r="AS14" s="68">
        <f t="shared" si="17"/>
        <v>0</v>
      </c>
      <c r="AT14" s="74" t="e">
        <f t="shared" si="18"/>
        <v>#DIV/0!</v>
      </c>
      <c r="AU14" s="64" t="e">
        <f t="shared" si="19"/>
        <v>#DIV/0!</v>
      </c>
      <c r="AV14" s="68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>
      <c r="A15" s="59">
        <v>4</v>
      </c>
      <c r="B15" s="60" t="str">
        <f>'[1]data faskes19'!B13</f>
        <v>TLOGOWARU - 3573031012</v>
      </c>
      <c r="C15" s="61"/>
      <c r="D15" s="62">
        <f>'[1]data faskes19'!E13</f>
        <v>94</v>
      </c>
      <c r="E15" s="59">
        <f>COUNTIFS('[1]Form 3E'!$C$15:$C$1702,"&gt;="&amp;$AZ$10,'[1]Form 3E'!$C$15:$C$1702,"&lt;="&amp;$BA$10,'[1]Form 3E'!$O$15:$O$1702,"R",'[1]Form 3E'!$H$15:$H$1702,B15)</f>
        <v>0</v>
      </c>
      <c r="F15" s="59">
        <f>COUNTIFS('[1]Form 3E'!$C$15:$C$1702,"&gt;="&amp;$AZ$10,'[1]Form 3E'!$C$15:$C$1702,"&lt;="&amp;$BA$10,'[1]Form 3E'!$O$15:$O$1702,"NR",'[1]Form 3E'!$H$15:$H$1702,B15)</f>
        <v>7</v>
      </c>
      <c r="G15" s="59">
        <f t="shared" si="0"/>
        <v>7</v>
      </c>
      <c r="H15" s="63">
        <f t="shared" si="1"/>
        <v>7.4468085106382977</v>
      </c>
      <c r="I15" s="64">
        <f t="shared" si="2"/>
        <v>0</v>
      </c>
      <c r="J15" s="59">
        <f>COUNTIFS('[1]Form 3E'!$C$15:$C$1702,"&gt;="&amp;$AZ$10,'[1]Form 3E'!$C$15:$C$1702,"&lt;="&amp;$BA$10,'[1]Form 3E'!$O$15:$O$1702,"R",'[1]Form 3E'!$T$15:$T$1702,"Y",'[1]Form 3E'!$H$15:$H$1702,B15)</f>
        <v>0</v>
      </c>
      <c r="K15" s="65"/>
      <c r="L15" s="63" t="e">
        <f t="shared" si="3"/>
        <v>#DIV/0!</v>
      </c>
      <c r="M15" s="66">
        <f>'[1]data faskes19'!Q13</f>
        <v>0</v>
      </c>
      <c r="N15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3E'!$H$15:$H$1702,B15)</f>
        <v>0</v>
      </c>
      <c r="O15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3E'!$H$15:$H$1702,B15)</f>
        <v>1</v>
      </c>
      <c r="P15" s="68">
        <f t="shared" si="4"/>
        <v>1</v>
      </c>
      <c r="Q15" s="69" t="e">
        <f t="shared" si="5"/>
        <v>#DIV/0!</v>
      </c>
      <c r="R15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3E'!$H$15:$H$1702,B15)</f>
        <v>0</v>
      </c>
      <c r="S15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3E'!$H$15:$H$1702,B15)</f>
        <v>1</v>
      </c>
      <c r="T15" s="68">
        <f t="shared" si="6"/>
        <v>1</v>
      </c>
      <c r="U15" s="70">
        <f t="shared" si="7"/>
        <v>100</v>
      </c>
      <c r="V15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3E'!$H$15:$H$1702,B15)</f>
        <v>0</v>
      </c>
      <c r="W15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3E'!$H$15:$H$1702,B15)</f>
        <v>1</v>
      </c>
      <c r="X15" s="71">
        <f t="shared" si="8"/>
        <v>1</v>
      </c>
      <c r="Y15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3E'!$H$15:$H$1702,B15)</f>
        <v>0</v>
      </c>
      <c r="Z15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3E'!$H$15:$H$1702,B15)</f>
        <v>0</v>
      </c>
      <c r="AA15" s="72">
        <f t="shared" si="9"/>
        <v>0</v>
      </c>
      <c r="AB15" s="73">
        <f t="shared" si="10"/>
        <v>1</v>
      </c>
      <c r="AC15" s="70">
        <f t="shared" si="11"/>
        <v>100</v>
      </c>
      <c r="AD15" s="68">
        <f>COUNTIFS('[1]Form 3E'!$Z$15:$Z$1702,"&gt;="&amp;$AZ$11,'[1]Form 3E'!$Z$15:$Z$1702,"&lt;="&amp;$BA$11,'[1]Form 3E'!$C$15:$C$1702,"&gt;="&amp;$AX$9,'[1]Form 3E'!$C$15:$C$1702,"&lt;="&amp;$AY$9,'[1]Form 3E'!$H$15:$H$1702,B15)</f>
        <v>0</v>
      </c>
      <c r="AE15" s="68">
        <f>COUNTIFS('[1]Form 3E'!$Z$15:$Z$1702,"&gt;="&amp;$AZ$11,'[1]Form 3E'!$Z$15:$Z$1702,"&lt;="&amp;$BA$11,'[1]Form 3E'!$C$15:$C$1702,"&gt;="&amp;$AZ$9,'[1]Form 3E'!$C$15:$C$1702,"&lt;="&amp;$BA$9,'[1]Form 3E'!$H$15:$H$1702,B15)</f>
        <v>0</v>
      </c>
      <c r="AF15" s="68">
        <f>COUNTIFS('[1]Form 3E'!$Z$15:$Z$1702,"&gt;="&amp;$AZ$11,'[1]Form 3E'!$Z$15:$Z$1702,"&lt;="&amp;$BA$11,'[1]Form 3E'!$C$15:$C$1702,"&gt;="&amp;$BB$9,'[1]Form 3E'!$C$15:$C$1702,"&lt;="&amp;$BC$9,'[1]Form 3E'!$H$15:$H$1702,B15)</f>
        <v>0</v>
      </c>
      <c r="AG15" s="71">
        <f t="shared" si="12"/>
        <v>0</v>
      </c>
      <c r="AH15" s="68">
        <f>COUNTIFS('[1]Form 3E'!$AR$15:$AR$1702,"&gt;="&amp;$AZ$10,'[1]Form 3E'!$AR$15:$AR$1702,"&lt;="&amp;$BA$10,'[1]Form 3E'!$C$15:$C$1702,"&gt;="&amp;$AX$9,'[1]Form 3E'!$C$15:$C$1702,"&lt;="&amp;$AY$9,'[1]Form 3E'!$AS$15:$AS$1702,"R",'[1]Form 3E'!$H$15:$H$1702,B15)</f>
        <v>0</v>
      </c>
      <c r="AI15" s="68">
        <f>COUNTIFS('[1]Form 3E'!$AR$15:$AR$1702,"&gt;="&amp;$AZ$10,'[1]Form 3E'!$AR$15:$AR$1702,"&lt;="&amp;$BA$10,'[1]Form 3E'!$C$15:$C$1702,"&gt;="&amp;$AX$9,'[1]Form 3E'!$C$15:$C$1702,"&lt;="&amp;$AY$9,'[1]Form 3E'!$AS$15:$AS$1702,"NR",'[1]Form 3E'!$H$15:$H$1702,B15)</f>
        <v>0</v>
      </c>
      <c r="AJ15" s="72">
        <f t="shared" si="13"/>
        <v>0</v>
      </c>
      <c r="AK15" s="68">
        <f>COUNTIFS('[1]Form 3E'!$AR$15:$AR$1702,"&gt;="&amp;$AZ$10,'[1]Form 3E'!$AR$15:$AR$1702,"&lt;="&amp;$BA$10,'[1]Form 3E'!$C$15:$C$1702,"&gt;="&amp;$AZ$9,'[1]Form 3E'!$C$15:$C$1702,"&lt;="&amp;$BA$9,'[1]Form 3E'!$AS$15:$AS$1702,"R",'[1]Form 3E'!$H$15:$H$1702,B15)</f>
        <v>0</v>
      </c>
      <c r="AL15" s="68">
        <f>COUNTIFS('[1]Form 3E'!$AR$15:$AR$1702,"&gt;="&amp;$AZ$10,'[1]Form 3E'!$AR$15:$AR$1702,"&lt;="&amp;$BA$10,'[1]Form 3E'!$C$15:$C$1702,"&gt;="&amp;$AZ$9,'[1]Form 3E'!$C$15:$C$1702,"&lt;="&amp;$BA$9,'[1]Form 3E'!$AS$15:$AS$1702,"NR",'[1]Form 3E'!$H$15:$H$1702,B15)</f>
        <v>0</v>
      </c>
      <c r="AM15" s="72">
        <f t="shared" si="14"/>
        <v>0</v>
      </c>
      <c r="AN15" s="68">
        <f>COUNTIFS('[1]Form 3E'!$AR$15:$AR$1702,"&gt;="&amp;$AZ$10,'[1]Form 3E'!$AR$15:$AR$1702,"&lt;="&amp;$BA$10,'[1]Form 3E'!$C$15:$C$1702,"&gt;="&amp;$BB$9,'[1]Form 3E'!$C$15:$C$1702,"&lt;="&amp;$BC$9,'[1]Form 3E'!$AS$15:$AS$1702,"R",'[1]Form 3E'!$H$15:$H$1702,B15)</f>
        <v>0</v>
      </c>
      <c r="AO15" s="68">
        <f>COUNTIFS('[1]Form 3E'!$AR$15:$AR$1702,"&gt;="&amp;$AZ$10,'[1]Form 3E'!$AR$15:$AR$1702,"&lt;="&amp;$BA$10,'[1]Form 3E'!$C$15:$C$1702,"&gt;="&amp;$BB$9,'[1]Form 3E'!$C$15:$C$1702,"&lt;="&amp;$BC$9,'[1]Form 3E'!$AS$15:$AS$1702,"NR",'[1]Form 3E'!$H$15:$H$1702,B15)</f>
        <v>0</v>
      </c>
      <c r="AP15" s="72">
        <f t="shared" si="15"/>
        <v>0</v>
      </c>
      <c r="AQ15" s="73">
        <f t="shared" si="16"/>
        <v>0</v>
      </c>
      <c r="AR15" s="68">
        <f t="shared" si="16"/>
        <v>0</v>
      </c>
      <c r="AS15" s="68">
        <f t="shared" si="17"/>
        <v>0</v>
      </c>
      <c r="AT15" s="74" t="e">
        <f t="shared" si="18"/>
        <v>#DIV/0!</v>
      </c>
      <c r="AU15" s="64" t="e">
        <f t="shared" si="19"/>
        <v>#DIV/0!</v>
      </c>
      <c r="AV15" s="68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ht="15.75" customHeight="1">
      <c r="A16" s="76"/>
      <c r="B16" s="77"/>
      <c r="C16" s="78"/>
      <c r="D16" s="79"/>
      <c r="E16" s="76">
        <f>COUNTIFS('[1]Form 3E'!$C$15:$C$1702,"&gt;="&amp;$AZ$10,'[1]Form 3E'!$C$15:$C$1702,"&lt;="&amp;$BA$10,'[1]Form 3E'!$O$15:$O$1702,"R",'[1]Form 3E'!$H$15:$H$1702,B16)</f>
        <v>0</v>
      </c>
      <c r="F16" s="76">
        <f>COUNTIFS('[1]Form 3E'!$C$15:$C$1702,"&gt;="&amp;$AZ$10,'[1]Form 3E'!$C$15:$C$1702,"&lt;="&amp;$BA$10,'[1]Form 3E'!$O$15:$O$1702,"NR",'[1]Form 3E'!$H$15:$H$1702,B16)</f>
        <v>0</v>
      </c>
      <c r="G16" s="76">
        <f t="shared" si="0"/>
        <v>0</v>
      </c>
      <c r="H16" s="80" t="e">
        <f t="shared" si="1"/>
        <v>#DIV/0!</v>
      </c>
      <c r="I16" s="81" t="e">
        <f t="shared" si="2"/>
        <v>#DIV/0!</v>
      </c>
      <c r="J16" s="76">
        <f>COUNTIFS('[1]Form 3E'!$C$15:$C$1702,"&gt;="&amp;$AZ$10,'[1]Form 3E'!$C$15:$C$1702,"&lt;="&amp;$BA$10,'[1]Form 3E'!$O$15:$O$1702,"R",'[1]Form 3E'!$T$15:$T$1702,"Y",'[1]Form 3E'!$H$15:$H$1702,B16)</f>
        <v>0</v>
      </c>
      <c r="K16" s="77"/>
      <c r="L16" s="80" t="e">
        <f t="shared" si="3"/>
        <v>#DIV/0!</v>
      </c>
      <c r="M16" s="82"/>
      <c r="N16" s="83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3E'!$H$15:$H$1702,B16)</f>
        <v>0</v>
      </c>
      <c r="O16" s="83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3E'!$H$15:$H$1702,B16)</f>
        <v>0</v>
      </c>
      <c r="P16" s="84">
        <f t="shared" si="4"/>
        <v>0</v>
      </c>
      <c r="Q16" s="85" t="e">
        <f t="shared" si="5"/>
        <v>#DIV/0!</v>
      </c>
      <c r="R16" s="83">
        <f>COUNTIFS('[1]Form 3E'!$Z$15:$Z$1702,"&gt;="&amp;$AZ$10,'[1]Form 3E'!$Z$15:$Z$1702,"&lt;="&amp;$BA$10,'[1]Form 3E'!$C$15:$C$1702,"&gt;="&amp;$AZ$9,'[1]Form 3E'!$C$15:$C$1702,"&lt;="&amp;$BA$9,'[1]Form 3E'!$AM$15:$AM$1702,"*&lt; 24 Jam",'[1]Form 3E'!$H$15:$H$1702,B16)</f>
        <v>0</v>
      </c>
      <c r="S16" s="83">
        <f>COUNTIFS('[1]Form 3E'!$Z$15:$Z$1702,"&gt;="&amp;$AZ$10,'[1]Form 3E'!$Z$15:$Z$1702,"&lt;="&amp;$BA$10,'[1]Form 3E'!$C$15:$C$1702,"&gt;="&amp;$BB$9,'[1]Form 3E'!$C$15:$C$1702,"&lt;="&amp;$BC$9,'[1]Form 3E'!$AM$15:$AM$1702,"*&lt; 24 Jam",'[1]Form 3E'!$H$15:$H$1702,B16)</f>
        <v>0</v>
      </c>
      <c r="T16" s="84">
        <f t="shared" si="6"/>
        <v>0</v>
      </c>
      <c r="U16" s="86" t="e">
        <f t="shared" si="7"/>
        <v>#DIV/0!</v>
      </c>
      <c r="V16" s="83">
        <f>COUNTIFS('[1]Form 3E'!$Z$15:$Z$1702,"&gt;="&amp;$AZ$10,'[1]Form 3E'!$Z$15:$Z$1702,"&lt;="&amp;$BA$10,'[1]Form 3E'!$C$15:$C$1702,"&gt;="&amp;$AZ$9,'[1]Form 3E'!$C$15:$C$1702,"&lt;="&amp;$BA$9,'[1]Form 3E'!$AN$15:$AN$1702,"*&lt; 24 Jam",'[1]Form 3E'!$H$15:$H$1702,B16)</f>
        <v>0</v>
      </c>
      <c r="W16" s="83">
        <f>COUNTIFS('[1]Form 3E'!$Z$15:$Z$1702,"&gt;="&amp;$AZ$10,'[1]Form 3E'!$Z$15:$Z$1702,"&lt;="&amp;$BA$10,'[1]Form 3E'!$C$15:$C$1702,"&gt;="&amp;$BB$9,'[1]Form 3E'!$C$15:$C$1702,"&lt;="&amp;$BC$9,'[1]Form 3E'!$AN$15:$AN$1702,"*&lt; 24 Jam",'[1]Form 3E'!$H$15:$H$1702,B16)</f>
        <v>0</v>
      </c>
      <c r="X16" s="87">
        <f t="shared" si="8"/>
        <v>0</v>
      </c>
      <c r="Y16" s="83">
        <f>COUNTIFS('[1]Form 3E'!$Z$15:$Z$1702,"&gt;="&amp;$AZ$10,'[1]Form 3E'!$Z$15:$Z$1702,"&lt;="&amp;$BA$10,'[1]Form 3E'!$C$15:$C$1702,"&gt;="&amp;$AZ$9,'[1]Form 3E'!$C$15:$C$1702,"&lt;="&amp;$BA$9,'[1]Form 3E'!$AN$15:$AN$1702,"*≥24 Jam",'[1]Form 3E'!$H$15:$H$1702,B16)</f>
        <v>0</v>
      </c>
      <c r="Z16" s="83">
        <f>COUNTIFS('[1]Form 3E'!$Z$15:$Z$1702,"&gt;="&amp;$AZ$10,'[1]Form 3E'!$Z$15:$Z$1702,"&lt;="&amp;$BA$10,'[1]Form 3E'!$C$15:$C$1702,"&gt;="&amp;$BB$9,'[1]Form 3E'!$C$15:$C$1702,"&lt;="&amp;$BC$9,'[1]Form 3E'!$AN$15:$AN$1702,"*≥24 Jam",'[1]Form 3E'!$H$15:$H$1702,B16)</f>
        <v>0</v>
      </c>
      <c r="AA16" s="88">
        <f t="shared" si="9"/>
        <v>0</v>
      </c>
      <c r="AB16" s="89">
        <f t="shared" si="10"/>
        <v>0</v>
      </c>
      <c r="AC16" s="86" t="e">
        <f t="shared" si="11"/>
        <v>#DIV/0!</v>
      </c>
      <c r="AD16" s="84">
        <f>COUNTIFS('[1]Form 3E'!$Z$15:$Z$1702,"&gt;="&amp;$AZ$11,'[1]Form 3E'!$Z$15:$Z$1702,"&lt;="&amp;$BA$11,'[1]Form 3E'!$C$15:$C$1702,"&gt;="&amp;$AX$9,'[1]Form 3E'!$C$15:$C$1702,"&lt;="&amp;$AY$9,'[1]Form 3E'!$H$15:$H$1702,B16)</f>
        <v>0</v>
      </c>
      <c r="AE16" s="84">
        <f>COUNTIFS('[1]Form 3E'!$Z$15:$Z$1702,"&gt;="&amp;$AZ$11,'[1]Form 3E'!$Z$15:$Z$1702,"&lt;="&amp;$BA$11,'[1]Form 3E'!$C$15:$C$1702,"&gt;="&amp;$AZ$9,'[1]Form 3E'!$C$15:$C$1702,"&lt;="&amp;$BA$9,'[1]Form 3E'!$H$15:$H$1702,B16)</f>
        <v>0</v>
      </c>
      <c r="AF16" s="84">
        <f>COUNTIFS('[1]Form 3E'!$Z$15:$Z$1702,"&gt;="&amp;$AZ$11,'[1]Form 3E'!$Z$15:$Z$1702,"&lt;="&amp;$BA$11,'[1]Form 3E'!$C$15:$C$1702,"&gt;="&amp;$BB$9,'[1]Form 3E'!$C$15:$C$1702,"&lt;="&amp;$BC$9,'[1]Form 3E'!$H$15:$H$1702,B16)</f>
        <v>0</v>
      </c>
      <c r="AG16" s="87">
        <f t="shared" si="12"/>
        <v>0</v>
      </c>
      <c r="AH16" s="84">
        <f>COUNTIFS('[1]Form 3E'!$AR$15:$AR$1702,"&gt;="&amp;$AZ$10,'[1]Form 3E'!$AR$15:$AR$1702,"&lt;="&amp;$BA$10,'[1]Form 3E'!$C$15:$C$1702,"&gt;="&amp;$AX$9,'[1]Form 3E'!$C$15:$C$1702,"&lt;="&amp;$AY$9,'[1]Form 3E'!$AS$15:$AS$1702,"R",'[1]Form 3E'!$H$15:$H$1702,B16)</f>
        <v>0</v>
      </c>
      <c r="AI16" s="84">
        <f>COUNTIFS('[1]Form 3E'!$AR$15:$AR$1702,"&gt;="&amp;$AZ$10,'[1]Form 3E'!$AR$15:$AR$1702,"&lt;="&amp;$BA$10,'[1]Form 3E'!$C$15:$C$1702,"&gt;="&amp;$AX$9,'[1]Form 3E'!$C$15:$C$1702,"&lt;="&amp;$AY$9,'[1]Form 3E'!$AS$15:$AS$1702,"NR",'[1]Form 3E'!$H$15:$H$1702,B16)</f>
        <v>0</v>
      </c>
      <c r="AJ16" s="88">
        <f t="shared" si="13"/>
        <v>0</v>
      </c>
      <c r="AK16" s="84">
        <f>COUNTIFS('[1]Form 3E'!$AR$15:$AR$1702,"&gt;="&amp;$AZ$10,'[1]Form 3E'!$AR$15:$AR$1702,"&lt;="&amp;$BA$10,'[1]Form 3E'!$C$15:$C$1702,"&gt;="&amp;$AZ$9,'[1]Form 3E'!$C$15:$C$1702,"&lt;="&amp;$BA$9,'[1]Form 3E'!$AS$15:$AS$1702,"R",'[1]Form 3E'!$H$15:$H$1702,B16)</f>
        <v>0</v>
      </c>
      <c r="AL16" s="84">
        <f>COUNTIFS('[1]Form 3E'!$AR$15:$AR$1702,"&gt;="&amp;$AZ$10,'[1]Form 3E'!$AR$15:$AR$1702,"&lt;="&amp;$BA$10,'[1]Form 3E'!$C$15:$C$1702,"&gt;="&amp;$AZ$9,'[1]Form 3E'!$C$15:$C$1702,"&lt;="&amp;$BA$9,'[1]Form 3E'!$AS$15:$AS$1702,"NR",'[1]Form 3E'!$H$15:$H$1702,B16)</f>
        <v>0</v>
      </c>
      <c r="AM16" s="88">
        <f t="shared" si="14"/>
        <v>0</v>
      </c>
      <c r="AN16" s="84">
        <f>COUNTIFS('[1]Form 3E'!$AR$15:$AR$1702,"&gt;="&amp;$AZ$10,'[1]Form 3E'!$AR$15:$AR$1702,"&lt;="&amp;$BA$10,'[1]Form 3E'!$C$15:$C$1702,"&gt;="&amp;$BB$9,'[1]Form 3E'!$C$15:$C$1702,"&lt;="&amp;$BC$9,'[1]Form 3E'!$AS$15:$AS$1702,"R",'[1]Form 3E'!$H$15:$H$1702,B16)</f>
        <v>0</v>
      </c>
      <c r="AO16" s="84">
        <f>COUNTIFS('[1]Form 3E'!$AR$15:$AR$1702,"&gt;="&amp;$AZ$10,'[1]Form 3E'!$AR$15:$AR$1702,"&lt;="&amp;$BA$10,'[1]Form 3E'!$C$15:$C$1702,"&gt;="&amp;$BB$9,'[1]Form 3E'!$C$15:$C$1702,"&lt;="&amp;$BC$9,'[1]Form 3E'!$AS$15:$AS$1702,"NR",'[1]Form 3E'!$H$15:$H$1702,B16)</f>
        <v>0</v>
      </c>
      <c r="AP16" s="88">
        <f t="shared" si="15"/>
        <v>0</v>
      </c>
      <c r="AQ16" s="89">
        <f t="shared" ref="AQ16:AR19" si="20">AH16+AK16+AN16</f>
        <v>0</v>
      </c>
      <c r="AR16" s="84">
        <f t="shared" si="20"/>
        <v>0</v>
      </c>
      <c r="AS16" s="84">
        <f t="shared" si="17"/>
        <v>0</v>
      </c>
      <c r="AT16" s="90" t="e">
        <f t="shared" si="18"/>
        <v>#DIV/0!</v>
      </c>
      <c r="AU16" s="81" t="e">
        <f t="shared" si="19"/>
        <v>#DIV/0!</v>
      </c>
      <c r="AV16" s="91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ht="15.75" customHeight="1">
      <c r="A17" s="92"/>
      <c r="B17" s="93" t="s">
        <v>57</v>
      </c>
      <c r="C17" s="94"/>
      <c r="D17" s="95">
        <f>'[1]data faskes19'!E37</f>
        <v>820</v>
      </c>
      <c r="E17" s="96">
        <f>SUM(E12:E16)</f>
        <v>0</v>
      </c>
      <c r="F17" s="96">
        <f>SUM(F12:F16)</f>
        <v>48</v>
      </c>
      <c r="G17" s="96">
        <f>SUM(G12:G16)</f>
        <v>48</v>
      </c>
      <c r="H17" s="97">
        <f t="shared" si="1"/>
        <v>5.8536585365853666</v>
      </c>
      <c r="I17" s="98">
        <f t="shared" si="2"/>
        <v>0</v>
      </c>
      <c r="J17" s="92">
        <f>SUM(J12:J16)</f>
        <v>0</v>
      </c>
      <c r="K17" s="93"/>
      <c r="L17" s="97" t="e">
        <f t="shared" si="3"/>
        <v>#DIV/0!</v>
      </c>
      <c r="M17" s="99">
        <f>'[1]data faskes19'!Q37</f>
        <v>0</v>
      </c>
      <c r="N17" s="100">
        <f>SUM(N12:N16)</f>
        <v>0</v>
      </c>
      <c r="O17" s="101">
        <f>SUM(O12:O16)</f>
        <v>2</v>
      </c>
      <c r="P17" s="92">
        <f t="shared" si="4"/>
        <v>2</v>
      </c>
      <c r="Q17" s="102" t="e">
        <f t="shared" si="5"/>
        <v>#DIV/0!</v>
      </c>
      <c r="R17" s="103">
        <f>SUM(R12:R16)</f>
        <v>0</v>
      </c>
      <c r="S17" s="104">
        <f>SUM(S12:S16)</f>
        <v>2</v>
      </c>
      <c r="T17" s="92">
        <f t="shared" si="6"/>
        <v>2</v>
      </c>
      <c r="U17" s="105">
        <f t="shared" si="7"/>
        <v>100</v>
      </c>
      <c r="V17" s="104">
        <f>SUM(V12:V16)</f>
        <v>0</v>
      </c>
      <c r="W17" s="104">
        <f>SUM(W12:W16)</f>
        <v>2</v>
      </c>
      <c r="X17" s="93">
        <f t="shared" si="8"/>
        <v>2</v>
      </c>
      <c r="Y17" s="106">
        <f>SUM(Y12:Y16)</f>
        <v>0</v>
      </c>
      <c r="Z17" s="107">
        <f>SUM(Z12:Z16)</f>
        <v>0</v>
      </c>
      <c r="AA17" s="108">
        <f t="shared" si="9"/>
        <v>0</v>
      </c>
      <c r="AB17" s="109">
        <f t="shared" si="10"/>
        <v>2</v>
      </c>
      <c r="AC17" s="105">
        <f t="shared" si="11"/>
        <v>100</v>
      </c>
      <c r="AD17" s="104">
        <f>SUM(AD12:AD16)</f>
        <v>0</v>
      </c>
      <c r="AE17" s="104">
        <f>SUM(AE12:AE16)</f>
        <v>2</v>
      </c>
      <c r="AF17" s="104">
        <f>SUM(AF12:AF16)</f>
        <v>0</v>
      </c>
      <c r="AG17" s="93">
        <f t="shared" si="12"/>
        <v>2</v>
      </c>
      <c r="AH17" s="100">
        <f>SUM(AH12:AH16)</f>
        <v>0</v>
      </c>
      <c r="AI17" s="103">
        <f>SUM(AI12:AI16)</f>
        <v>0</v>
      </c>
      <c r="AJ17" s="108">
        <f t="shared" si="13"/>
        <v>0</v>
      </c>
      <c r="AK17" s="106">
        <f>SUM(AK12:AK16)</f>
        <v>0</v>
      </c>
      <c r="AL17" s="104">
        <f>SUM(AL12:AL16)</f>
        <v>0</v>
      </c>
      <c r="AM17" s="108">
        <f t="shared" si="14"/>
        <v>0</v>
      </c>
      <c r="AN17" s="100">
        <f>SUM(AN12:AN16)</f>
        <v>0</v>
      </c>
      <c r="AO17" s="104">
        <f>SUM(AO12:AO16)</f>
        <v>0</v>
      </c>
      <c r="AP17" s="108">
        <f t="shared" si="15"/>
        <v>0</v>
      </c>
      <c r="AQ17" s="109">
        <f t="shared" si="20"/>
        <v>0</v>
      </c>
      <c r="AR17" s="92">
        <f t="shared" si="20"/>
        <v>0</v>
      </c>
      <c r="AS17" s="92">
        <f t="shared" si="17"/>
        <v>0</v>
      </c>
      <c r="AT17" s="110">
        <f t="shared" si="18"/>
        <v>0</v>
      </c>
      <c r="AU17" s="98" t="e">
        <f t="shared" si="19"/>
        <v>#DIV/0!</v>
      </c>
      <c r="AV17" s="111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ht="15.75" customHeight="1">
      <c r="A18" s="59"/>
      <c r="B18" s="112" t="s">
        <v>58</v>
      </c>
      <c r="C18" s="25"/>
      <c r="D18" s="113"/>
      <c r="E18" s="59">
        <f>COUNTIFS('[1]Form 3E'!$C$15:$C$1702,"&gt;="&amp;$AZ$10,'[1]Form 3E'!$C$15:$C$1702,"&lt;="&amp;$BA$10,'[1]Form 3E'!$O$15:$O$1702,"R",'[1]Form 3E'!$H$15:$H$1702,B18)</f>
        <v>0</v>
      </c>
      <c r="F18" s="59">
        <f>COUNTIFS('[1]Form 3E'!$C$15:$C$1702,"&gt;="&amp;$AZ$10,'[1]Form 3E'!$C$15:$C$1702,"&lt;="&amp;$BA$10,'[1]Form 3E'!$O$15:$O$1702,"NR",'[1]Form 3E'!$H$15:$H$1702,B18)</f>
        <v>5</v>
      </c>
      <c r="G18" s="114">
        <f>SUM(E18:F18)</f>
        <v>5</v>
      </c>
      <c r="H18" s="115" t="e">
        <f t="shared" si="1"/>
        <v>#DIV/0!</v>
      </c>
      <c r="I18" s="116">
        <f t="shared" si="2"/>
        <v>0</v>
      </c>
      <c r="J18" s="59">
        <f>COUNTIFS('[1]Form 3E'!$C$15:$C$1702,"&gt;="&amp;$AZ$10,'[1]Form 3E'!$C$15:$C$1702,"&lt;="&amp;$BA$10,'[1]Form 3E'!$O$15:$O$1702,"R",'[1]Form 3E'!$T$15:$T$1702,"Y",'[1]Form 3E'!$H$15:$H$1702,B18)</f>
        <v>0</v>
      </c>
      <c r="K18" s="112"/>
      <c r="L18" s="115" t="e">
        <f t="shared" si="3"/>
        <v>#DIV/0!</v>
      </c>
      <c r="M18" s="117"/>
      <c r="N18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3E'!$H$15:$H$1702,B18)</f>
        <v>0</v>
      </c>
      <c r="O18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3E'!$H$15:$H$1702,B18)</f>
        <v>0</v>
      </c>
      <c r="P18" s="68">
        <f t="shared" si="4"/>
        <v>0</v>
      </c>
      <c r="Q18" s="118" t="e">
        <f t="shared" si="5"/>
        <v>#DIV/0!</v>
      </c>
      <c r="R18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3E'!$H$15:$H$1702,B18)</f>
        <v>0</v>
      </c>
      <c r="S18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3E'!$H$15:$H$1702,B18)</f>
        <v>0</v>
      </c>
      <c r="T18" s="68">
        <f t="shared" si="6"/>
        <v>0</v>
      </c>
      <c r="U18" s="119" t="e">
        <f t="shared" si="7"/>
        <v>#DIV/0!</v>
      </c>
      <c r="V18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3E'!$H$15:$H$1702,B18)</f>
        <v>0</v>
      </c>
      <c r="W18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3E'!$H$15:$H$1702,B18)</f>
        <v>0</v>
      </c>
      <c r="X18" s="71">
        <f t="shared" si="8"/>
        <v>0</v>
      </c>
      <c r="Y18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3E'!$H$15:$H$1702,B18)</f>
        <v>0</v>
      </c>
      <c r="Z18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3E'!$H$15:$H$1702,B18)</f>
        <v>0</v>
      </c>
      <c r="AA18" s="72">
        <f t="shared" si="9"/>
        <v>0</v>
      </c>
      <c r="AB18" s="73">
        <f t="shared" si="10"/>
        <v>0</v>
      </c>
      <c r="AC18" s="119" t="e">
        <f t="shared" si="11"/>
        <v>#DIV/0!</v>
      </c>
      <c r="AD18" s="68">
        <f>COUNTIFS('[1]Form 3E'!$Z$15:$Z$1702,"&gt;="&amp;$AZ$11,'[1]Form 3E'!$Z$15:$Z$1702,"&lt;="&amp;$BA$11,'[1]Form 3E'!$C$15:$C$1702,"&gt;="&amp;$AX$9,'[1]Form 3E'!$C$15:$C$1702,"&lt;="&amp;$AY$9,'[1]Form 3E'!$H$15:$H$1702,B18)</f>
        <v>0</v>
      </c>
      <c r="AE18" s="68">
        <f>COUNTIFS('[1]Form 3E'!$Z$15:$Z$1702,"&gt;="&amp;$AZ$11,'[1]Form 3E'!$Z$15:$Z$1702,"&lt;="&amp;$BA$11,'[1]Form 3E'!$C$15:$C$1702,"&gt;="&amp;$AZ$9,'[1]Form 3E'!$C$15:$C$1702,"&lt;="&amp;$BA$9,'[1]Form 3E'!$H$15:$H$1702,B18)</f>
        <v>0</v>
      </c>
      <c r="AF18" s="68">
        <f>COUNTIFS('[1]Form 3E'!$Z$15:$Z$1702,"&gt;="&amp;$AZ$11,'[1]Form 3E'!$Z$15:$Z$1702,"&lt;="&amp;$BA$11,'[1]Form 3E'!$C$15:$C$1702,"&gt;="&amp;$BB$9,'[1]Form 3E'!$C$15:$C$1702,"&lt;="&amp;$BC$9,'[1]Form 3E'!$H$15:$H$1702,B18)</f>
        <v>0</v>
      </c>
      <c r="AG18" s="71">
        <f t="shared" si="12"/>
        <v>0</v>
      </c>
      <c r="AH18" s="68">
        <f>COUNTIFS('[1]Form 3E'!$AR$15:$AR$1702,"&gt;="&amp;$AZ$10,'[1]Form 3E'!$AR$15:$AR$1702,"&lt;="&amp;$BA$10,'[1]Form 3E'!$C$15:$C$1702,"&gt;="&amp;$AX$9,'[1]Form 3E'!$C$15:$C$1702,"&lt;="&amp;$AY$9,'[1]Form 3E'!$AS$15:$AS$1702,"R",'[1]Form 3E'!$H$15:$H$1702,B18)</f>
        <v>0</v>
      </c>
      <c r="AI18" s="68">
        <f>COUNTIFS('[1]Form 3E'!$AR$15:$AR$1702,"&gt;="&amp;$AZ$10,'[1]Form 3E'!$AR$15:$AR$1702,"&lt;="&amp;$BA$10,'[1]Form 3E'!$C$15:$C$1702,"&gt;="&amp;$AX$9,'[1]Form 3E'!$C$15:$C$1702,"&lt;="&amp;$AY$9,'[1]Form 3E'!$AS$15:$AS$1702,"NR",'[1]Form 3E'!$H$15:$H$1702,B18)</f>
        <v>0</v>
      </c>
      <c r="AJ18" s="72">
        <f t="shared" si="13"/>
        <v>0</v>
      </c>
      <c r="AK18" s="68">
        <f>COUNTIFS('[1]Form 3E'!$AR$15:$AR$1702,"&gt;="&amp;$AZ$10,'[1]Form 3E'!$AR$15:$AR$1702,"&lt;="&amp;$BA$10,'[1]Form 3E'!$C$15:$C$1702,"&gt;="&amp;$AZ$9,'[1]Form 3E'!$C$15:$C$1702,"&lt;="&amp;$BA$9,'[1]Form 3E'!$AS$15:$AS$1702,"R",'[1]Form 3E'!$H$15:$H$1702,B18)</f>
        <v>0</v>
      </c>
      <c r="AL18" s="68">
        <f>COUNTIFS('[1]Form 3E'!$AR$15:$AR$1702,"&gt;="&amp;$AZ$10,'[1]Form 3E'!$AR$15:$AR$1702,"&lt;="&amp;$BA$10,'[1]Form 3E'!$C$15:$C$1702,"&gt;="&amp;$AZ$9,'[1]Form 3E'!$C$15:$C$1702,"&lt;="&amp;$BA$9,'[1]Form 3E'!$AS$15:$AS$1702,"NR",'[1]Form 3E'!$H$15:$H$1702,B18)</f>
        <v>0</v>
      </c>
      <c r="AM18" s="72">
        <f t="shared" si="14"/>
        <v>0</v>
      </c>
      <c r="AN18" s="68">
        <f>COUNTIFS('[1]Form 3E'!$AR$15:$AR$1702,"&gt;="&amp;$AZ$10,'[1]Form 3E'!$AR$15:$AR$1702,"&lt;="&amp;$BA$10,'[1]Form 3E'!$C$15:$C$1702,"&gt;="&amp;$BB$9,'[1]Form 3E'!$C$15:$C$1702,"&lt;="&amp;$BC$9,'[1]Form 3E'!$AS$15:$AS$1702,"R",'[1]Form 3E'!$H$15:$H$1702,B18)</f>
        <v>0</v>
      </c>
      <c r="AO18" s="68">
        <f>COUNTIFS('[1]Form 3E'!$AR$15:$AR$1702,"&gt;="&amp;$AZ$10,'[1]Form 3E'!$AR$15:$AR$1702,"&lt;="&amp;$BA$10,'[1]Form 3E'!$C$15:$C$1702,"&gt;="&amp;$BB$9,'[1]Form 3E'!$C$15:$C$1702,"&lt;="&amp;$BC$9,'[1]Form 3E'!$AS$15:$AS$1702,"NR",'[1]Form 3E'!$H$15:$H$1702,B18)</f>
        <v>0</v>
      </c>
      <c r="AP18" s="72">
        <f t="shared" si="15"/>
        <v>0</v>
      </c>
      <c r="AQ18" s="73">
        <f t="shared" si="20"/>
        <v>0</v>
      </c>
      <c r="AR18" s="68">
        <f t="shared" si="20"/>
        <v>0</v>
      </c>
      <c r="AS18" s="68">
        <f t="shared" si="17"/>
        <v>0</v>
      </c>
      <c r="AT18" s="120" t="e">
        <f t="shared" si="18"/>
        <v>#DIV/0!</v>
      </c>
      <c r="AU18" s="116" t="e">
        <f t="shared" si="19"/>
        <v>#DIV/0!</v>
      </c>
      <c r="AV18" s="35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ht="15.75" customHeight="1">
      <c r="A19" s="121" t="s">
        <v>26</v>
      </c>
      <c r="B19" s="26"/>
      <c r="C19" s="94"/>
      <c r="D19" s="122">
        <f>D17</f>
        <v>820</v>
      </c>
      <c r="E19" s="123">
        <f t="shared" ref="E19:F19" si="21">SUM(E17:E18)</f>
        <v>0</v>
      </c>
      <c r="F19" s="123">
        <f t="shared" si="21"/>
        <v>53</v>
      </c>
      <c r="G19" s="123">
        <f>G17+G18</f>
        <v>53</v>
      </c>
      <c r="H19" s="97">
        <f t="shared" si="1"/>
        <v>6.4634146341463419</v>
      </c>
      <c r="I19" s="98">
        <f t="shared" si="2"/>
        <v>0</v>
      </c>
      <c r="J19" s="104">
        <f>SUM(J17:J18)</f>
        <v>0</v>
      </c>
      <c r="K19" s="93"/>
      <c r="L19" s="97" t="e">
        <f t="shared" si="3"/>
        <v>#DIV/0!</v>
      </c>
      <c r="M19" s="99">
        <f>'[1]data faskes19'!Q37</f>
        <v>0</v>
      </c>
      <c r="N19" s="101">
        <f t="shared" ref="N19:O19" si="22">SUM(N17:N18)</f>
        <v>0</v>
      </c>
      <c r="O19" s="92">
        <f t="shared" si="22"/>
        <v>2</v>
      </c>
      <c r="P19" s="92">
        <f t="shared" si="4"/>
        <v>2</v>
      </c>
      <c r="Q19" s="102" t="e">
        <f t="shared" si="5"/>
        <v>#DIV/0!</v>
      </c>
      <c r="R19" s="103">
        <f t="shared" ref="R19:S19" si="23">SUM(R17:R18)</f>
        <v>0</v>
      </c>
      <c r="S19" s="104">
        <f t="shared" si="23"/>
        <v>2</v>
      </c>
      <c r="T19" s="92">
        <f t="shared" si="6"/>
        <v>2</v>
      </c>
      <c r="U19" s="105">
        <f t="shared" si="7"/>
        <v>100</v>
      </c>
      <c r="V19" s="104">
        <f t="shared" ref="V19:W19" si="24">SUM(V17:V18)</f>
        <v>0</v>
      </c>
      <c r="W19" s="104">
        <f t="shared" si="24"/>
        <v>2</v>
      </c>
      <c r="X19" s="93">
        <f t="shared" si="8"/>
        <v>2</v>
      </c>
      <c r="Y19" s="124">
        <f t="shared" ref="Y19:Z19" si="25">SUM(Y17:Y18)</f>
        <v>0</v>
      </c>
      <c r="Z19" s="92">
        <f t="shared" si="25"/>
        <v>0</v>
      </c>
      <c r="AA19" s="108">
        <f t="shared" si="9"/>
        <v>0</v>
      </c>
      <c r="AB19" s="109">
        <f t="shared" si="10"/>
        <v>2</v>
      </c>
      <c r="AC19" s="105">
        <f t="shared" si="11"/>
        <v>100</v>
      </c>
      <c r="AD19" s="104">
        <f t="shared" ref="AD19:AF19" si="26">SUM(AD17:AD18)</f>
        <v>0</v>
      </c>
      <c r="AE19" s="104">
        <f t="shared" si="26"/>
        <v>2</v>
      </c>
      <c r="AF19" s="104">
        <f t="shared" si="26"/>
        <v>0</v>
      </c>
      <c r="AG19" s="93">
        <f t="shared" si="12"/>
        <v>2</v>
      </c>
      <c r="AH19" s="125">
        <f t="shared" ref="AH19:AI19" si="27">SUM(AH17:AH18)</f>
        <v>0</v>
      </c>
      <c r="AI19" s="126">
        <f t="shared" si="27"/>
        <v>0</v>
      </c>
      <c r="AJ19" s="108">
        <f t="shared" si="13"/>
        <v>0</v>
      </c>
      <c r="AK19" s="127">
        <f t="shared" ref="AK19:AL19" si="28">SUM(AK17:AK18)</f>
        <v>0</v>
      </c>
      <c r="AL19" s="128">
        <f t="shared" si="28"/>
        <v>0</v>
      </c>
      <c r="AM19" s="108">
        <f t="shared" si="14"/>
        <v>0</v>
      </c>
      <c r="AN19" s="125">
        <f t="shared" ref="AN19:AO19" si="29">SUM(AN17:AN18)</f>
        <v>0</v>
      </c>
      <c r="AO19" s="128">
        <f t="shared" si="29"/>
        <v>0</v>
      </c>
      <c r="AP19" s="108">
        <f t="shared" si="15"/>
        <v>0</v>
      </c>
      <c r="AQ19" s="109">
        <f t="shared" si="20"/>
        <v>0</v>
      </c>
      <c r="AR19" s="92">
        <f t="shared" si="20"/>
        <v>0</v>
      </c>
      <c r="AS19" s="92">
        <f t="shared" si="17"/>
        <v>0</v>
      </c>
      <c r="AT19" s="110">
        <f t="shared" si="18"/>
        <v>0</v>
      </c>
      <c r="AU19" s="98" t="e">
        <f t="shared" si="19"/>
        <v>#DIV/0!</v>
      </c>
      <c r="AV19" s="111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ht="15.7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29"/>
      <c r="Q20" s="129"/>
      <c r="R20" s="129"/>
      <c r="S20" s="129"/>
      <c r="T20" s="129"/>
      <c r="U20" s="129"/>
      <c r="V20" s="129"/>
      <c r="W20" s="129"/>
      <c r="X20" s="129"/>
      <c r="Y20" s="131"/>
      <c r="Z20" s="131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</row>
    <row r="21" spans="1:64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132"/>
      <c r="Z21" s="132"/>
      <c r="AA21" s="4"/>
      <c r="AB21" s="4"/>
      <c r="AC21" s="4"/>
      <c r="AD21" s="4"/>
      <c r="AE21" s="4"/>
      <c r="AF21" s="4"/>
      <c r="AG21" s="4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132"/>
      <c r="Z22" s="132"/>
      <c r="AA22" s="4"/>
      <c r="AB22" s="4"/>
      <c r="AC22" s="4"/>
      <c r="AD22" s="4"/>
      <c r="AE22" s="4"/>
      <c r="AF22" s="4"/>
      <c r="AG22" s="4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32"/>
      <c r="Z23" s="132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32"/>
      <c r="Z24" s="132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32"/>
      <c r="Z25" s="132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32"/>
      <c r="Z26" s="132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32"/>
      <c r="Z27" s="132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32"/>
      <c r="Z28" s="132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32"/>
      <c r="Z29" s="132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32"/>
      <c r="Z30" s="132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32"/>
      <c r="Z31" s="132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32"/>
      <c r="Z32" s="132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32"/>
      <c r="Z33" s="132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32"/>
      <c r="Z34" s="132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32"/>
      <c r="Z35" s="132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32"/>
      <c r="Z36" s="132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32"/>
      <c r="Z37" s="132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32"/>
      <c r="Z38" s="132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2"/>
      <c r="Z39" s="132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32"/>
      <c r="Z40" s="132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32"/>
      <c r="Z41" s="132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32"/>
      <c r="Z42" s="132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32"/>
      <c r="Z43" s="132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32"/>
      <c r="Z44" s="132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32"/>
      <c r="Z45" s="132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32"/>
      <c r="Z46" s="132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32"/>
      <c r="Z47" s="132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32"/>
      <c r="Z48" s="132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32"/>
      <c r="Z49" s="132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32"/>
      <c r="Z50" s="132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32"/>
      <c r="Z51" s="132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32"/>
      <c r="Z52" s="132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32"/>
      <c r="Z53" s="132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32"/>
      <c r="Z54" s="132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32"/>
      <c r="Z55" s="132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32"/>
      <c r="Z56" s="132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32"/>
      <c r="Z57" s="132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32"/>
      <c r="Z58" s="132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32"/>
      <c r="Z59" s="132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32"/>
      <c r="Z60" s="132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32"/>
      <c r="Z61" s="132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32"/>
      <c r="Z62" s="132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32"/>
      <c r="Z63" s="132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32"/>
      <c r="Z64" s="132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32"/>
      <c r="Z65" s="132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32"/>
      <c r="Z66" s="132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32"/>
      <c r="Z67" s="132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32"/>
      <c r="Z68" s="132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32"/>
      <c r="Z69" s="132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32"/>
      <c r="Z70" s="132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32"/>
      <c r="Z71" s="132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32"/>
      <c r="Z72" s="132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32"/>
      <c r="Z73" s="132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32"/>
      <c r="Z74" s="132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32"/>
      <c r="Z75" s="132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32"/>
      <c r="Z76" s="132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32"/>
      <c r="Z77" s="132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32"/>
      <c r="Z78" s="132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2"/>
      <c r="Z79" s="132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2"/>
      <c r="Z80" s="132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2"/>
      <c r="Z81" s="132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2"/>
      <c r="Z82" s="132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2"/>
      <c r="Z83" s="132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2"/>
      <c r="Z84" s="132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32"/>
      <c r="Z85" s="132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32"/>
      <c r="Z86" s="132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32"/>
      <c r="Z87" s="132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32"/>
      <c r="Z88" s="132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32"/>
      <c r="Z89" s="132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32"/>
      <c r="Z90" s="132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32"/>
      <c r="Z91" s="132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32"/>
      <c r="Z92" s="132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32"/>
      <c r="Z93" s="132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2"/>
      <c r="Z94" s="132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2"/>
      <c r="Z95" s="132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2"/>
      <c r="Z96" s="132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32"/>
      <c r="Z97" s="132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2"/>
      <c r="Z98" s="132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2"/>
      <c r="Z99" s="132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2"/>
      <c r="Z100" s="132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32"/>
      <c r="Z101" s="132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32"/>
      <c r="Z102" s="132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32"/>
      <c r="Z103" s="132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32"/>
      <c r="Z104" s="132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32"/>
      <c r="Z105" s="132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32"/>
      <c r="Z106" s="132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2"/>
      <c r="Z107" s="132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2"/>
      <c r="Z108" s="132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2"/>
      <c r="Z109" s="132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32"/>
      <c r="Z110" s="132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32"/>
      <c r="Z111" s="132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32"/>
      <c r="Z112" s="132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32"/>
      <c r="Z113" s="132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32"/>
      <c r="Z114" s="132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32"/>
      <c r="Z115" s="132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32"/>
      <c r="Z116" s="132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2"/>
      <c r="Z117" s="132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2"/>
      <c r="Z118" s="132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32"/>
      <c r="Z119" s="132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32"/>
      <c r="Z120" s="132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32"/>
      <c r="Z121" s="132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32"/>
      <c r="Z122" s="132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32"/>
      <c r="Z123" s="132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32"/>
      <c r="Z124" s="132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32"/>
      <c r="Z125" s="132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32"/>
      <c r="Z126" s="132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32"/>
      <c r="Z127" s="132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32"/>
      <c r="Z128" s="132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32"/>
      <c r="Z129" s="132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32"/>
      <c r="Z130" s="132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32"/>
      <c r="Z131" s="132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32"/>
      <c r="Z132" s="132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32"/>
      <c r="Z133" s="132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32"/>
      <c r="Z134" s="132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32"/>
      <c r="Z135" s="132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32"/>
      <c r="Z136" s="132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32"/>
      <c r="Z137" s="132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32"/>
      <c r="Z138" s="132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32"/>
      <c r="Z139" s="132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32"/>
      <c r="Z140" s="132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32"/>
      <c r="Z141" s="132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32"/>
      <c r="Z142" s="132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32"/>
      <c r="Z143" s="132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32"/>
      <c r="Z144" s="132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32"/>
      <c r="Z145" s="132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32"/>
      <c r="Z146" s="132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32"/>
      <c r="Z147" s="132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32"/>
      <c r="Z148" s="132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32"/>
      <c r="Z149" s="132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32"/>
      <c r="Z150" s="132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32"/>
      <c r="Z151" s="132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32"/>
      <c r="Z152" s="132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32"/>
      <c r="Z153" s="132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32"/>
      <c r="Z154" s="132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32"/>
      <c r="Z155" s="132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32"/>
      <c r="Z156" s="132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32"/>
      <c r="Z157" s="132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32"/>
      <c r="Z158" s="132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32"/>
      <c r="Z159" s="132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32"/>
      <c r="Z160" s="132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32"/>
      <c r="Z161" s="132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32"/>
      <c r="Z162" s="132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32"/>
      <c r="Z163" s="132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32"/>
      <c r="Z164" s="132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32"/>
      <c r="Z165" s="132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32"/>
      <c r="Z166" s="132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32"/>
      <c r="Z167" s="132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32"/>
      <c r="Z168" s="132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32"/>
      <c r="Z169" s="132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32"/>
      <c r="Z170" s="132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32"/>
      <c r="Z171" s="132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32"/>
      <c r="Z172" s="132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32"/>
      <c r="Z173" s="132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32"/>
      <c r="Z174" s="132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32"/>
      <c r="Z175" s="132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32"/>
      <c r="Z176" s="132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32"/>
      <c r="Z177" s="132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32"/>
      <c r="Z178" s="132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32"/>
      <c r="Z179" s="132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32"/>
      <c r="Z180" s="132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32"/>
      <c r="Z181" s="132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32"/>
      <c r="Z182" s="132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32"/>
      <c r="Z183" s="132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32"/>
      <c r="Z184" s="132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32"/>
      <c r="Z185" s="132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32"/>
      <c r="Z186" s="132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32"/>
      <c r="Z187" s="132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32"/>
      <c r="Z188" s="132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32"/>
      <c r="Z189" s="132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32"/>
      <c r="Z190" s="132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32"/>
      <c r="Z191" s="132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32"/>
      <c r="Z192" s="132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32"/>
      <c r="Z193" s="132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32"/>
      <c r="Z194" s="132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32"/>
      <c r="Z195" s="132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32"/>
      <c r="Z196" s="132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32"/>
      <c r="Z197" s="132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32"/>
      <c r="Z198" s="132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32"/>
      <c r="Z199" s="132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32"/>
      <c r="Z200" s="132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32"/>
      <c r="Z201" s="132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32"/>
      <c r="Z202" s="132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32"/>
      <c r="Z203" s="132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32"/>
      <c r="Z204" s="132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32"/>
      <c r="Z205" s="132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32"/>
      <c r="Z206" s="132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32"/>
      <c r="Z207" s="132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32"/>
      <c r="Z208" s="132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32"/>
      <c r="Z209" s="132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32"/>
      <c r="Z210" s="132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32"/>
      <c r="Z211" s="132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32"/>
      <c r="Z212" s="132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32"/>
      <c r="Z213" s="132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32"/>
      <c r="Z214" s="132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32"/>
      <c r="Z215" s="132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32"/>
      <c r="Z216" s="132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32"/>
      <c r="Z217" s="132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32"/>
      <c r="Z218" s="132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32"/>
      <c r="Z219" s="132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32"/>
      <c r="Z220" s="132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32"/>
      <c r="Z221" s="132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32"/>
      <c r="Z222" s="132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32"/>
      <c r="Z223" s="132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32"/>
      <c r="Z224" s="132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32"/>
      <c r="Z225" s="132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32"/>
      <c r="Z226" s="132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32"/>
      <c r="Z227" s="132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32"/>
      <c r="Z228" s="132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32"/>
      <c r="Z229" s="132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32"/>
      <c r="Z230" s="132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32"/>
      <c r="Z231" s="132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32"/>
      <c r="Z232" s="132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32"/>
      <c r="Z233" s="132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32"/>
      <c r="Z234" s="132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32"/>
      <c r="Z235" s="132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32"/>
      <c r="Z236" s="132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32"/>
      <c r="Z237" s="132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32"/>
      <c r="Z238" s="132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32"/>
      <c r="Z239" s="132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32"/>
      <c r="Z240" s="132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32"/>
      <c r="Z241" s="132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32"/>
      <c r="Z242" s="132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32"/>
      <c r="Z243" s="132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32"/>
      <c r="Z244" s="132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32"/>
      <c r="Z245" s="132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32"/>
      <c r="Z246" s="132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32"/>
      <c r="Z247" s="132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32"/>
      <c r="Z248" s="132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32"/>
      <c r="Z249" s="132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32"/>
      <c r="Z250" s="132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32"/>
      <c r="Z251" s="132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32"/>
      <c r="Z252" s="132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32"/>
      <c r="Z253" s="132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32"/>
      <c r="Z254" s="132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32"/>
      <c r="Z255" s="132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32"/>
      <c r="Z256" s="132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32"/>
      <c r="Z257" s="132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32"/>
      <c r="Z258" s="132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32"/>
      <c r="Z259" s="132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32"/>
      <c r="Z260" s="132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32"/>
      <c r="Z261" s="132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32"/>
      <c r="Z262" s="132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32"/>
      <c r="Z263" s="132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32"/>
      <c r="Z264" s="132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32"/>
      <c r="Z265" s="132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32"/>
      <c r="Z266" s="132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32"/>
      <c r="Z267" s="132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32"/>
      <c r="Z268" s="132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32"/>
      <c r="Z269" s="132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32"/>
      <c r="Z270" s="132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32"/>
      <c r="Z271" s="132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32"/>
      <c r="Z272" s="132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32"/>
      <c r="Z273" s="132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32"/>
      <c r="Z274" s="132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32"/>
      <c r="Z275" s="132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32"/>
      <c r="Z276" s="132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32"/>
      <c r="Z277" s="132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32"/>
      <c r="Z278" s="132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32"/>
      <c r="Z279" s="132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32"/>
      <c r="Z280" s="132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32"/>
      <c r="Z281" s="132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32"/>
      <c r="Z282" s="132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32"/>
      <c r="Z283" s="132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32"/>
      <c r="Z284" s="132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32"/>
      <c r="Z285" s="132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32"/>
      <c r="Z286" s="132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32"/>
      <c r="Z287" s="132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32"/>
      <c r="Z288" s="132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32"/>
      <c r="Z289" s="132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32"/>
      <c r="Z290" s="132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32"/>
      <c r="Z291" s="132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32"/>
      <c r="Z292" s="132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32"/>
      <c r="Z293" s="132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32"/>
      <c r="Z294" s="132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32"/>
      <c r="Z295" s="132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32"/>
      <c r="Z296" s="132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32"/>
      <c r="Z297" s="132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32"/>
      <c r="Z298" s="132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32"/>
      <c r="Z299" s="132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32"/>
      <c r="Z300" s="132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32"/>
      <c r="Z301" s="132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32"/>
      <c r="Z302" s="132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32"/>
      <c r="Z303" s="132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32"/>
      <c r="Z304" s="132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32"/>
      <c r="Z305" s="132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32"/>
      <c r="Z306" s="132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32"/>
      <c r="Z307" s="132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32"/>
      <c r="Z308" s="132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32"/>
      <c r="Z309" s="132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32"/>
      <c r="Z310" s="132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32"/>
      <c r="Z311" s="132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32"/>
      <c r="Z312" s="132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32"/>
      <c r="Z313" s="132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32"/>
      <c r="Z314" s="132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32"/>
      <c r="Z315" s="132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32"/>
      <c r="Z316" s="132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32"/>
      <c r="Z317" s="132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32"/>
      <c r="Z318" s="132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32"/>
      <c r="Z319" s="132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32"/>
      <c r="Z320" s="132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32"/>
      <c r="Z321" s="132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32"/>
      <c r="Z322" s="132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32"/>
      <c r="Z323" s="132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32"/>
      <c r="Z324" s="132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32"/>
      <c r="Z325" s="132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32"/>
      <c r="Z326" s="132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32"/>
      <c r="Z327" s="132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32"/>
      <c r="Z328" s="132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32"/>
      <c r="Z329" s="132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32"/>
      <c r="Z330" s="132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32"/>
      <c r="Z331" s="132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32"/>
      <c r="Z332" s="132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32"/>
      <c r="Z333" s="132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32"/>
      <c r="Z334" s="132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32"/>
      <c r="Z335" s="132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32"/>
      <c r="Z336" s="132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32"/>
      <c r="Z337" s="132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32"/>
      <c r="Z338" s="132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32"/>
      <c r="Z339" s="132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32"/>
      <c r="Z340" s="132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32"/>
      <c r="Z341" s="132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32"/>
      <c r="Z342" s="132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32"/>
      <c r="Z343" s="132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32"/>
      <c r="Z344" s="132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32"/>
      <c r="Z345" s="132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32"/>
      <c r="Z346" s="132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32"/>
      <c r="Z347" s="132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32"/>
      <c r="Z348" s="132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32"/>
      <c r="Z349" s="132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32"/>
      <c r="Z350" s="132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32"/>
      <c r="Z351" s="132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32"/>
      <c r="Z352" s="132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32"/>
      <c r="Z353" s="132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32"/>
      <c r="Z354" s="132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32"/>
      <c r="Z355" s="132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32"/>
      <c r="Z356" s="132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32"/>
      <c r="Z357" s="132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32"/>
      <c r="Z358" s="132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32"/>
      <c r="Z359" s="132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32"/>
      <c r="Z360" s="132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32"/>
      <c r="Z361" s="132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32"/>
      <c r="Z362" s="132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32"/>
      <c r="Z363" s="132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32"/>
      <c r="Z364" s="132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32"/>
      <c r="Z365" s="132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32"/>
      <c r="Z366" s="132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32"/>
      <c r="Z367" s="132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32"/>
      <c r="Z368" s="132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32"/>
      <c r="Z369" s="132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32"/>
      <c r="Z370" s="132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32"/>
      <c r="Z371" s="132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32"/>
      <c r="Z372" s="132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32"/>
      <c r="Z373" s="132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32"/>
      <c r="Z374" s="132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32"/>
      <c r="Z375" s="132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32"/>
      <c r="Z376" s="132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32"/>
      <c r="Z377" s="132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32"/>
      <c r="Z378" s="132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32"/>
      <c r="Z379" s="132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32"/>
      <c r="Z380" s="132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32"/>
      <c r="Z381" s="132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32"/>
      <c r="Z382" s="132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32"/>
      <c r="Z383" s="132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32"/>
      <c r="Z384" s="132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32"/>
      <c r="Z385" s="132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32"/>
      <c r="Z386" s="132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32"/>
      <c r="Z387" s="132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32"/>
      <c r="Z388" s="132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32"/>
      <c r="Z389" s="132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32"/>
      <c r="Z390" s="132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32"/>
      <c r="Z391" s="132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32"/>
      <c r="Z392" s="132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32"/>
      <c r="Z393" s="132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32"/>
      <c r="Z394" s="132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32"/>
      <c r="Z395" s="132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32"/>
      <c r="Z396" s="132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32"/>
      <c r="Z397" s="132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32"/>
      <c r="Z398" s="132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32"/>
      <c r="Z399" s="132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32"/>
      <c r="Z400" s="132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32"/>
      <c r="Z401" s="132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32"/>
      <c r="Z402" s="132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32"/>
      <c r="Z403" s="132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32"/>
      <c r="Z404" s="132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32"/>
      <c r="Z405" s="132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32"/>
      <c r="Z406" s="132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32"/>
      <c r="Z407" s="132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32"/>
      <c r="Z408" s="132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32"/>
      <c r="Z409" s="132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32"/>
      <c r="Z410" s="132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32"/>
      <c r="Z411" s="132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32"/>
      <c r="Z412" s="132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32"/>
      <c r="Z413" s="132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32"/>
      <c r="Z414" s="132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32"/>
      <c r="Z415" s="132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32"/>
      <c r="Z416" s="132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32"/>
      <c r="Z417" s="132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32"/>
      <c r="Z418" s="132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32"/>
      <c r="Z419" s="132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32"/>
      <c r="Z420" s="132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32"/>
      <c r="Z421" s="132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32"/>
      <c r="Z422" s="132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32"/>
      <c r="Z423" s="132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32"/>
      <c r="Z424" s="132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32"/>
      <c r="Z425" s="132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32"/>
      <c r="Z426" s="132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32"/>
      <c r="Z427" s="132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32"/>
      <c r="Z428" s="132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32"/>
      <c r="Z429" s="132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32"/>
      <c r="Z430" s="132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32"/>
      <c r="Z431" s="132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32"/>
      <c r="Z432" s="132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32"/>
      <c r="Z433" s="132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32"/>
      <c r="Z434" s="132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32"/>
      <c r="Z435" s="132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32"/>
      <c r="Z436" s="132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32"/>
      <c r="Z437" s="132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32"/>
      <c r="Z438" s="132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32"/>
      <c r="Z439" s="132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32"/>
      <c r="Z440" s="132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32"/>
      <c r="Z441" s="132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32"/>
      <c r="Z442" s="132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32"/>
      <c r="Z443" s="132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32"/>
      <c r="Z444" s="132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32"/>
      <c r="Z445" s="132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32"/>
      <c r="Z446" s="132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32"/>
      <c r="Z447" s="132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32"/>
      <c r="Z448" s="132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32"/>
      <c r="Z449" s="132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32"/>
      <c r="Z450" s="132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32"/>
      <c r="Z451" s="132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32"/>
      <c r="Z452" s="132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32"/>
      <c r="Z453" s="132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32"/>
      <c r="Z454" s="132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32"/>
      <c r="Z455" s="132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32"/>
      <c r="Z456" s="132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32"/>
      <c r="Z457" s="132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32"/>
      <c r="Z458" s="132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32"/>
      <c r="Z459" s="132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32"/>
      <c r="Z460" s="132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32"/>
      <c r="Z461" s="132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32"/>
      <c r="Z462" s="132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32"/>
      <c r="Z463" s="132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32"/>
      <c r="Z464" s="132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32"/>
      <c r="Z465" s="132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32"/>
      <c r="Z466" s="132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32"/>
      <c r="Z467" s="132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32"/>
      <c r="Z468" s="132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32"/>
      <c r="Z469" s="132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32"/>
      <c r="Z470" s="132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32"/>
      <c r="Z471" s="132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32"/>
      <c r="Z472" s="132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32"/>
      <c r="Z473" s="132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32"/>
      <c r="Z474" s="132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32"/>
      <c r="Z475" s="132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32"/>
      <c r="Z476" s="132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32"/>
      <c r="Z477" s="132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32"/>
      <c r="Z478" s="132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32"/>
      <c r="Z479" s="132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32"/>
      <c r="Z480" s="132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32"/>
      <c r="Z481" s="132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32"/>
      <c r="Z482" s="132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32"/>
      <c r="Z483" s="132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32"/>
      <c r="Z484" s="132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32"/>
      <c r="Z485" s="132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32"/>
      <c r="Z486" s="132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32"/>
      <c r="Z487" s="132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32"/>
      <c r="Z488" s="132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32"/>
      <c r="Z489" s="132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32"/>
      <c r="Z490" s="132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32"/>
      <c r="Z491" s="132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32"/>
      <c r="Z492" s="132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32"/>
      <c r="Z493" s="132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32"/>
      <c r="Z494" s="132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32"/>
      <c r="Z495" s="132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32"/>
      <c r="Z496" s="132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32"/>
      <c r="Z497" s="132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32"/>
      <c r="Z498" s="132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32"/>
      <c r="Z499" s="132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32"/>
      <c r="Z500" s="132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32"/>
      <c r="Z501" s="132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32"/>
      <c r="Z502" s="132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32"/>
      <c r="Z503" s="132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32"/>
      <c r="Z504" s="132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32"/>
      <c r="Z505" s="132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32"/>
      <c r="Z506" s="132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32"/>
      <c r="Z507" s="132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32"/>
      <c r="Z508" s="132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32"/>
      <c r="Z509" s="132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32"/>
      <c r="Z510" s="132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32"/>
      <c r="Z511" s="132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32"/>
      <c r="Z512" s="132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32"/>
      <c r="Z513" s="132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32"/>
      <c r="Z514" s="132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32"/>
      <c r="Z515" s="132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32"/>
      <c r="Z516" s="132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32"/>
      <c r="Z517" s="132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32"/>
      <c r="Z518" s="132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32"/>
      <c r="Z519" s="132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32"/>
      <c r="Z520" s="132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32"/>
      <c r="Z521" s="132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32"/>
      <c r="Z522" s="132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32"/>
      <c r="Z523" s="132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32"/>
      <c r="Z524" s="132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32"/>
      <c r="Z525" s="132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32"/>
      <c r="Z526" s="132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32"/>
      <c r="Z527" s="132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32"/>
      <c r="Z528" s="132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32"/>
      <c r="Z529" s="132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32"/>
      <c r="Z530" s="132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32"/>
      <c r="Z531" s="132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32"/>
      <c r="Z532" s="132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32"/>
      <c r="Z533" s="132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32"/>
      <c r="Z534" s="132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32"/>
      <c r="Z535" s="132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32"/>
      <c r="Z536" s="132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32"/>
      <c r="Z537" s="132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32"/>
      <c r="Z538" s="132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32"/>
      <c r="Z539" s="132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32"/>
      <c r="Z540" s="132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32"/>
      <c r="Z541" s="132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32"/>
      <c r="Z542" s="132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32"/>
      <c r="Z543" s="132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32"/>
      <c r="Z544" s="132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32"/>
      <c r="Z545" s="132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32"/>
      <c r="Z546" s="132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32"/>
      <c r="Z547" s="132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32"/>
      <c r="Z548" s="132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32"/>
      <c r="Z549" s="132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32"/>
      <c r="Z550" s="132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32"/>
      <c r="Z551" s="132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32"/>
      <c r="Z552" s="132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32"/>
      <c r="Z553" s="132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32"/>
      <c r="Z554" s="132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32"/>
      <c r="Z555" s="132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32"/>
      <c r="Z556" s="132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32"/>
      <c r="Z557" s="132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32"/>
      <c r="Z558" s="132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32"/>
      <c r="Z559" s="132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32"/>
      <c r="Z560" s="132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32"/>
      <c r="Z561" s="132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32"/>
      <c r="Z562" s="132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32"/>
      <c r="Z563" s="132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32"/>
      <c r="Z564" s="132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32"/>
      <c r="Z565" s="132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32"/>
      <c r="Z566" s="132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32"/>
      <c r="Z567" s="132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32"/>
      <c r="Z568" s="132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32"/>
      <c r="Z569" s="132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32"/>
      <c r="Z570" s="132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32"/>
      <c r="Z571" s="132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32"/>
      <c r="Z572" s="132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32"/>
      <c r="Z573" s="132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32"/>
      <c r="Z574" s="132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32"/>
      <c r="Z575" s="132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32"/>
      <c r="Z576" s="132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32"/>
      <c r="Z577" s="132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32"/>
      <c r="Z578" s="132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32"/>
      <c r="Z579" s="132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32"/>
      <c r="Z580" s="132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32"/>
      <c r="Z581" s="132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32"/>
      <c r="Z582" s="132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32"/>
      <c r="Z583" s="132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32"/>
      <c r="Z584" s="132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32"/>
      <c r="Z585" s="132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32"/>
      <c r="Z586" s="132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32"/>
      <c r="Z587" s="132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32"/>
      <c r="Z588" s="132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32"/>
      <c r="Z589" s="132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32"/>
      <c r="Z590" s="132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32"/>
      <c r="Z591" s="132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32"/>
      <c r="Z592" s="132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32"/>
      <c r="Z593" s="132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32"/>
      <c r="Z594" s="132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32"/>
      <c r="Z595" s="132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32"/>
      <c r="Z596" s="132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32"/>
      <c r="Z597" s="132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32"/>
      <c r="Z598" s="132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32"/>
      <c r="Z599" s="132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32"/>
      <c r="Z600" s="132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32"/>
      <c r="Z601" s="132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32"/>
      <c r="Z602" s="132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32"/>
      <c r="Z603" s="132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32"/>
      <c r="Z604" s="132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32"/>
      <c r="Z605" s="132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32"/>
      <c r="Z606" s="132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32"/>
      <c r="Z607" s="132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32"/>
      <c r="Z608" s="132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32"/>
      <c r="Z609" s="132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32"/>
      <c r="Z610" s="132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32"/>
      <c r="Z611" s="132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32"/>
      <c r="Z612" s="132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32"/>
      <c r="Z613" s="132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32"/>
      <c r="Z614" s="132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32"/>
      <c r="Z615" s="132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32"/>
      <c r="Z616" s="132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32"/>
      <c r="Z617" s="132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32"/>
      <c r="Z618" s="132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32"/>
      <c r="Z619" s="132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32"/>
      <c r="Z620" s="132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32"/>
      <c r="Z621" s="132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32"/>
      <c r="Z622" s="132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32"/>
      <c r="Z623" s="132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32"/>
      <c r="Z624" s="132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32"/>
      <c r="Z625" s="132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32"/>
      <c r="Z626" s="132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32"/>
      <c r="Z627" s="132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32"/>
      <c r="Z628" s="132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32"/>
      <c r="Z629" s="132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32"/>
      <c r="Z630" s="132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32"/>
      <c r="Z631" s="132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32"/>
      <c r="Z632" s="132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32"/>
      <c r="Z633" s="132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32"/>
      <c r="Z634" s="132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32"/>
      <c r="Z635" s="132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32"/>
      <c r="Z636" s="132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32"/>
      <c r="Z637" s="132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32"/>
      <c r="Z638" s="132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32"/>
      <c r="Z639" s="132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32"/>
      <c r="Z640" s="132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32"/>
      <c r="Z641" s="132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32"/>
      <c r="Z642" s="132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32"/>
      <c r="Z643" s="132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32"/>
      <c r="Z644" s="132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32"/>
      <c r="Z645" s="132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32"/>
      <c r="Z646" s="132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32"/>
      <c r="Z647" s="132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32"/>
      <c r="Z648" s="132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32"/>
      <c r="Z649" s="132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32"/>
      <c r="Z650" s="132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32"/>
      <c r="Z651" s="132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32"/>
      <c r="Z652" s="132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32"/>
      <c r="Z653" s="132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32"/>
      <c r="Z654" s="132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32"/>
      <c r="Z655" s="132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32"/>
      <c r="Z656" s="132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32"/>
      <c r="Z657" s="132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32"/>
      <c r="Z658" s="132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32"/>
      <c r="Z659" s="132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32"/>
      <c r="Z660" s="132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32"/>
      <c r="Z661" s="132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32"/>
      <c r="Z662" s="132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32"/>
      <c r="Z663" s="132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32"/>
      <c r="Z664" s="132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32"/>
      <c r="Z665" s="132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32"/>
      <c r="Z666" s="132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32"/>
      <c r="Z667" s="132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32"/>
      <c r="Z668" s="132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32"/>
      <c r="Z669" s="132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32"/>
      <c r="Z670" s="132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32"/>
      <c r="Z671" s="132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32"/>
      <c r="Z672" s="132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32"/>
      <c r="Z673" s="132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32"/>
      <c r="Z674" s="132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32"/>
      <c r="Z675" s="132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32"/>
      <c r="Z676" s="132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32"/>
      <c r="Z677" s="132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32"/>
      <c r="Z678" s="132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32"/>
      <c r="Z679" s="132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32"/>
      <c r="Z680" s="132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32"/>
      <c r="Z681" s="132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32"/>
      <c r="Z682" s="132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32"/>
      <c r="Z683" s="132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32"/>
      <c r="Z684" s="132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32"/>
      <c r="Z685" s="132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32"/>
      <c r="Z686" s="132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32"/>
      <c r="Z687" s="132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32"/>
      <c r="Z688" s="132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32"/>
      <c r="Z689" s="132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32"/>
      <c r="Z690" s="132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32"/>
      <c r="Z691" s="132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32"/>
      <c r="Z692" s="132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32"/>
      <c r="Z693" s="132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32"/>
      <c r="Z694" s="132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32"/>
      <c r="Z695" s="132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32"/>
      <c r="Z696" s="132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32"/>
      <c r="Z697" s="132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32"/>
      <c r="Z698" s="132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32"/>
      <c r="Z699" s="132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32"/>
      <c r="Z700" s="132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32"/>
      <c r="Z701" s="132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32"/>
      <c r="Z702" s="132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32"/>
      <c r="Z703" s="132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32"/>
      <c r="Z704" s="132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32"/>
      <c r="Z705" s="132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32"/>
      <c r="Z706" s="132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32"/>
      <c r="Z707" s="132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32"/>
      <c r="Z708" s="132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32"/>
      <c r="Z709" s="132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32"/>
      <c r="Z710" s="132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32"/>
      <c r="Z711" s="132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32"/>
      <c r="Z712" s="132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32"/>
      <c r="Z713" s="132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32"/>
      <c r="Z714" s="132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32"/>
      <c r="Z715" s="132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32"/>
      <c r="Z716" s="132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32"/>
      <c r="Z717" s="132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32"/>
      <c r="Z718" s="132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32"/>
      <c r="Z719" s="132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32"/>
      <c r="Z720" s="132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32"/>
      <c r="Z721" s="132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32"/>
      <c r="Z722" s="132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32"/>
      <c r="Z723" s="132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32"/>
      <c r="Z724" s="132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32"/>
      <c r="Z725" s="132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32"/>
      <c r="Z726" s="132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32"/>
      <c r="Z727" s="132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32"/>
      <c r="Z728" s="132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32"/>
      <c r="Z729" s="132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32"/>
      <c r="Z730" s="132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32"/>
      <c r="Z731" s="132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32"/>
      <c r="Z732" s="132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32"/>
      <c r="Z733" s="132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32"/>
      <c r="Z734" s="132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32"/>
      <c r="Z735" s="132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32"/>
      <c r="Z736" s="132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32"/>
      <c r="Z737" s="132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32"/>
      <c r="Z738" s="132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32"/>
      <c r="Z739" s="132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32"/>
      <c r="Z740" s="132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32"/>
      <c r="Z741" s="132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32"/>
      <c r="Z742" s="132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32"/>
      <c r="Z743" s="132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32"/>
      <c r="Z744" s="132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32"/>
      <c r="Z745" s="132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32"/>
      <c r="Z746" s="132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32"/>
      <c r="Z747" s="132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32"/>
      <c r="Z748" s="132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32"/>
      <c r="Z749" s="132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32"/>
      <c r="Z750" s="132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32"/>
      <c r="Z751" s="132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32"/>
      <c r="Z752" s="132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32"/>
      <c r="Z753" s="132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32"/>
      <c r="Z754" s="132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32"/>
      <c r="Z755" s="132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32"/>
      <c r="Z756" s="132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32"/>
      <c r="Z757" s="132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32"/>
      <c r="Z758" s="132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32"/>
      <c r="Z759" s="132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32"/>
      <c r="Z760" s="132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32"/>
      <c r="Z761" s="132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32"/>
      <c r="Z762" s="132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32"/>
      <c r="Z763" s="132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32"/>
      <c r="Z764" s="132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32"/>
      <c r="Z765" s="132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32"/>
      <c r="Z766" s="132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32"/>
      <c r="Z767" s="132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32"/>
      <c r="Z768" s="132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32"/>
      <c r="Z769" s="132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32"/>
      <c r="Z770" s="132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32"/>
      <c r="Z771" s="132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32"/>
      <c r="Z772" s="132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32"/>
      <c r="Z773" s="132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32"/>
      <c r="Z774" s="132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32"/>
      <c r="Z775" s="132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32"/>
      <c r="Z776" s="132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32"/>
      <c r="Z777" s="132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32"/>
      <c r="Z778" s="132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32"/>
      <c r="Z779" s="132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32"/>
      <c r="Z780" s="132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32"/>
      <c r="Z781" s="132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32"/>
      <c r="Z782" s="132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32"/>
      <c r="Z783" s="132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32"/>
      <c r="Z784" s="132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32"/>
      <c r="Z785" s="132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32"/>
      <c r="Z786" s="132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32"/>
      <c r="Z787" s="132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32"/>
      <c r="Z788" s="132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32"/>
      <c r="Z789" s="132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32"/>
      <c r="Z790" s="132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32"/>
      <c r="Z791" s="132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32"/>
      <c r="Z792" s="132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32"/>
      <c r="Z793" s="132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32"/>
      <c r="Z794" s="132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32"/>
      <c r="Z795" s="132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32"/>
      <c r="Z796" s="132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32"/>
      <c r="Z797" s="132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32"/>
      <c r="Z798" s="132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32"/>
      <c r="Z799" s="132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32"/>
      <c r="Z800" s="132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32"/>
      <c r="Z801" s="132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32"/>
      <c r="Z802" s="132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32"/>
      <c r="Z803" s="132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32"/>
      <c r="Z804" s="132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32"/>
      <c r="Z805" s="132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32"/>
      <c r="Z806" s="132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32"/>
      <c r="Z807" s="132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32"/>
      <c r="Z808" s="132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32"/>
      <c r="Z809" s="132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32"/>
      <c r="Z810" s="132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32"/>
      <c r="Z811" s="132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32"/>
      <c r="Z812" s="132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32"/>
      <c r="Z813" s="132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32"/>
      <c r="Z814" s="132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32"/>
      <c r="Z815" s="132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32"/>
      <c r="Z816" s="132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32"/>
      <c r="Z817" s="132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32"/>
      <c r="Z818" s="132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32"/>
      <c r="Z819" s="132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32"/>
      <c r="Z820" s="132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32"/>
      <c r="Z821" s="132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32"/>
      <c r="Z822" s="132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32"/>
      <c r="Z823" s="132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32"/>
      <c r="Z824" s="132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32"/>
      <c r="Z825" s="132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32"/>
      <c r="Z826" s="132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32"/>
      <c r="Z827" s="132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32"/>
      <c r="Z828" s="132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32"/>
      <c r="Z829" s="132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32"/>
      <c r="Z830" s="132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32"/>
      <c r="Z831" s="132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32"/>
      <c r="Z832" s="132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32"/>
      <c r="Z833" s="132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32"/>
      <c r="Z834" s="132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32"/>
      <c r="Z835" s="132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32"/>
      <c r="Z836" s="132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32"/>
      <c r="Z837" s="132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32"/>
      <c r="Z838" s="132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32"/>
      <c r="Z839" s="132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32"/>
      <c r="Z840" s="132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32"/>
      <c r="Z841" s="132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32"/>
      <c r="Z842" s="132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32"/>
      <c r="Z843" s="132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32"/>
      <c r="Z844" s="132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32"/>
      <c r="Z845" s="132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32"/>
      <c r="Z846" s="132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32"/>
      <c r="Z847" s="132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32"/>
      <c r="Z848" s="132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32"/>
      <c r="Z849" s="132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32"/>
      <c r="Z850" s="132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32"/>
      <c r="Z851" s="132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32"/>
      <c r="Z852" s="132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32"/>
      <c r="Z853" s="132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32"/>
      <c r="Z854" s="132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32"/>
      <c r="Z855" s="132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32"/>
      <c r="Z856" s="132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32"/>
      <c r="Z857" s="132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32"/>
      <c r="Z858" s="132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32"/>
      <c r="Z859" s="132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32"/>
      <c r="Z860" s="132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32"/>
      <c r="Z861" s="132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32"/>
      <c r="Z862" s="132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32"/>
      <c r="Z863" s="132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32"/>
      <c r="Z864" s="132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32"/>
      <c r="Z865" s="132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32"/>
      <c r="Z866" s="132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32"/>
      <c r="Z867" s="132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32"/>
      <c r="Z868" s="132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32"/>
      <c r="Z869" s="132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32"/>
      <c r="Z870" s="132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32"/>
      <c r="Z871" s="132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32"/>
      <c r="Z872" s="132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32"/>
      <c r="Z873" s="132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32"/>
      <c r="Z874" s="132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32"/>
      <c r="Z875" s="132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32"/>
      <c r="Z876" s="132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32"/>
      <c r="Z877" s="132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32"/>
      <c r="Z878" s="132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32"/>
      <c r="Z879" s="132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32"/>
      <c r="Z880" s="132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32"/>
      <c r="Z881" s="132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32"/>
      <c r="Z882" s="132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32"/>
      <c r="Z883" s="132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32"/>
      <c r="Z884" s="132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32"/>
      <c r="Z885" s="132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32"/>
      <c r="Z886" s="132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32"/>
      <c r="Z887" s="132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32"/>
      <c r="Z888" s="132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32"/>
      <c r="Z889" s="132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32"/>
      <c r="Z890" s="132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32"/>
      <c r="Z891" s="132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</sheetData>
  <mergeCells count="49">
    <mergeCell ref="B1:Q1"/>
    <mergeCell ref="AK9:AM9"/>
    <mergeCell ref="AN9:AP9"/>
    <mergeCell ref="AQ9:AS9"/>
    <mergeCell ref="AT9:AT10"/>
    <mergeCell ref="AU9:AU10"/>
    <mergeCell ref="A19:B19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ErrorMessage="1" sqref="T5:U5 W5:AD5" xr:uid="{A7BE9B01-D3CC-4948-9461-FC53C45DE408}">
      <formula1>42370</formula1>
      <formula2>43465</formula2>
    </dataValidation>
    <dataValidation type="date" allowBlank="1" showErrorMessage="1" sqref="AX9:BC9 AZ10:BA11" xr:uid="{807AD3B7-BE4E-469D-9F70-491401D9D4EB}">
      <formula1>42370</formula1>
      <formula2>47848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2024-01-08T04:41:50Z</dcterms:created>
  <dcterms:modified xsi:type="dcterms:W3CDTF">2024-01-08T04:43:50Z</dcterms:modified>
</cp:coreProperties>
</file>