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53A99E15-D1E3-486E-960B-9A58ED8CE776}" xr6:coauthVersionLast="47" xr6:coauthVersionMax="47" xr10:uidLastSave="{00000000-0000-0000-0000-000000000000}"/>
  <bookViews>
    <workbookView xWindow="-108" yWindow="-108" windowWidth="23256" windowHeight="12456" xr2:uid="{01D95624-1ED7-41B6-B7E2-67AE4D7401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8" i="1"/>
  <c r="J8" i="1" s="1"/>
  <c r="J16" i="1"/>
  <c r="G16" i="1"/>
  <c r="H16" i="1" s="1"/>
  <c r="J15" i="1"/>
  <c r="G15" i="1"/>
  <c r="H15" i="1" s="1"/>
  <c r="J13" i="1"/>
  <c r="G13" i="1"/>
  <c r="H13" i="1" s="1"/>
  <c r="J12" i="1"/>
  <c r="G12" i="1"/>
  <c r="H12" i="1" s="1"/>
  <c r="J11" i="1"/>
  <c r="G11" i="1"/>
  <c r="H11" i="1" s="1"/>
  <c r="J9" i="1"/>
  <c r="K9" i="1" s="1"/>
  <c r="H9" i="1"/>
  <c r="G8" i="1"/>
  <c r="H8" i="1" s="1"/>
  <c r="E7" i="1"/>
  <c r="J5" i="1"/>
  <c r="E5" i="1"/>
  <c r="G5" i="1" s="1"/>
  <c r="H5" i="1" s="1"/>
  <c r="E4" i="1"/>
  <c r="G4" i="1" s="1"/>
  <c r="H4" i="1" s="1"/>
  <c r="E3" i="1"/>
  <c r="M9" i="1" l="1"/>
  <c r="L9" i="1"/>
  <c r="K12" i="1"/>
  <c r="M5" i="1"/>
  <c r="K15" i="1"/>
  <c r="L12" i="1"/>
  <c r="L5" i="1"/>
  <c r="L15" i="1"/>
  <c r="J4" i="1"/>
  <c r="M4" i="1" s="1"/>
  <c r="M12" i="1"/>
  <c r="M15" i="1"/>
  <c r="M13" i="1"/>
  <c r="L8" i="1"/>
  <c r="K8" i="1"/>
  <c r="M8" i="1"/>
  <c r="M11" i="1"/>
  <c r="M16" i="1"/>
  <c r="K11" i="1"/>
  <c r="K16" i="1"/>
  <c r="K5" i="1"/>
  <c r="L11" i="1"/>
  <c r="L13" i="1"/>
  <c r="L16" i="1"/>
  <c r="K13" i="1"/>
  <c r="L4" i="1" l="1"/>
  <c r="K4" i="1"/>
</calcChain>
</file>

<file path=xl/sharedStrings.xml><?xml version="1.0" encoding="utf-8"?>
<sst xmlns="http://schemas.openxmlformats.org/spreadsheetml/2006/main" count="50" uniqueCount="36">
  <si>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</si>
  <si>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</si>
  <si>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</si>
  <si>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</si>
  <si>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</si>
  <si>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</si>
  <si>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</si>
  <si>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</si>
  <si>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</si>
  <si>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</si>
  <si>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</si>
  <si>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</si>
  <si>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</si>
  <si>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</si>
  <si>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</si>
  <si>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</si>
  <si>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</si>
  <si>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Desember</t>
  </si>
  <si>
    <t>2.1.1.3.Intervensi/ Penyuluhan</t>
  </si>
  <si>
    <t>1.</t>
  </si>
  <si>
    <t>Kegiatan intervensi pada Kelompok Rumah Tangga</t>
  </si>
  <si>
    <t>Tercapai</t>
  </si>
  <si>
    <t>2.</t>
  </si>
  <si>
    <t>Kegiatan intervensi pada Institusi Pendidikan</t>
  </si>
  <si>
    <t>3.</t>
  </si>
  <si>
    <t>Kegiatan intervensi pada Pondok Pesantren</t>
  </si>
  <si>
    <t>2.1.1.4.Pengembangan UKBM</t>
  </si>
  <si>
    <t>Posyandu Balita PURI (Purnama Mandiri)</t>
  </si>
  <si>
    <t>Poskesdes/ Poskeskel Aktif</t>
  </si>
  <si>
    <t>2.1.1.5 Pengembangan Kelurahan Siaga Aktif</t>
  </si>
  <si>
    <t>Kelurahan Siaga Aktif</t>
  </si>
  <si>
    <t>Kelurahan Siaga Aktif PURI (Purnama Mandiri)</t>
  </si>
  <si>
    <t>Pembinaan Kelurahan Siaga Aktif</t>
  </si>
  <si>
    <t>2.1.1.6. Promosi Kesehatan dan Pemberdayaan Masyarakat</t>
  </si>
  <si>
    <t>Promosi kesehatan untuk program prioritas di dalam gedung Puskesmas dan jaringannya (sasaran masyarakat)</t>
  </si>
  <si>
    <t>Pengukuran dan Pembinaan Tingkat Perkembangan UKBM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</si>
</sst>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" fontId="8" fillId="5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/>
    </xf>
    <xf numFmtId="0" fontId="7" fillId="6" borderId="10" xfId="0" applyFont="1" applyFill="1" applyBorder="1" applyAlignment="1">
      <alignment horizontal="center" vertical="top"/>
    </xf>
    <xf numFmtId="0" fontId="7" fillId="7" borderId="10" xfId="0" applyFont="1" applyFill="1" applyBorder="1" applyAlignment="1">
      <alignment horizontal="left" vertical="top"/>
    </xf>
    <xf numFmtId="0" fontId="7" fillId="7" borderId="10" xfId="0" applyFont="1" applyFill="1" applyBorder="1" applyAlignment="1">
      <alignment horizontal="center" vertical="top"/>
    </xf>
    <xf numFmtId="0" fontId="7" fillId="7" borderId="10" xfId="0" applyFont="1" applyFill="1" applyBorder="1" applyAlignment="1">
      <alignment horizontal="left" vertical="top" wrapText="1"/>
    </xf>
    <xf numFmtId="9" fontId="7" fillId="7" borderId="10" xfId="0" applyNumberFormat="1" applyFont="1" applyFill="1" applyBorder="1" applyAlignment="1">
      <alignment horizontal="center" vertical="top"/>
    </xf>
    <xf numFmtId="1" fontId="5" fillId="7" borderId="6" xfId="0" applyNumberFormat="1" applyFont="1" applyFill="1" applyBorder="1" applyAlignment="1">
      <alignment horizontal="center" vertical="top"/>
    </xf>
    <xf numFmtId="0" fontId="7" fillId="7" borderId="10" xfId="0" applyFont="1" applyFill="1" applyBorder="1" applyAlignment="1">
      <alignment horizontal="right" vertical="top"/>
    </xf>
    <xf numFmtId="0" fontId="7" fillId="7" borderId="10" xfId="0" applyFont="1" applyFill="1" applyBorder="1" applyAlignment="1">
      <alignment horizontal="right" vertical="top" wrapText="1"/>
    </xf>
    <xf numFmtId="0" fontId="9" fillId="0" borderId="10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 wrapText="1"/>
    </xf>
    <xf numFmtId="1" fontId="7" fillId="3" borderId="6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center" vertical="top"/>
    </xf>
    <xf numFmtId="0" fontId="10" fillId="0" borderId="1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D4F74-F057-4814-9F7E-B82BA8D53A58}">
  <dimension ref="A1:BK16"/>
  <sheetViews>
    <sheetView tabSelected="1" workbookViewId="0">
      <selection activeCell="I17" sqref="I17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8"/>
      <c r="J1" s="9" t="s">
        <v>7</v>
      </c>
      <c r="K1" s="10" t="s">
        <v>8</v>
      </c>
      <c r="L1" s="11" t="s">
        <v>9</v>
      </c>
      <c r="M1" s="12" t="s">
        <v>10</v>
      </c>
      <c r="N1" s="13" t="s">
        <v>11</v>
      </c>
      <c r="O1" s="14" t="s">
        <v>12</v>
      </c>
      <c r="P1" s="14" t="s">
        <v>13</v>
      </c>
      <c r="Q1" s="15" t="s">
        <v>14</v>
      </c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</row>
    <row r="2" spans="1:63" x14ac:dyDescent="0.3">
      <c r="A2" s="17"/>
      <c r="B2" s="18"/>
      <c r="C2" s="19"/>
      <c r="D2" s="17"/>
      <c r="E2" s="7"/>
      <c r="F2" s="6" t="s">
        <v>15</v>
      </c>
      <c r="G2" s="7"/>
      <c r="H2" s="6" t="s">
        <v>16</v>
      </c>
      <c r="I2" s="20" t="s">
        <v>17</v>
      </c>
      <c r="J2" s="7"/>
      <c r="K2" s="18"/>
      <c r="L2" s="18"/>
      <c r="M2" s="18"/>
      <c r="N2" s="18"/>
      <c r="O2" s="17"/>
      <c r="P2" s="17"/>
      <c r="Q2" s="17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22" t="s">
        <v>18</v>
      </c>
      <c r="B3" s="23"/>
      <c r="C3" s="24"/>
      <c r="D3" s="25"/>
      <c r="E3" s="26" t="e">
        <f t="shared" ref="E3" si="0">#REF!</f>
        <v>#REF!</v>
      </c>
      <c r="F3" s="27"/>
      <c r="G3" s="25"/>
      <c r="H3" s="28"/>
      <c r="I3" s="29"/>
      <c r="J3" s="29"/>
      <c r="K3" s="30"/>
      <c r="L3" s="30"/>
      <c r="M3" s="31"/>
      <c r="N3" s="25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x14ac:dyDescent="0.3">
      <c r="A4" s="35"/>
      <c r="B4" s="25" t="s">
        <v>19</v>
      </c>
      <c r="C4" s="36" t="s">
        <v>20</v>
      </c>
      <c r="D4" s="37">
        <v>1</v>
      </c>
      <c r="E4" s="26">
        <f>4*32</f>
        <v>128</v>
      </c>
      <c r="F4" s="27"/>
      <c r="G4" s="25">
        <f t="shared" ref="G4:G5" si="1">E4*D4</f>
        <v>128</v>
      </c>
      <c r="H4" s="28">
        <f t="shared" ref="H4:H5" si="2">G4/12*12</f>
        <v>128</v>
      </c>
      <c r="I4" s="38">
        <f>5</f>
        <v>5</v>
      </c>
      <c r="J4" s="29">
        <f>SUM(I4:I4)</f>
        <v>5</v>
      </c>
      <c r="K4" s="30">
        <f>IF(J4/G4*100&gt;=100,100,IF(J4/G4*100&lt;100,J4/G4*100))/100</f>
        <v>3.90625E-2</v>
      </c>
      <c r="L4" s="30">
        <f>J4/E4</f>
        <v>3.90625E-2</v>
      </c>
      <c r="M4" s="31">
        <f>IF(J4/H4*100&gt;=100,100,IF(J4/H4*100&lt;100,J4/H4*100))/100</f>
        <v>3.90625E-2</v>
      </c>
      <c r="N4" s="25" t="s">
        <v>21</v>
      </c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 x14ac:dyDescent="0.3">
      <c r="A5" s="35"/>
      <c r="B5" s="39" t="s">
        <v>22</v>
      </c>
      <c r="C5" s="36" t="s">
        <v>23</v>
      </c>
      <c r="D5" s="37">
        <v>1</v>
      </c>
      <c r="E5" s="26" t="e">
        <f>2*#REF!</f>
        <v>#REF!</v>
      </c>
      <c r="F5" s="27"/>
      <c r="G5" s="25" t="e">
        <f t="shared" si="1"/>
        <v>#REF!</v>
      </c>
      <c r="H5" s="28" t="e">
        <f t="shared" si="2"/>
        <v>#REF!</v>
      </c>
      <c r="I5" s="38">
        <v>0</v>
      </c>
      <c r="J5" s="29">
        <f>SUM(I5:I5)</f>
        <v>0</v>
      </c>
      <c r="K5" s="30" t="e">
        <f>IF(J5/G5*100&gt;=100,100,IF(J5/G5*100&lt;100,J5/G5*100))/100</f>
        <v>#REF!</v>
      </c>
      <c r="L5" s="30" t="e">
        <f>J5/E5</f>
        <v>#REF!</v>
      </c>
      <c r="M5" s="31" t="e">
        <f>IF(J5/H5*100&gt;=100,100,IF(J5/H5*100&lt;100,J5/H5*100))/100</f>
        <v>#REF!</v>
      </c>
      <c r="N5" s="25" t="s">
        <v>21</v>
      </c>
      <c r="O5" s="32"/>
      <c r="P5" s="32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 x14ac:dyDescent="0.3">
      <c r="A6" s="40"/>
      <c r="B6" s="41" t="s">
        <v>24</v>
      </c>
      <c r="C6" s="42" t="s">
        <v>25</v>
      </c>
      <c r="D6" s="43">
        <v>1</v>
      </c>
      <c r="E6" s="44">
        <v>0</v>
      </c>
      <c r="F6" s="44"/>
      <c r="G6" s="44"/>
      <c r="H6" s="44"/>
      <c r="I6" s="41"/>
      <c r="J6" s="41"/>
      <c r="K6" s="45"/>
      <c r="L6" s="41"/>
      <c r="M6" s="45"/>
      <c r="N6" s="45"/>
      <c r="O6" s="46"/>
      <c r="P6" s="46"/>
      <c r="Q6" s="45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 x14ac:dyDescent="0.3">
      <c r="A7" s="47" t="s">
        <v>26</v>
      </c>
      <c r="B7" s="47"/>
      <c r="C7" s="48"/>
      <c r="D7" s="25"/>
      <c r="E7" s="26">
        <f>G3</f>
        <v>0</v>
      </c>
      <c r="F7" s="27"/>
      <c r="G7" s="25"/>
      <c r="H7" s="28"/>
      <c r="I7" s="38"/>
      <c r="J7" s="29"/>
      <c r="K7" s="30"/>
      <c r="L7" s="30"/>
      <c r="M7" s="31"/>
      <c r="N7" s="25"/>
      <c r="O7" s="32"/>
      <c r="P7" s="32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 x14ac:dyDescent="0.3">
      <c r="A8" s="35"/>
      <c r="B8" s="39" t="s">
        <v>19</v>
      </c>
      <c r="C8" s="36" t="s">
        <v>27</v>
      </c>
      <c r="D8" s="37">
        <v>0.76</v>
      </c>
      <c r="E8" s="26">
        <v>32</v>
      </c>
      <c r="F8" s="49"/>
      <c r="G8" s="29">
        <f>E8*D8</f>
        <v>24.32</v>
      </c>
      <c r="H8" s="28">
        <f t="shared" ref="H8:H9" si="3">G8/12*12</f>
        <v>24.32</v>
      </c>
      <c r="I8" s="38">
        <f>9+10+13</f>
        <v>32</v>
      </c>
      <c r="J8" s="29">
        <f>SUM(I8:I8)</f>
        <v>32</v>
      </c>
      <c r="K8" s="30">
        <f>IF(J8/G8*100&gt;=100,100,IF(J8/G8*100&lt;100,J8/G8*100))/100</f>
        <v>1</v>
      </c>
      <c r="L8" s="30">
        <f>J8/E8</f>
        <v>1</v>
      </c>
      <c r="M8" s="31">
        <f>IF(J8/H8*100&gt;=100,100,IF(J8/H8*100&lt;100,J8/H8*100))/100</f>
        <v>1</v>
      </c>
      <c r="N8" s="25" t="s">
        <v>21</v>
      </c>
      <c r="O8" s="32"/>
      <c r="P8" s="32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  <row r="9" spans="1:63" x14ac:dyDescent="0.3">
      <c r="A9" s="35"/>
      <c r="B9" s="25" t="s">
        <v>22</v>
      </c>
      <c r="C9" s="36" t="s">
        <v>28</v>
      </c>
      <c r="D9" s="37">
        <v>0.78</v>
      </c>
      <c r="E9" s="26">
        <v>3</v>
      </c>
      <c r="F9" s="49"/>
      <c r="G9" s="29">
        <v>2</v>
      </c>
      <c r="H9" s="28">
        <f t="shared" si="3"/>
        <v>2</v>
      </c>
      <c r="I9" s="38">
        <v>2</v>
      </c>
      <c r="J9" s="29">
        <f>I9</f>
        <v>2</v>
      </c>
      <c r="K9" s="30">
        <f>IF(J9/G9*100&gt;=100,100,IF(J9/G9*100&lt;100,J9/G9*100))/100</f>
        <v>1</v>
      </c>
      <c r="L9" s="30">
        <f>J9/E9</f>
        <v>0.66666666666666663</v>
      </c>
      <c r="M9" s="31">
        <f>IF(J9/H9*100&gt;=100,100,IF(J9/H9*100&lt;100,J9/H9*100))/100</f>
        <v>1</v>
      </c>
      <c r="N9" s="25" t="s">
        <v>21</v>
      </c>
      <c r="O9" s="32"/>
      <c r="P9" s="32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</row>
    <row r="10" spans="1:63" x14ac:dyDescent="0.3">
      <c r="A10" s="22" t="s">
        <v>29</v>
      </c>
      <c r="B10" s="23"/>
      <c r="C10" s="24"/>
      <c r="D10" s="25"/>
      <c r="E10" s="26"/>
      <c r="F10" s="27"/>
      <c r="G10" s="25"/>
      <c r="H10" s="28"/>
      <c r="I10" s="38"/>
      <c r="J10" s="29"/>
      <c r="K10" s="30"/>
      <c r="L10" s="30"/>
      <c r="M10" s="31"/>
      <c r="N10" s="25"/>
      <c r="O10" s="32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pans="1:63" x14ac:dyDescent="0.3">
      <c r="A11" s="35"/>
      <c r="B11" s="25" t="s">
        <v>19</v>
      </c>
      <c r="C11" s="36" t="s">
        <v>30</v>
      </c>
      <c r="D11" s="50">
        <v>0.98299999999999998</v>
      </c>
      <c r="E11" s="26">
        <v>3</v>
      </c>
      <c r="F11" s="49"/>
      <c r="G11" s="29">
        <f t="shared" ref="G11:G13" si="4">E11*D11</f>
        <v>2.9489999999999998</v>
      </c>
      <c r="H11" s="28">
        <f t="shared" ref="H11:H13" si="5">G11/12*12</f>
        <v>2.9489999999999998</v>
      </c>
      <c r="I11" s="38">
        <v>3</v>
      </c>
      <c r="J11" s="29">
        <f>I11</f>
        <v>3</v>
      </c>
      <c r="K11" s="30">
        <f>IF(J11/G11*100&gt;=100,100,IF(J11/G11*100&lt;100,J11/G11*100))/100</f>
        <v>1</v>
      </c>
      <c r="L11" s="30">
        <f>J11/E11</f>
        <v>1</v>
      </c>
      <c r="M11" s="31">
        <f>IF(J11/H11*100&gt;=100,100,IF(J11/H11*100&lt;100,J11/H11*100))/100</f>
        <v>1</v>
      </c>
      <c r="N11" s="25" t="s">
        <v>21</v>
      </c>
      <c r="O11" s="32"/>
      <c r="P11" s="32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pans="1:63" x14ac:dyDescent="0.3">
      <c r="A12" s="35"/>
      <c r="B12" s="39" t="s">
        <v>22</v>
      </c>
      <c r="C12" s="36" t="s">
        <v>31</v>
      </c>
      <c r="D12" s="50">
        <v>0.17499999999999999</v>
      </c>
      <c r="E12" s="26">
        <v>3</v>
      </c>
      <c r="F12" s="49"/>
      <c r="G12" s="29">
        <f t="shared" si="4"/>
        <v>0.52499999999999991</v>
      </c>
      <c r="H12" s="28">
        <f t="shared" si="5"/>
        <v>0.52499999999999991</v>
      </c>
      <c r="I12" s="38">
        <v>3</v>
      </c>
      <c r="J12" s="29">
        <f>SUM(I12:I12)</f>
        <v>3</v>
      </c>
      <c r="K12" s="30">
        <f>IF(J12/G12*100&gt;=100,100,IF(J12/G12*100&lt;100,J12/G12*100))/100</f>
        <v>1</v>
      </c>
      <c r="L12" s="30">
        <f>J12/E12</f>
        <v>1</v>
      </c>
      <c r="M12" s="31">
        <f>IF(J12/H12*100&gt;=100,100,IF(J12/H12*100&lt;100,J12/H12*100))/100</f>
        <v>1</v>
      </c>
      <c r="N12" s="25" t="s">
        <v>21</v>
      </c>
      <c r="O12" s="32"/>
      <c r="P12" s="32"/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1:63" x14ac:dyDescent="0.3">
      <c r="A13" s="35"/>
      <c r="B13" s="25" t="s">
        <v>24</v>
      </c>
      <c r="C13" s="36" t="s">
        <v>32</v>
      </c>
      <c r="D13" s="37">
        <v>1</v>
      </c>
      <c r="E13" s="26">
        <v>6</v>
      </c>
      <c r="F13" s="49"/>
      <c r="G13" s="29">
        <f t="shared" si="4"/>
        <v>6</v>
      </c>
      <c r="H13" s="28">
        <f t="shared" si="5"/>
        <v>6</v>
      </c>
      <c r="I13" s="38">
        <v>0</v>
      </c>
      <c r="J13" s="29">
        <f>SUM(I13:I13)</f>
        <v>0</v>
      </c>
      <c r="K13" s="30">
        <f>IF(J13/G13*100&gt;=100,100,IF(J13/G13*100&lt;100,J13/G13*100))/100</f>
        <v>0</v>
      </c>
      <c r="L13" s="30">
        <f>J13/E13</f>
        <v>0</v>
      </c>
      <c r="M13" s="31">
        <f>IF(J13/H13*100&gt;=100,100,IF(J13/H13*100&lt;100,J13/H13*100))/100</f>
        <v>0</v>
      </c>
      <c r="N13" s="25" t="s">
        <v>21</v>
      </c>
      <c r="O13" s="32"/>
      <c r="P13" s="32"/>
      <c r="Q13" s="33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</row>
    <row r="14" spans="1:63" x14ac:dyDescent="0.3">
      <c r="A14" s="22" t="s">
        <v>33</v>
      </c>
      <c r="B14" s="23"/>
      <c r="C14" s="24"/>
      <c r="D14" s="51"/>
      <c r="E14" s="26"/>
      <c r="F14" s="27"/>
      <c r="G14" s="25"/>
      <c r="H14" s="28"/>
      <c r="I14" s="38"/>
      <c r="J14" s="29"/>
      <c r="K14" s="30"/>
      <c r="L14" s="30"/>
      <c r="M14" s="31"/>
      <c r="N14" s="25"/>
      <c r="O14" s="32"/>
      <c r="P14" s="32"/>
      <c r="Q14" s="3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</row>
    <row r="15" spans="1:63" ht="26.4" x14ac:dyDescent="0.3">
      <c r="A15" s="35"/>
      <c r="B15" s="25" t="s">
        <v>19</v>
      </c>
      <c r="C15" s="36" t="s">
        <v>34</v>
      </c>
      <c r="D15" s="37">
        <v>1</v>
      </c>
      <c r="E15" s="26">
        <v>36</v>
      </c>
      <c r="F15" s="27"/>
      <c r="G15" s="25">
        <f t="shared" ref="G15:G16" si="6">E15*D15</f>
        <v>36</v>
      </c>
      <c r="H15" s="28">
        <f t="shared" ref="H15:H16" si="7">G15/12*12</f>
        <v>36</v>
      </c>
      <c r="I15" s="38">
        <v>1</v>
      </c>
      <c r="J15" s="29">
        <f>SUM(I15:I15)</f>
        <v>1</v>
      </c>
      <c r="K15" s="30">
        <f>IF(J15/G15*100&gt;=100,100,IF(J15/G15*100&lt;100,J15/G15*100))/100</f>
        <v>2.7777777777777776E-2</v>
      </c>
      <c r="L15" s="30">
        <f>J15/E15</f>
        <v>2.7777777777777776E-2</v>
      </c>
      <c r="M15" s="31">
        <f>IF(J15/H15*100&gt;=100,100,IF(J15/H15*100&lt;100,J15/H15*100))/100</f>
        <v>2.7777777777777776E-2</v>
      </c>
      <c r="N15" s="25" t="s">
        <v>21</v>
      </c>
      <c r="O15" s="32"/>
      <c r="P15" s="32"/>
      <c r="Q15" s="3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</row>
    <row r="16" spans="1:63" x14ac:dyDescent="0.3">
      <c r="A16" s="35"/>
      <c r="B16" s="39">
        <v>2</v>
      </c>
      <c r="C16" s="36" t="s">
        <v>35</v>
      </c>
      <c r="D16" s="37">
        <v>1</v>
      </c>
      <c r="E16" s="26">
        <v>6</v>
      </c>
      <c r="F16" s="27"/>
      <c r="G16" s="25">
        <f t="shared" si="6"/>
        <v>6</v>
      </c>
      <c r="H16" s="28">
        <f t="shared" si="7"/>
        <v>6</v>
      </c>
      <c r="I16" s="38">
        <v>1</v>
      </c>
      <c r="J16" s="29">
        <f>SUM(I16:I16)</f>
        <v>1</v>
      </c>
      <c r="K16" s="30">
        <f>IF(J16/G16*100&gt;=100,100,IF(J16/G16*100&lt;100,J16/G16*100))/100</f>
        <v>0.16666666666666663</v>
      </c>
      <c r="L16" s="30">
        <f>J16/E16</f>
        <v>0.16666666666666666</v>
      </c>
      <c r="M16" s="31">
        <f>IF(J16/H16*100&gt;=100,100,IF(J16/H16*100&lt;100,J16/H16*100))/100</f>
        <v>0.16666666666666663</v>
      </c>
      <c r="N16" s="25" t="s">
        <v>21</v>
      </c>
      <c r="O16" s="32"/>
      <c r="P16" s="32"/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</row>
  </sheetData>
  <mergeCells count="16">
    <mergeCell ref="P1:P2"/>
    <mergeCell ref="Q1:Q2"/>
    <mergeCell ref="A3:C3"/>
    <mergeCell ref="A10:C10"/>
    <mergeCell ref="A14:C14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2025-01-23T02:08:48Z</dcterms:created>
  <dcterms:modified xsi:type="dcterms:W3CDTF">2025-01-23T02:14:37Z</dcterms:modified>
</cp:coreProperties>
</file>